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856" firstSheet="1" activeTab="1"/>
  </bookViews>
  <sheets>
    <sheet name="(1)数市町" sheetId="1" r:id="rId1"/>
    <sheet name="(2)単一（長崎市～西海市）" sheetId="2" r:id="rId2"/>
    <sheet name="(2)単一（西彼杵郡～新上五島町）" sheetId="3" r:id="rId3"/>
    <sheet name="(3)単一（長崎市～対馬市）" sheetId="4" r:id="rId4"/>
    <sheet name="(3)単一（対馬市～宇久町）" sheetId="5" r:id="rId5"/>
    <sheet name="(3)単一（福島町～新上五島町）" sheetId="6" r:id="rId6"/>
  </sheets>
  <definedNames>
    <definedName name="_xlnm.Print_Area" localSheetId="0">'(1)数市町'!$A$1:$L$4</definedName>
    <definedName name="_xlnm.Print_Area" localSheetId="1">'(2)単一（長崎市～西海市）'!$A$1:$R$76</definedName>
    <definedName name="_xlnm.Print_Area" localSheetId="4">'(3)単一（対馬市～宇久町）'!$A$1:$P$75</definedName>
    <definedName name="_xlnm.Print_Area" localSheetId="3">'(3)単一（長崎市～対馬市）'!$A$1:$P$74</definedName>
    <definedName name="_xlnm.Print_Area" localSheetId="5">'(3)単一（福島町～新上五島町）'!$A$1:$P$75</definedName>
  </definedNames>
  <calcPr fullCalcOnLoad="1" refMode="R1C1"/>
</workbook>
</file>

<file path=xl/sharedStrings.xml><?xml version="1.0" encoding="utf-8"?>
<sst xmlns="http://schemas.openxmlformats.org/spreadsheetml/2006/main" count="782" uniqueCount="587">
  <si>
    <t>面積</t>
  </si>
  <si>
    <t>世帯数</t>
  </si>
  <si>
    <t>人口</t>
  </si>
  <si>
    <t>総数</t>
  </si>
  <si>
    <t>赤島</t>
  </si>
  <si>
    <t>市部</t>
  </si>
  <si>
    <t>蕨小島</t>
  </si>
  <si>
    <t>郡部</t>
  </si>
  <si>
    <t>平    戸    市</t>
  </si>
  <si>
    <t>平戸島</t>
  </si>
  <si>
    <t>長    崎    市</t>
  </si>
  <si>
    <t>牧島</t>
  </si>
  <si>
    <t>度島</t>
  </si>
  <si>
    <t>佐  世  保  市</t>
  </si>
  <si>
    <t>針尾島</t>
  </si>
  <si>
    <t>高島</t>
  </si>
  <si>
    <t>黒島</t>
  </si>
  <si>
    <t>青島</t>
  </si>
  <si>
    <t>飛島</t>
  </si>
  <si>
    <t>大島</t>
  </si>
  <si>
    <t>久賀島</t>
  </si>
  <si>
    <t>伊王島</t>
  </si>
  <si>
    <t>椛島</t>
  </si>
  <si>
    <t>沖之島</t>
  </si>
  <si>
    <t>黄島</t>
  </si>
  <si>
    <t xml:space="preserve">                         ８          島              し              ょ</t>
  </si>
  <si>
    <t>樺島</t>
  </si>
  <si>
    <t>前島</t>
  </si>
  <si>
    <t>鹿島</t>
  </si>
  <si>
    <t>とう泊島</t>
  </si>
  <si>
    <t>南松浦郡</t>
  </si>
  <si>
    <t>鵜瀬島</t>
  </si>
  <si>
    <t>島山島</t>
  </si>
  <si>
    <t>嵯峨ノ島</t>
  </si>
  <si>
    <t>前の島</t>
  </si>
  <si>
    <t>奈留島</t>
  </si>
  <si>
    <t>南串島</t>
  </si>
  <si>
    <t>若松島</t>
  </si>
  <si>
    <t>有福島</t>
  </si>
  <si>
    <t>寺島</t>
  </si>
  <si>
    <t>日ノ島</t>
  </si>
  <si>
    <t>平島</t>
  </si>
  <si>
    <t>漁生浦島</t>
  </si>
  <si>
    <t>桐小島</t>
  </si>
  <si>
    <t>江島</t>
  </si>
  <si>
    <t>頭島</t>
  </si>
  <si>
    <t>崎戸島</t>
  </si>
  <si>
    <t>松島</t>
  </si>
  <si>
    <t>池島</t>
  </si>
  <si>
    <t>原島</t>
  </si>
  <si>
    <t>北松浦郡</t>
  </si>
  <si>
    <t>長島</t>
  </si>
  <si>
    <t>若宮島</t>
  </si>
  <si>
    <t>生月島</t>
  </si>
  <si>
    <t>小値賀島</t>
  </si>
  <si>
    <t>野崎島</t>
  </si>
  <si>
    <t>斑島</t>
  </si>
  <si>
    <t>沖の島</t>
  </si>
  <si>
    <t>六島</t>
  </si>
  <si>
    <t>納島</t>
  </si>
  <si>
    <t>泊島</t>
  </si>
  <si>
    <t>海栗島</t>
  </si>
  <si>
    <t>宇久島</t>
  </si>
  <si>
    <t>福島</t>
  </si>
  <si>
    <t>鷹島</t>
  </si>
  <si>
    <t xml:space="preserve">    一            覧</t>
  </si>
  <si>
    <t>（続）</t>
  </si>
  <si>
    <t>(</t>
  </si>
  <si>
    <t>)</t>
  </si>
  <si>
    <t>総               数</t>
  </si>
  <si>
    <t>上樫木島</t>
  </si>
  <si>
    <t>バクハエ島</t>
  </si>
  <si>
    <t>宇々島</t>
  </si>
  <si>
    <t>九頭島</t>
  </si>
  <si>
    <t>立小島</t>
  </si>
  <si>
    <t>相ノ島</t>
  </si>
  <si>
    <t>小佛島</t>
  </si>
  <si>
    <t>割島</t>
  </si>
  <si>
    <t>草島</t>
  </si>
  <si>
    <t>羽島</t>
  </si>
  <si>
    <t>古路島</t>
  </si>
  <si>
    <t>瀬尻島</t>
  </si>
  <si>
    <t>寺小島</t>
  </si>
  <si>
    <t>ロクロ島</t>
  </si>
  <si>
    <t>湯島</t>
  </si>
  <si>
    <t>親ヶ島</t>
  </si>
  <si>
    <t>小黒島</t>
  </si>
  <si>
    <t>出網代島</t>
  </si>
  <si>
    <t>黒小島</t>
  </si>
  <si>
    <t>畑島</t>
  </si>
  <si>
    <t>斧落島</t>
  </si>
  <si>
    <t>百合小島</t>
  </si>
  <si>
    <t>三島</t>
  </si>
  <si>
    <t>ホゲ島</t>
  </si>
  <si>
    <t>野案中島</t>
  </si>
  <si>
    <t>黒崎島</t>
  </si>
  <si>
    <t>深浦弁天島</t>
  </si>
  <si>
    <t>乙子島</t>
  </si>
  <si>
    <t>小赤島</t>
  </si>
  <si>
    <t>寒古島</t>
  </si>
  <si>
    <t>大干切島</t>
  </si>
  <si>
    <t>裸島</t>
  </si>
  <si>
    <t>麦島</t>
  </si>
  <si>
    <t>榎島</t>
  </si>
  <si>
    <t>早崎島</t>
  </si>
  <si>
    <t>田島</t>
  </si>
  <si>
    <t>葛島</t>
  </si>
  <si>
    <t>山案中島</t>
  </si>
  <si>
    <t>番頭島</t>
  </si>
  <si>
    <t>神ノ島</t>
  </si>
  <si>
    <t>テンモク島</t>
  </si>
  <si>
    <t>妙光島</t>
  </si>
  <si>
    <t>大蟇島</t>
  </si>
  <si>
    <t>人頭島</t>
  </si>
  <si>
    <t>末津島</t>
  </si>
  <si>
    <t>三角島</t>
  </si>
  <si>
    <t>中ノ島</t>
  </si>
  <si>
    <t>蕨弁天島</t>
  </si>
  <si>
    <t>沖の岸台島</t>
  </si>
  <si>
    <t>勘兵衛島</t>
  </si>
  <si>
    <t>母子島</t>
  </si>
  <si>
    <t>中キナギ島</t>
  </si>
  <si>
    <t>鵜ノ子島</t>
  </si>
  <si>
    <t>応護島(船津側）</t>
  </si>
  <si>
    <t>東泉島</t>
  </si>
  <si>
    <t>塔ヶ崎島</t>
  </si>
  <si>
    <t>半泊小島</t>
  </si>
  <si>
    <t>丸島</t>
  </si>
  <si>
    <t>小蟇島</t>
  </si>
  <si>
    <t>小島</t>
  </si>
  <si>
    <t>水小島</t>
  </si>
  <si>
    <t>矢神小島</t>
  </si>
  <si>
    <t>応護島（浜 側）</t>
  </si>
  <si>
    <t>境島</t>
  </si>
  <si>
    <t>郡                部</t>
  </si>
  <si>
    <t>鞍掛島</t>
  </si>
  <si>
    <t>横島</t>
  </si>
  <si>
    <t>前子島</t>
  </si>
  <si>
    <t>下忠六島</t>
  </si>
  <si>
    <t>ケブタ瀬</t>
  </si>
  <si>
    <t>沖ノ小島</t>
  </si>
  <si>
    <t>志志加島</t>
  </si>
  <si>
    <t>古志岐島</t>
  </si>
  <si>
    <t>白銀島</t>
  </si>
  <si>
    <t>幸ノ小島</t>
  </si>
  <si>
    <t>鴨島</t>
  </si>
  <si>
    <t>矢筈島</t>
  </si>
  <si>
    <t>弁天島</t>
  </si>
  <si>
    <t>夫婦島</t>
  </si>
  <si>
    <t>京ヶ島</t>
  </si>
  <si>
    <t>多田島</t>
  </si>
  <si>
    <t>笹島</t>
  </si>
  <si>
    <t>ノー瀬</t>
  </si>
  <si>
    <t>千切島</t>
  </si>
  <si>
    <t>ツヤ島</t>
  </si>
  <si>
    <t>立島</t>
  </si>
  <si>
    <t>沖裸島</t>
  </si>
  <si>
    <t>下キナギ島</t>
  </si>
  <si>
    <t>源五郎島</t>
  </si>
  <si>
    <t>鼠島</t>
  </si>
  <si>
    <t>鳥小島</t>
  </si>
  <si>
    <t>端島</t>
  </si>
  <si>
    <t>焼島</t>
  </si>
  <si>
    <t>川    棚    町</t>
  </si>
  <si>
    <t>上キナギ島</t>
  </si>
  <si>
    <t>タカ瀬</t>
  </si>
  <si>
    <t>上根緒島</t>
  </si>
  <si>
    <t>オデンガ島</t>
  </si>
  <si>
    <t>堂島</t>
  </si>
  <si>
    <t>イナイ島</t>
  </si>
  <si>
    <t>ヒル瀬</t>
  </si>
  <si>
    <t>沖小島</t>
  </si>
  <si>
    <t>瀬戸ノ島</t>
  </si>
  <si>
    <t>下中島</t>
  </si>
  <si>
    <t>沖ノ島</t>
  </si>
  <si>
    <t>二子島</t>
  </si>
  <si>
    <t>神楽島</t>
  </si>
  <si>
    <t>爛場島</t>
  </si>
  <si>
    <t>イゲ島</t>
  </si>
  <si>
    <t>葉島</t>
  </si>
  <si>
    <t>ツラレ島</t>
  </si>
  <si>
    <t>カズラ島</t>
  </si>
  <si>
    <t>中小島</t>
  </si>
  <si>
    <t>島ノ壇島</t>
  </si>
  <si>
    <t>千鳥島</t>
  </si>
  <si>
    <t>高鉾島</t>
  </si>
  <si>
    <t>繁島</t>
  </si>
  <si>
    <t>蟇蛙島</t>
  </si>
  <si>
    <t>野島</t>
  </si>
  <si>
    <t>百貫瀬</t>
  </si>
  <si>
    <t>タテバ島</t>
  </si>
  <si>
    <t>野牛島</t>
  </si>
  <si>
    <t>上阿値賀島</t>
  </si>
  <si>
    <t>へたアンポ島</t>
  </si>
  <si>
    <t>大白瀬</t>
  </si>
  <si>
    <t>田ノ小島</t>
  </si>
  <si>
    <t>頭ケ島</t>
  </si>
  <si>
    <t>沖アンポ島</t>
  </si>
  <si>
    <t>上中島</t>
  </si>
  <si>
    <t>立瀬</t>
  </si>
  <si>
    <t>中の島</t>
  </si>
  <si>
    <t>橘島</t>
  </si>
  <si>
    <t>ビシャゴ瀬</t>
  </si>
  <si>
    <t>小干切島</t>
  </si>
  <si>
    <t>下枯木島</t>
  </si>
  <si>
    <t>田の子島</t>
  </si>
  <si>
    <t>荒島</t>
  </si>
  <si>
    <t>平 瀬（東浦側）</t>
  </si>
  <si>
    <t>下根緒島</t>
  </si>
  <si>
    <t>兎島</t>
  </si>
  <si>
    <t>畝島</t>
  </si>
  <si>
    <t>下蛭子島</t>
  </si>
  <si>
    <t>箕島</t>
  </si>
  <si>
    <t>牛島</t>
  </si>
  <si>
    <t>青木島</t>
  </si>
  <si>
    <t>ウシ島</t>
  </si>
  <si>
    <t>金九郎島</t>
  </si>
  <si>
    <t>蔵ノ小島</t>
  </si>
  <si>
    <t>椎島</t>
  </si>
  <si>
    <t>甲島</t>
  </si>
  <si>
    <t>下阿値賀島</t>
  </si>
  <si>
    <t>末島</t>
  </si>
  <si>
    <t>カハラケ島</t>
  </si>
  <si>
    <t>ボウ島</t>
  </si>
  <si>
    <t>京島</t>
  </si>
  <si>
    <t>杵島</t>
  </si>
  <si>
    <t>前小島</t>
  </si>
  <si>
    <t>前ノ島</t>
  </si>
  <si>
    <t>中棒崎</t>
  </si>
  <si>
    <t>離レ島</t>
  </si>
  <si>
    <t>八王島</t>
  </si>
  <si>
    <t>見附島</t>
  </si>
  <si>
    <t>佐    世    保    市</t>
  </si>
  <si>
    <t>子持島</t>
  </si>
  <si>
    <t>上ノ島</t>
  </si>
  <si>
    <t>傳七島</t>
  </si>
  <si>
    <t>鷺島</t>
  </si>
  <si>
    <t>中江の島</t>
  </si>
  <si>
    <t>ヒギレ島</t>
  </si>
  <si>
    <t>向島</t>
  </si>
  <si>
    <t>松中島</t>
  </si>
  <si>
    <t>海徳島</t>
  </si>
  <si>
    <t>松浦島</t>
  </si>
  <si>
    <t>竜宮島</t>
  </si>
  <si>
    <t>雀島</t>
  </si>
  <si>
    <t>下ノ島</t>
  </si>
  <si>
    <t>北棒崎</t>
  </si>
  <si>
    <t>ヤク丸島</t>
  </si>
  <si>
    <t>小姓島</t>
  </si>
  <si>
    <t>上小高島</t>
  </si>
  <si>
    <t>亀島</t>
  </si>
  <si>
    <t>田ノ子島</t>
  </si>
  <si>
    <t>ゴゼ石島</t>
  </si>
  <si>
    <t>ヘボ島</t>
  </si>
  <si>
    <t>浦ノ島</t>
  </si>
  <si>
    <t>トコイ島</t>
  </si>
  <si>
    <t>剣術島</t>
  </si>
  <si>
    <t>玉子島</t>
  </si>
  <si>
    <t>南棒崎</t>
  </si>
  <si>
    <t>本久島</t>
  </si>
  <si>
    <t>鳶島</t>
  </si>
  <si>
    <t>立場島</t>
  </si>
  <si>
    <t>鵜瀬</t>
  </si>
  <si>
    <t>永ノ島</t>
  </si>
  <si>
    <t>荷内島</t>
  </si>
  <si>
    <t>車島</t>
  </si>
  <si>
    <t>下小高島</t>
  </si>
  <si>
    <t>南天島</t>
  </si>
  <si>
    <t>黒子島</t>
  </si>
  <si>
    <t>火島</t>
  </si>
  <si>
    <t>辺田島</t>
  </si>
  <si>
    <t>ヲイトク島</t>
  </si>
  <si>
    <t>男鹿島</t>
  </si>
  <si>
    <t>阿瀬ノ島</t>
  </si>
  <si>
    <t>化物島</t>
  </si>
  <si>
    <t>元ﾉ島</t>
  </si>
  <si>
    <t>口形島</t>
  </si>
  <si>
    <t>尾上島</t>
  </si>
  <si>
    <t>竹島</t>
  </si>
  <si>
    <t>丈くらべ島</t>
  </si>
  <si>
    <t>浅島</t>
  </si>
  <si>
    <t>龍宮小島</t>
  </si>
  <si>
    <t>机島</t>
  </si>
  <si>
    <t>八点島</t>
  </si>
  <si>
    <t>蔓島</t>
  </si>
  <si>
    <t>ハダカ島</t>
  </si>
  <si>
    <t>頭切島</t>
  </si>
  <si>
    <t>志古島</t>
  </si>
  <si>
    <t>金重島</t>
  </si>
  <si>
    <t>上枯木島</t>
  </si>
  <si>
    <t>餓鬼島</t>
  </si>
  <si>
    <t>鳥ノ小島</t>
  </si>
  <si>
    <t>児島</t>
  </si>
  <si>
    <t>品木島</t>
  </si>
  <si>
    <t>伊島</t>
  </si>
  <si>
    <t>竹の子島</t>
  </si>
  <si>
    <t>上クソ島</t>
  </si>
  <si>
    <t>枇杷島</t>
  </si>
  <si>
    <t>銭島</t>
  </si>
  <si>
    <t>平子島</t>
  </si>
  <si>
    <t>南瀬島</t>
  </si>
  <si>
    <t>下島</t>
  </si>
  <si>
    <t>蛇島</t>
  </si>
  <si>
    <t>馬耙島</t>
  </si>
  <si>
    <t>荻島</t>
  </si>
  <si>
    <t>下クソ島</t>
  </si>
  <si>
    <t>アカガ島</t>
  </si>
  <si>
    <t>明礬島</t>
  </si>
  <si>
    <t>三ツ島</t>
  </si>
  <si>
    <t>桂島</t>
  </si>
  <si>
    <t>加戸島</t>
  </si>
  <si>
    <t>二島</t>
  </si>
  <si>
    <t>弥五郎島</t>
  </si>
  <si>
    <t>沖ノ京ヶ島</t>
  </si>
  <si>
    <t>臼島</t>
  </si>
  <si>
    <t>清水島</t>
  </si>
  <si>
    <t>本ノ島</t>
  </si>
  <si>
    <t>海老島</t>
  </si>
  <si>
    <t>諸島</t>
  </si>
  <si>
    <t>片島</t>
  </si>
  <si>
    <t>コンデ島</t>
  </si>
  <si>
    <t>赤瀬</t>
  </si>
  <si>
    <t>真立島</t>
  </si>
  <si>
    <t>端ノ島</t>
  </si>
  <si>
    <t>四十ヶ島</t>
  </si>
  <si>
    <t>天神山</t>
  </si>
  <si>
    <t>小鼠島</t>
  </si>
  <si>
    <t>南風波瀬</t>
  </si>
  <si>
    <t>鳥ﾉ巣島</t>
  </si>
  <si>
    <t>千島</t>
  </si>
  <si>
    <t>ガラ島</t>
  </si>
  <si>
    <t>東瀬島</t>
  </si>
  <si>
    <t>名烏島</t>
  </si>
  <si>
    <t>ヤギ島</t>
  </si>
  <si>
    <t>高ツクリ島</t>
  </si>
  <si>
    <t>辰ノ島</t>
  </si>
  <si>
    <t>地推根島</t>
  </si>
  <si>
    <t>丈ヶ島</t>
  </si>
  <si>
    <t>男島</t>
  </si>
  <si>
    <t>ハゲ島</t>
  </si>
  <si>
    <t>手長島</t>
  </si>
  <si>
    <t>ツブラ島</t>
  </si>
  <si>
    <t>串島</t>
  </si>
  <si>
    <t>黒ヶ島</t>
  </si>
  <si>
    <t>太郎島</t>
  </si>
  <si>
    <t>東風防島</t>
  </si>
  <si>
    <t>女島</t>
  </si>
  <si>
    <t>五貫島</t>
  </si>
  <si>
    <t>津多羅島</t>
  </si>
  <si>
    <t>祝言島</t>
  </si>
  <si>
    <t>千々瀬</t>
  </si>
  <si>
    <t>上皆島</t>
  </si>
  <si>
    <t>蠑螺島</t>
  </si>
  <si>
    <t>大立島</t>
  </si>
  <si>
    <t>和島</t>
  </si>
  <si>
    <t>折島</t>
  </si>
  <si>
    <t>七崎島</t>
  </si>
  <si>
    <t>多々良島</t>
  </si>
  <si>
    <t>広瀬</t>
  </si>
  <si>
    <t>御床島</t>
  </si>
  <si>
    <t>二神島</t>
  </si>
  <si>
    <t>多郎島</t>
  </si>
  <si>
    <t>柏島</t>
  </si>
  <si>
    <t>仁兵衛島</t>
  </si>
  <si>
    <t>在長瀬</t>
  </si>
  <si>
    <t>早福瀬</t>
  </si>
  <si>
    <t>竿島</t>
  </si>
  <si>
    <t>大小島</t>
  </si>
  <si>
    <t>竹ノ子島</t>
  </si>
  <si>
    <t>トウセン島</t>
  </si>
  <si>
    <t>中ノ瀬</t>
  </si>
  <si>
    <t>ネタギ島</t>
  </si>
  <si>
    <t>屋根尾島</t>
  </si>
  <si>
    <t>小島（平島）</t>
  </si>
  <si>
    <t>竹小島</t>
  </si>
  <si>
    <t>青嶋</t>
  </si>
  <si>
    <t>島ノ浦島</t>
  </si>
  <si>
    <t>下皆島</t>
  </si>
  <si>
    <t>寄島</t>
  </si>
  <si>
    <t>小島（南風泊）</t>
  </si>
  <si>
    <t>平瀬</t>
  </si>
  <si>
    <t>赤嶋</t>
  </si>
  <si>
    <t>経島</t>
  </si>
  <si>
    <t>矢坪島</t>
  </si>
  <si>
    <t>ハナグリ島</t>
  </si>
  <si>
    <t>裸瀬</t>
  </si>
  <si>
    <t>山島</t>
  </si>
  <si>
    <t>カノ瀬</t>
  </si>
  <si>
    <t>名嶋</t>
  </si>
  <si>
    <t>枕島</t>
  </si>
  <si>
    <t>クロキ島</t>
  </si>
  <si>
    <t>唐子島</t>
  </si>
  <si>
    <t>小立島</t>
  </si>
  <si>
    <t>浜ノ小島</t>
  </si>
  <si>
    <t>鹿ノ島</t>
  </si>
  <si>
    <t>下樫木島</t>
  </si>
  <si>
    <t>竹ノ子島</t>
  </si>
  <si>
    <t>鯨島</t>
  </si>
  <si>
    <t>黒太郎島</t>
  </si>
  <si>
    <t>帆上の島</t>
  </si>
  <si>
    <t>金頭瀬</t>
  </si>
  <si>
    <t>トコロノ島</t>
  </si>
  <si>
    <t>美郎島</t>
  </si>
  <si>
    <t>盗島</t>
  </si>
  <si>
    <t>母島</t>
  </si>
  <si>
    <t>大板部島</t>
  </si>
  <si>
    <t>仏ノ島</t>
  </si>
  <si>
    <t>小美郎島</t>
  </si>
  <si>
    <t>大佛島</t>
  </si>
  <si>
    <t>小板部島</t>
  </si>
  <si>
    <t>小  値  賀  町</t>
  </si>
  <si>
    <t>三郎島</t>
  </si>
  <si>
    <t>美漁島</t>
  </si>
  <si>
    <t>鹿    町    町</t>
  </si>
  <si>
    <t>倉小島</t>
  </si>
  <si>
    <t>庖丁島</t>
  </si>
  <si>
    <t>五合島</t>
  </si>
  <si>
    <t>深白島</t>
  </si>
  <si>
    <t>鎌崎島</t>
  </si>
  <si>
    <t>権現島</t>
  </si>
  <si>
    <t>内院島</t>
  </si>
  <si>
    <t>巡島</t>
  </si>
  <si>
    <t>魚固島</t>
  </si>
  <si>
    <t>五郎ヶ島</t>
  </si>
  <si>
    <t>美良島</t>
  </si>
  <si>
    <t>丑ケ島</t>
  </si>
  <si>
    <t>仲知小島</t>
  </si>
  <si>
    <t>輪島</t>
  </si>
  <si>
    <t>子ン島</t>
  </si>
  <si>
    <t>小飛島</t>
  </si>
  <si>
    <t>ビン島</t>
  </si>
  <si>
    <t>倉島</t>
  </si>
  <si>
    <t>藤葛根島</t>
  </si>
  <si>
    <t>間島</t>
  </si>
  <si>
    <t>猪ノ子島</t>
  </si>
  <si>
    <t>安ヶ島</t>
  </si>
  <si>
    <t>桜木戸島</t>
  </si>
  <si>
    <t>伊豆島</t>
  </si>
  <si>
    <t>二ツ小島</t>
  </si>
  <si>
    <t>和布島</t>
  </si>
  <si>
    <t>上忠六島</t>
  </si>
  <si>
    <t>姫島</t>
  </si>
  <si>
    <t>櫛形島</t>
  </si>
  <si>
    <t>畳瀬</t>
  </si>
  <si>
    <t>南ノ南瀬</t>
  </si>
  <si>
    <t>東兄弟瀬</t>
  </si>
  <si>
    <t>島名　（島数）</t>
  </si>
  <si>
    <t>島名　　　（島数）</t>
  </si>
  <si>
    <t>藪呂木島</t>
  </si>
  <si>
    <t>単位：k㎡</t>
  </si>
  <si>
    <t>島    名</t>
  </si>
  <si>
    <t>割ノ小島</t>
  </si>
  <si>
    <t>椎ノ木島</t>
  </si>
  <si>
    <t>中ノ小島</t>
  </si>
  <si>
    <t>池ノ小島</t>
  </si>
  <si>
    <t xml:space="preserve">  単位：k㎡、世帯、人</t>
  </si>
  <si>
    <t xml:space="preserve">   単位：k㎡、世帯、人</t>
  </si>
  <si>
    <t>島  数</t>
  </si>
  <si>
    <t xml:space="preserve">    市                部</t>
  </si>
  <si>
    <t>蠣浦島</t>
  </si>
  <si>
    <t>長南風島</t>
  </si>
  <si>
    <t>トノコ島</t>
  </si>
  <si>
    <t>戌島</t>
  </si>
  <si>
    <t>ヤギ島</t>
  </si>
  <si>
    <t>ヨリキ島</t>
  </si>
  <si>
    <t>島頭島</t>
  </si>
  <si>
    <t>第７表の注参照</t>
  </si>
  <si>
    <t>松    浦    市</t>
  </si>
  <si>
    <t>壱    岐    市</t>
  </si>
  <si>
    <t>五    島    市</t>
  </si>
  <si>
    <t>新上五島町</t>
  </si>
  <si>
    <t>長     与     町</t>
  </si>
  <si>
    <t>おこ島</t>
  </si>
  <si>
    <t>新  上  五  島  町</t>
  </si>
  <si>
    <t>対       馬       市</t>
  </si>
  <si>
    <t>長       崎       市</t>
  </si>
  <si>
    <t>島       原       市</t>
  </si>
  <si>
    <t>松       浦       市</t>
  </si>
  <si>
    <t>大       村       市</t>
  </si>
  <si>
    <t>平       戸       市</t>
  </si>
  <si>
    <t>壱       岐       市</t>
  </si>
  <si>
    <t>五       島       市</t>
  </si>
  <si>
    <t>東   彼   杵    郡</t>
  </si>
  <si>
    <t>西   彼   杵    郡</t>
  </si>
  <si>
    <t>南   松   浦    郡</t>
  </si>
  <si>
    <t>対    馬    市</t>
  </si>
  <si>
    <t>対馬島</t>
  </si>
  <si>
    <t>壱岐島</t>
  </si>
  <si>
    <t>福江島</t>
  </si>
  <si>
    <t>時     津     町</t>
  </si>
  <si>
    <t>鷹島</t>
  </si>
  <si>
    <t>黒島</t>
  </si>
  <si>
    <t>辰島</t>
  </si>
  <si>
    <t>大小島</t>
  </si>
  <si>
    <t>焼島</t>
  </si>
  <si>
    <t>詩島</t>
  </si>
  <si>
    <t>前島</t>
  </si>
  <si>
    <t>サセビ島</t>
  </si>
  <si>
    <t>バハン島</t>
  </si>
  <si>
    <t>天狗島</t>
  </si>
  <si>
    <t>塩垂島</t>
  </si>
  <si>
    <t>七百島</t>
  </si>
  <si>
    <t>下ノ島</t>
  </si>
  <si>
    <t>小島</t>
  </si>
  <si>
    <t>魚辻島</t>
  </si>
  <si>
    <t>スボリ島</t>
  </si>
  <si>
    <t>中通島</t>
  </si>
  <si>
    <t>（７３）</t>
  </si>
  <si>
    <t>西彼杵郡</t>
  </si>
  <si>
    <t>諫    早    市</t>
  </si>
  <si>
    <t>西    海    市</t>
  </si>
  <si>
    <t>(7)</t>
  </si>
  <si>
    <t>諫       早       市</t>
  </si>
  <si>
    <t>西   　海　    市</t>
  </si>
  <si>
    <t>北   松   浦    郡</t>
  </si>
  <si>
    <t>(</t>
  </si>
  <si>
    <t>)</t>
  </si>
  <si>
    <t>韓崎</t>
  </si>
  <si>
    <t>鯨瀬</t>
  </si>
  <si>
    <t>高ノ島</t>
  </si>
  <si>
    <t>北ノ手</t>
  </si>
  <si>
    <t>雉子瀬</t>
  </si>
  <si>
    <t>中瀬</t>
  </si>
  <si>
    <t>浄土島</t>
  </si>
  <si>
    <t>八ノ子島</t>
  </si>
  <si>
    <t>)</t>
  </si>
  <si>
    <t>(</t>
  </si>
  <si>
    <t>(</t>
  </si>
  <si>
    <t>)</t>
  </si>
  <si>
    <t>)</t>
  </si>
  <si>
    <t>轟島</t>
  </si>
  <si>
    <t>小島</t>
  </si>
  <si>
    <t>金城瀬</t>
  </si>
  <si>
    <t>妻ヶ島</t>
  </si>
  <si>
    <t>市町</t>
  </si>
  <si>
    <t>牛島</t>
  </si>
  <si>
    <t>御飯島</t>
  </si>
  <si>
    <t>亀ノ子島</t>
  </si>
  <si>
    <t>(</t>
  </si>
  <si>
    <t>)</t>
  </si>
  <si>
    <t>(</t>
  </si>
  <si>
    <t>島　名</t>
  </si>
  <si>
    <t>島　　　名　　　　　(島　数)</t>
  </si>
  <si>
    <t>（５）</t>
  </si>
  <si>
    <t>（６）</t>
  </si>
  <si>
    <t>（１１）</t>
  </si>
  <si>
    <t>（１０）</t>
  </si>
  <si>
    <t>大蛭子島</t>
  </si>
  <si>
    <t>小蛭子島</t>
  </si>
  <si>
    <t>大檐桶島</t>
  </si>
  <si>
    <t>半道島</t>
  </si>
  <si>
    <t>(1)数市町からなる常住者のいる島（四捨五入により0.001k㎡以上）  　　平成16年８月１日以降は、該当する島はなし</t>
  </si>
  <si>
    <t>(1)常住者のいる島（四捨五入により0.001ｋ㎡以上）</t>
  </si>
  <si>
    <t>(1) 常住者のいる島（続）  （ 四捨五入により0.001k㎡以上）</t>
  </si>
  <si>
    <t xml:space="preserve"> (2) 常住者のいない島  （ 四捨五入により0.001K㎡以上）</t>
  </si>
  <si>
    <t>(2) 常住者のいない島  （続）  （ 四捨五入により0.001k㎡以上）</t>
  </si>
  <si>
    <t>オジカ瀬島</t>
  </si>
  <si>
    <t>平瀬(小河原側）</t>
  </si>
  <si>
    <t>市　　町</t>
  </si>
  <si>
    <t>（８）</t>
  </si>
  <si>
    <t>（５）</t>
  </si>
  <si>
    <t>(７)</t>
  </si>
  <si>
    <t>(１)</t>
  </si>
  <si>
    <t>竹子島</t>
  </si>
  <si>
    <t>大通り瀬</t>
  </si>
  <si>
    <t>雲 　　仙 　　市</t>
  </si>
  <si>
    <t>中の島</t>
  </si>
  <si>
    <t>沖の島</t>
  </si>
  <si>
    <t>児島</t>
  </si>
  <si>
    <t>（平成18年10月1日現在）</t>
  </si>
  <si>
    <t>平成17年10月1日現在
（平成17年 国勢調査）</t>
  </si>
  <si>
    <t>　　　 …</t>
  </si>
  <si>
    <t>平成18年10月1日
現　　在</t>
  </si>
  <si>
    <t>竹島</t>
  </si>
  <si>
    <t>前ノ島</t>
  </si>
  <si>
    <t>（続）（平成18年10月1日現在）</t>
  </si>
  <si>
    <t>子タギ</t>
  </si>
  <si>
    <t>（５８）</t>
  </si>
  <si>
    <t>（１５）</t>
  </si>
  <si>
    <t>（７）</t>
  </si>
  <si>
    <t>1)大島</t>
  </si>
  <si>
    <t>（１）</t>
  </si>
  <si>
    <t>小 値 賀 町</t>
  </si>
  <si>
    <t>時  津  町</t>
  </si>
  <si>
    <t xml:space="preserve"> 資料：各市町調</t>
  </si>
  <si>
    <t>1)17年国勢調査では世帯数と人口は針尾島に含まれる。</t>
  </si>
  <si>
    <t xml:space="preserve">     　　 　　８      島     し     ょ     一     覧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</si>
</sst>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#,##0.000_ ;[Red]\-#,##0.000\ "/>
    <numFmt numFmtId="185" formatCode="#,##0.000"/>
    <numFmt numFmtId="186" formatCode="#,##0_);[Red]\(#,##0\)"/>
    <numFmt numFmtId="187" formatCode="#,##0_);\(#,##0\)"/>
    <numFmt numFmtId="188" formatCode="#,##0.0_);\(#,##0.0\)"/>
    <numFmt numFmtId="189" formatCode="#,##0.00_);\(#,##0.00\)"/>
    <numFmt numFmtId="190" formatCode="#,##0.000_);\(#,##0.000\)"/>
    <numFmt numFmtId="191" formatCode="0.00_ "/>
    <numFmt numFmtId="192" formatCode="0.000_ "/>
    <numFmt numFmtId="193" formatCode="#,##0.000_ "/>
    <numFmt numFmtId="194" formatCode="0_ "/>
    <numFmt numFmtId="195" formatCode="0_);\(0\)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187" fontId="5" fillId="0" borderId="0" xfId="16" applyFont="1" applyFill="1" applyBorder="1" applyAlignment="1">
      <alignment/>
    </xf>
    <xf numFmtId="187" fontId="5" fillId="0" borderId="0" xfId="16" applyFont="1" applyFill="1" applyAlignment="1">
      <alignment/>
    </xf>
    <xf numFmtId="184" fontId="5" fillId="0" borderId="1" xfId="16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184" fontId="5" fillId="0" borderId="0" xfId="16" applyNumberFormat="1" applyFont="1" applyFill="1" applyBorder="1" applyAlignment="1">
      <alignment/>
    </xf>
    <xf numFmtId="187" fontId="4" fillId="0" borderId="0" xfId="16" applyFont="1" applyFill="1" applyBorder="1" applyAlignment="1">
      <alignment/>
    </xf>
    <xf numFmtId="187" fontId="5" fillId="0" borderId="0" xfId="16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184" fontId="5" fillId="0" borderId="0" xfId="16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187" fontId="5" fillId="0" borderId="0" xfId="16" applyFont="1" applyFill="1" applyBorder="1" applyAlignment="1">
      <alignment horizontal="distributed"/>
    </xf>
    <xf numFmtId="184" fontId="5" fillId="0" borderId="0" xfId="16" applyNumberFormat="1" applyFont="1" applyFill="1" applyBorder="1" applyAlignment="1">
      <alignment horizontal="distributed"/>
    </xf>
    <xf numFmtId="187" fontId="5" fillId="0" borderId="0" xfId="16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/>
    </xf>
    <xf numFmtId="187" fontId="5" fillId="0" borderId="0" xfId="16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184" fontId="5" fillId="0" borderId="5" xfId="16" applyNumberFormat="1" applyFont="1" applyFill="1" applyBorder="1" applyAlignment="1">
      <alignment/>
    </xf>
    <xf numFmtId="187" fontId="5" fillId="0" borderId="6" xfId="16" applyFont="1" applyFill="1" applyBorder="1" applyAlignment="1">
      <alignment/>
    </xf>
    <xf numFmtId="187" fontId="5" fillId="0" borderId="0" xfId="16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84" fontId="5" fillId="0" borderId="0" xfId="16" applyNumberFormat="1" applyFont="1" applyFill="1" applyBorder="1" applyAlignment="1">
      <alignment horizontal="centerContinuous"/>
    </xf>
    <xf numFmtId="184" fontId="5" fillId="0" borderId="7" xfId="16" applyNumberFormat="1" applyFont="1" applyFill="1" applyBorder="1" applyAlignment="1">
      <alignment/>
    </xf>
    <xf numFmtId="187" fontId="5" fillId="0" borderId="2" xfId="16" applyFont="1" applyFill="1" applyBorder="1" applyAlignment="1">
      <alignment/>
    </xf>
    <xf numFmtId="187" fontId="5" fillId="0" borderId="8" xfId="16" applyFont="1" applyFill="1" applyBorder="1" applyAlignment="1">
      <alignment/>
    </xf>
    <xf numFmtId="0" fontId="5" fillId="0" borderId="9" xfId="0" applyFont="1" applyFill="1" applyBorder="1" applyAlignment="1">
      <alignment horizontal="distributed" vertical="center"/>
    </xf>
    <xf numFmtId="181" fontId="5" fillId="0" borderId="0" xfId="16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distributed"/>
    </xf>
    <xf numFmtId="0" fontId="5" fillId="0" borderId="12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187" fontId="5" fillId="0" borderId="0" xfId="16" applyFont="1" applyFill="1" applyBorder="1" applyAlignment="1" quotePrefix="1">
      <alignment horizontal="center"/>
    </xf>
    <xf numFmtId="190" fontId="5" fillId="0" borderId="5" xfId="16" applyNumberFormat="1" applyFont="1" applyFill="1" applyBorder="1" applyAlignment="1">
      <alignment/>
    </xf>
    <xf numFmtId="187" fontId="5" fillId="0" borderId="0" xfId="16" applyNumberFormat="1" applyFont="1" applyFill="1" applyBorder="1" applyAlignment="1">
      <alignment/>
    </xf>
    <xf numFmtId="187" fontId="5" fillId="0" borderId="6" xfId="16" applyNumberFormat="1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5" xfId="0" applyFont="1" applyFill="1" applyBorder="1" applyAlignment="1">
      <alignment horizontal="right"/>
    </xf>
    <xf numFmtId="187" fontId="5" fillId="0" borderId="0" xfId="16" applyFont="1" applyFill="1" applyBorder="1" applyAlignment="1">
      <alignment horizontal="distributed"/>
    </xf>
    <xf numFmtId="187" fontId="5" fillId="0" borderId="0" xfId="16" applyFont="1" applyFill="1" applyBorder="1" applyAlignment="1">
      <alignment horizontal="distributed"/>
    </xf>
    <xf numFmtId="187" fontId="5" fillId="0" borderId="0" xfId="16" applyFont="1" applyFill="1" applyBorder="1" applyAlignment="1" quotePrefix="1">
      <alignment horizontal="distributed"/>
    </xf>
    <xf numFmtId="184" fontId="5" fillId="0" borderId="0" xfId="16" applyNumberFormat="1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187" fontId="4" fillId="0" borderId="0" xfId="16" applyFont="1" applyFill="1" applyAlignment="1">
      <alignment/>
    </xf>
    <xf numFmtId="0" fontId="0" fillId="0" borderId="0" xfId="0" applyFont="1" applyFill="1" applyAlignment="1">
      <alignment/>
    </xf>
    <xf numFmtId="184" fontId="5" fillId="0" borderId="2" xfId="16" applyNumberFormat="1" applyFont="1" applyFill="1" applyBorder="1" applyAlignment="1">
      <alignment/>
    </xf>
    <xf numFmtId="187" fontId="5" fillId="0" borderId="5" xfId="16" applyFont="1" applyFill="1" applyBorder="1" applyAlignment="1">
      <alignment/>
    </xf>
    <xf numFmtId="187" fontId="5" fillId="0" borderId="2" xfId="16" applyFont="1" applyFill="1" applyBorder="1" applyAlignment="1">
      <alignment horizontal="distributed"/>
    </xf>
    <xf numFmtId="187" fontId="5" fillId="0" borderId="7" xfId="16" applyFont="1" applyFill="1" applyBorder="1" applyAlignment="1">
      <alignment/>
    </xf>
    <xf numFmtId="187" fontId="5" fillId="0" borderId="0" xfId="16" applyFont="1" applyFill="1" applyAlignment="1">
      <alignment horizontal="right"/>
    </xf>
    <xf numFmtId="187" fontId="5" fillId="0" borderId="10" xfId="16" applyFont="1" applyFill="1" applyBorder="1" applyAlignment="1">
      <alignment/>
    </xf>
    <xf numFmtId="187" fontId="5" fillId="0" borderId="10" xfId="16" applyFont="1" applyFill="1" applyBorder="1" applyAlignment="1">
      <alignment horizontal="distributed"/>
    </xf>
    <xf numFmtId="187" fontId="5" fillId="0" borderId="4" xfId="16" applyFont="1" applyFill="1" applyBorder="1" applyAlignment="1">
      <alignment horizontal="distributed"/>
    </xf>
    <xf numFmtId="187" fontId="5" fillId="0" borderId="0" xfId="16" applyFont="1" applyFill="1" applyAlignment="1">
      <alignment horizontal="centerContinuous"/>
    </xf>
    <xf numFmtId="184" fontId="5" fillId="0" borderId="6" xfId="16" applyNumberFormat="1" applyFont="1" applyFill="1" applyBorder="1" applyAlignment="1">
      <alignment horizontal="centerContinuous"/>
    </xf>
    <xf numFmtId="187" fontId="5" fillId="0" borderId="0" xfId="16" applyFont="1" applyFill="1" applyAlignment="1">
      <alignment horizontal="center"/>
    </xf>
    <xf numFmtId="184" fontId="5" fillId="0" borderId="6" xfId="16" applyNumberFormat="1" applyFont="1" applyFill="1" applyBorder="1" applyAlignment="1">
      <alignment/>
    </xf>
    <xf numFmtId="187" fontId="5" fillId="0" borderId="0" xfId="16" applyFont="1" applyFill="1" applyAlignment="1">
      <alignment/>
    </xf>
    <xf numFmtId="184" fontId="5" fillId="0" borderId="6" xfId="16" applyNumberFormat="1" applyFont="1" applyFill="1" applyBorder="1" applyAlignment="1">
      <alignment horizontal="right"/>
    </xf>
    <xf numFmtId="187" fontId="5" fillId="0" borderId="0" xfId="16" applyFont="1" applyFill="1" applyAlignment="1">
      <alignment horizontal="distributed"/>
    </xf>
    <xf numFmtId="184" fontId="5" fillId="0" borderId="14" xfId="16" applyNumberFormat="1" applyFont="1" applyFill="1" applyBorder="1" applyAlignment="1">
      <alignment/>
    </xf>
    <xf numFmtId="187" fontId="5" fillId="0" borderId="11" xfId="16" applyFont="1" applyFill="1" applyBorder="1" applyAlignment="1">
      <alignment/>
    </xf>
    <xf numFmtId="187" fontId="5" fillId="0" borderId="12" xfId="16" applyFont="1" applyFill="1" applyBorder="1" applyAlignment="1">
      <alignment horizontal="distributed"/>
    </xf>
    <xf numFmtId="0" fontId="0" fillId="0" borderId="6" xfId="0" applyFont="1" applyFill="1" applyBorder="1" applyAlignment="1">
      <alignment/>
    </xf>
    <xf numFmtId="187" fontId="5" fillId="0" borderId="12" xfId="16" applyFont="1" applyFill="1" applyBorder="1" applyAlignment="1">
      <alignment horizontal="distributed"/>
    </xf>
    <xf numFmtId="184" fontId="5" fillId="0" borderId="2" xfId="16" applyNumberFormat="1" applyFont="1" applyFill="1" applyBorder="1" applyAlignment="1">
      <alignment horizontal="centerContinuous"/>
    </xf>
    <xf numFmtId="187" fontId="5" fillId="0" borderId="0" xfId="16" applyFont="1" applyFill="1" applyBorder="1" applyAlignment="1">
      <alignment horizontal="centerContinuous"/>
    </xf>
    <xf numFmtId="184" fontId="5" fillId="0" borderId="0" xfId="16" applyNumberFormat="1" applyFont="1" applyFill="1" applyAlignment="1">
      <alignment horizontal="centerContinuous"/>
    </xf>
    <xf numFmtId="0" fontId="0" fillId="0" borderId="5" xfId="0" applyFont="1" applyFill="1" applyBorder="1" applyAlignment="1">
      <alignment/>
    </xf>
    <xf numFmtId="184" fontId="5" fillId="0" borderId="3" xfId="16" applyNumberFormat="1" applyFont="1" applyFill="1" applyBorder="1" applyAlignment="1">
      <alignment horizontal="distributed" vertical="center"/>
    </xf>
    <xf numFmtId="187" fontId="5" fillId="0" borderId="0" xfId="16" applyFont="1" applyFill="1" applyBorder="1" applyAlignment="1">
      <alignment/>
    </xf>
    <xf numFmtId="187" fontId="5" fillId="0" borderId="2" xfId="16" applyFont="1" applyFill="1" applyBorder="1" applyAlignment="1">
      <alignment horizontal="distributed"/>
    </xf>
    <xf numFmtId="184" fontId="5" fillId="0" borderId="9" xfId="16" applyNumberFormat="1" applyFont="1" applyFill="1" applyBorder="1" applyAlignment="1">
      <alignment horizontal="distributed" vertical="center"/>
    </xf>
    <xf numFmtId="187" fontId="5" fillId="0" borderId="10" xfId="16" applyFont="1" applyFill="1" applyBorder="1" applyAlignment="1">
      <alignment horizontal="distributed" vertical="center"/>
    </xf>
    <xf numFmtId="187" fontId="5" fillId="0" borderId="4" xfId="16" applyFont="1" applyFill="1" applyBorder="1" applyAlignment="1">
      <alignment vertical="center"/>
    </xf>
    <xf numFmtId="187" fontId="5" fillId="0" borderId="4" xfId="16" applyFont="1" applyFill="1" applyBorder="1" applyAlignment="1">
      <alignment horizontal="distributed" vertical="center"/>
    </xf>
    <xf numFmtId="187" fontId="5" fillId="0" borderId="4" xfId="16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184" fontId="5" fillId="0" borderId="10" xfId="16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87" fontId="5" fillId="0" borderId="0" xfId="16" applyFont="1" applyFill="1" applyBorder="1" applyAlignment="1">
      <alignment horizontal="right"/>
    </xf>
    <xf numFmtId="187" fontId="5" fillId="0" borderId="2" xfId="16" applyFont="1" applyFill="1" applyBorder="1" applyAlignment="1">
      <alignment horizontal="right"/>
    </xf>
    <xf numFmtId="187" fontId="5" fillId="0" borderId="0" xfId="16" applyFont="1" applyFill="1" applyBorder="1" applyAlignment="1">
      <alignment horizontal="center"/>
    </xf>
    <xf numFmtId="187" fontId="5" fillId="0" borderId="5" xfId="16" applyFont="1" applyFill="1" applyBorder="1" applyAlignment="1">
      <alignment/>
    </xf>
    <xf numFmtId="187" fontId="5" fillId="0" borderId="5" xfId="16" applyFont="1" applyFill="1" applyBorder="1" applyAlignment="1">
      <alignment horizontal="left"/>
    </xf>
    <xf numFmtId="0" fontId="5" fillId="0" borderId="6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187" fontId="5" fillId="0" borderId="0" xfId="16" applyNumberFormat="1" applyFont="1" applyFill="1" applyBorder="1" applyAlignment="1">
      <alignment horizontal="right"/>
    </xf>
    <xf numFmtId="184" fontId="5" fillId="0" borderId="15" xfId="16" applyNumberFormat="1" applyFont="1" applyFill="1" applyBorder="1" applyAlignment="1">
      <alignment horizontal="distributed" vertical="center"/>
    </xf>
    <xf numFmtId="187" fontId="5" fillId="0" borderId="0" xfId="16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93" fontId="5" fillId="0" borderId="0" xfId="16" applyNumberFormat="1" applyFont="1" applyFill="1" applyAlignment="1">
      <alignment horizontal="right"/>
    </xf>
    <xf numFmtId="184" fontId="5" fillId="0" borderId="6" xfId="0" applyNumberFormat="1" applyFont="1" applyFill="1" applyBorder="1" applyAlignment="1">
      <alignment/>
    </xf>
    <xf numFmtId="184" fontId="5" fillId="0" borderId="5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49" fontId="7" fillId="0" borderId="5" xfId="0" applyNumberFormat="1" applyFont="1" applyFill="1" applyBorder="1" applyAlignment="1">
      <alignment horizontal="centerContinuous" vertical="center" wrapText="1"/>
    </xf>
    <xf numFmtId="0" fontId="7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/>
    </xf>
    <xf numFmtId="187" fontId="10" fillId="0" borderId="0" xfId="16" applyFont="1" applyFill="1" applyBorder="1" applyAlignment="1">
      <alignment horizontal="distributed"/>
    </xf>
    <xf numFmtId="187" fontId="10" fillId="0" borderId="0" xfId="16" applyFont="1" applyFill="1" applyBorder="1" applyAlignment="1">
      <alignment/>
    </xf>
    <xf numFmtId="184" fontId="10" fillId="0" borderId="0" xfId="16" applyNumberFormat="1" applyFont="1" applyFill="1" applyBorder="1" applyAlignment="1">
      <alignment/>
    </xf>
    <xf numFmtId="187" fontId="5" fillId="0" borderId="5" xfId="16" applyFont="1" applyFill="1" applyBorder="1" applyAlignment="1">
      <alignment horizontal="distributed"/>
    </xf>
    <xf numFmtId="187" fontId="5" fillId="0" borderId="0" xfId="16" applyFont="1" applyFill="1" applyBorder="1" applyAlignment="1">
      <alignment horizontal="center" vertical="center"/>
    </xf>
    <xf numFmtId="187" fontId="5" fillId="0" borderId="5" xfId="16" applyFont="1" applyFill="1" applyBorder="1" applyAlignment="1">
      <alignment horizontal="distributed"/>
    </xf>
    <xf numFmtId="0" fontId="0" fillId="0" borderId="6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/>
    </xf>
    <xf numFmtId="190" fontId="5" fillId="0" borderId="0" xfId="16" applyNumberFormat="1" applyFont="1" applyFill="1" applyBorder="1" applyAlignment="1">
      <alignment horizontal="right"/>
    </xf>
    <xf numFmtId="187" fontId="5" fillId="0" borderId="0" xfId="16" applyFont="1" applyFill="1" applyBorder="1" applyAlignment="1">
      <alignment horizontal="distributed" vertical="center" wrapText="1"/>
    </xf>
    <xf numFmtId="184" fontId="5" fillId="0" borderId="5" xfId="16" applyNumberFormat="1" applyFont="1" applyFill="1" applyBorder="1" applyAlignment="1">
      <alignment horizontal="distributed" vertical="center"/>
    </xf>
    <xf numFmtId="187" fontId="5" fillId="0" borderId="5" xfId="16" applyFont="1" applyFill="1" applyBorder="1" applyAlignment="1">
      <alignment horizontal="distributed" vertical="center" wrapText="1"/>
    </xf>
    <xf numFmtId="184" fontId="5" fillId="0" borderId="1" xfId="16" applyNumberFormat="1" applyFont="1" applyFill="1" applyBorder="1" applyAlignment="1">
      <alignment horizontal="distributed" vertical="center"/>
    </xf>
    <xf numFmtId="184" fontId="5" fillId="0" borderId="0" xfId="16" applyNumberFormat="1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/>
    </xf>
    <xf numFmtId="187" fontId="5" fillId="0" borderId="0" xfId="16" applyFont="1" applyFill="1" applyBorder="1" applyAlignment="1">
      <alignment horizontal="distributed" vertical="center" wrapText="1"/>
    </xf>
    <xf numFmtId="187" fontId="5" fillId="0" borderId="6" xfId="16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/>
    </xf>
    <xf numFmtId="195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Continuous"/>
    </xf>
    <xf numFmtId="0" fontId="0" fillId="0" borderId="6" xfId="0" applyFont="1" applyFill="1" applyBorder="1" applyAlignment="1">
      <alignment/>
    </xf>
    <xf numFmtId="187" fontId="5" fillId="0" borderId="6" xfId="16" applyFont="1" applyFill="1" applyBorder="1" applyAlignment="1">
      <alignment/>
    </xf>
    <xf numFmtId="184" fontId="5" fillId="0" borderId="16" xfId="16" applyNumberFormat="1" applyFont="1" applyFill="1" applyBorder="1" applyAlignment="1">
      <alignment/>
    </xf>
    <xf numFmtId="0" fontId="0" fillId="0" borderId="1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/>
    </xf>
    <xf numFmtId="184" fontId="5" fillId="0" borderId="5" xfId="16" applyNumberFormat="1" applyFont="1" applyFill="1" applyBorder="1" applyAlignment="1">
      <alignment vertical="center"/>
    </xf>
    <xf numFmtId="187" fontId="5" fillId="0" borderId="9" xfId="16" applyFont="1" applyFill="1" applyBorder="1" applyAlignment="1">
      <alignment horizontal="distributed" vertical="center"/>
    </xf>
    <xf numFmtId="187" fontId="5" fillId="0" borderId="15" xfId="16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/>
    </xf>
    <xf numFmtId="0" fontId="0" fillId="0" borderId="0" xfId="0" applyFill="1" applyBorder="1" applyAlignment="1">
      <alignment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187" fontId="5" fillId="0" borderId="5" xfId="16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187" fontId="5" fillId="0" borderId="0" xfId="16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84" fontId="5" fillId="0" borderId="22" xfId="16" applyNumberFormat="1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184" fontId="5" fillId="0" borderId="11" xfId="16" applyNumberFormat="1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87" fontId="5" fillId="0" borderId="9" xfId="16" applyFont="1" applyFill="1" applyBorder="1" applyAlignment="1">
      <alignment horizontal="distributed" vertical="center" wrapText="1"/>
    </xf>
    <xf numFmtId="187" fontId="5" fillId="0" borderId="15" xfId="16" applyFont="1" applyFill="1" applyBorder="1" applyAlignment="1">
      <alignment horizontal="distributed" vertical="center" wrapText="1"/>
    </xf>
    <xf numFmtId="187" fontId="5" fillId="0" borderId="24" xfId="16" applyFont="1" applyFill="1" applyBorder="1" applyAlignment="1">
      <alignment horizontal="distributed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8"/>
  <sheetViews>
    <sheetView showGridLines="0" zoomScale="75" zoomScaleNormal="75" workbookViewId="0" topLeftCell="A1">
      <selection activeCell="B1" sqref="B1"/>
    </sheetView>
  </sheetViews>
  <sheetFormatPr defaultColWidth="8.625" defaultRowHeight="12.75"/>
  <cols>
    <col min="1" max="1" width="4.125" style="4" customWidth="1"/>
    <col min="2" max="2" width="18.75390625" style="4" customWidth="1"/>
    <col min="3" max="3" width="0.875" style="4" customWidth="1"/>
    <col min="4" max="4" width="19.625" style="4" customWidth="1"/>
    <col min="5" max="6" width="16.75390625" style="4" customWidth="1"/>
    <col min="7" max="7" width="4.125" style="4" customWidth="1"/>
    <col min="8" max="8" width="18.375" style="4" customWidth="1"/>
    <col min="9" max="9" width="0.875" style="4" customWidth="1"/>
    <col min="10" max="10" width="19.625" style="12" customWidth="1"/>
    <col min="11" max="12" width="16.75390625" style="4" customWidth="1"/>
    <col min="13" max="13" width="17.25390625" style="12" customWidth="1"/>
    <col min="14" max="14" width="3.375" style="12" customWidth="1"/>
    <col min="15" max="15" width="10.75390625" style="12" customWidth="1"/>
    <col min="16" max="16" width="3.625" style="12" customWidth="1"/>
    <col min="17" max="17" width="18.00390625" style="12" customWidth="1"/>
    <col min="18" max="18" width="4.25390625" style="12" customWidth="1"/>
    <col min="19" max="19" width="9.875" style="12" customWidth="1"/>
    <col min="20" max="20" width="2.375" style="12" customWidth="1"/>
    <col min="21" max="21" width="15.375" style="12" customWidth="1"/>
    <col min="22" max="22" width="3.125" style="12" customWidth="1"/>
    <col min="23" max="23" width="17.25390625" style="12" customWidth="1"/>
    <col min="24" max="24" width="3.625" style="4" customWidth="1"/>
    <col min="25" max="25" width="3.75390625" style="12" customWidth="1"/>
    <col min="26" max="26" width="4.875" style="12" customWidth="1"/>
    <col min="27" max="27" width="18.125" style="12" customWidth="1"/>
    <col min="28" max="28" width="5.625" style="12" customWidth="1"/>
    <col min="29" max="29" width="14.00390625" style="12" customWidth="1"/>
    <col min="30" max="30" width="3.625" style="12" customWidth="1"/>
    <col min="31" max="31" width="18.25390625" style="12" customWidth="1"/>
    <col min="32" max="32" width="3.75390625" style="12" customWidth="1"/>
    <col min="33" max="33" width="11.375" style="12" customWidth="1"/>
    <col min="34" max="34" width="3.875" style="12" customWidth="1"/>
    <col min="35" max="35" width="14.375" style="12" customWidth="1"/>
    <col min="36" max="36" width="4.125" style="12" customWidth="1"/>
    <col min="37" max="37" width="12.25390625" style="12" customWidth="1"/>
    <col min="38" max="38" width="4.25390625" style="12" customWidth="1"/>
    <col min="39" max="39" width="14.375" style="12" customWidth="1"/>
    <col min="40" max="40" width="4.00390625" style="12" customWidth="1"/>
    <col min="41" max="41" width="11.375" style="12" customWidth="1"/>
    <col min="42" max="16384" width="8.625" style="4" customWidth="1"/>
  </cols>
  <sheetData>
    <row r="1" spans="2:42" ht="24" customHeight="1">
      <c r="B1" s="49" t="s">
        <v>25</v>
      </c>
      <c r="C1" s="6"/>
      <c r="D1" s="6"/>
      <c r="E1" s="6"/>
      <c r="F1" s="6"/>
      <c r="G1" s="6"/>
      <c r="H1" s="6"/>
      <c r="I1" s="6"/>
      <c r="J1" s="133"/>
      <c r="K1" s="7"/>
      <c r="M1" s="1"/>
      <c r="N1" s="1"/>
      <c r="O1" s="8"/>
      <c r="P1" s="1"/>
      <c r="Q1" s="1"/>
      <c r="R1" s="1"/>
      <c r="S1" s="8"/>
      <c r="T1" s="1"/>
      <c r="U1" s="1"/>
      <c r="V1" s="1"/>
      <c r="W1" s="8"/>
      <c r="X1" s="2"/>
      <c r="Y1" s="1"/>
      <c r="Z1" s="1"/>
      <c r="AA1" s="9"/>
      <c r="AB1" s="10"/>
      <c r="AC1" s="8"/>
      <c r="AD1" s="1"/>
      <c r="AE1" s="8"/>
      <c r="AF1" s="1"/>
      <c r="AG1" s="11"/>
      <c r="AH1" s="11"/>
      <c r="AI1" s="1"/>
      <c r="AJ1" s="1"/>
      <c r="AK1" s="8"/>
      <c r="AL1" s="1"/>
      <c r="AM1" s="1"/>
      <c r="AN1" s="1"/>
      <c r="AO1" s="8"/>
      <c r="AP1" s="2"/>
    </row>
    <row r="2" spans="1:42" ht="39" customHeight="1">
      <c r="A2" s="4" t="s">
        <v>466</v>
      </c>
      <c r="M2" s="10"/>
      <c r="N2" s="10"/>
      <c r="O2" s="13"/>
      <c r="P2" s="10"/>
      <c r="Q2" s="10"/>
      <c r="R2" s="10"/>
      <c r="S2" s="13"/>
      <c r="T2" s="10"/>
      <c r="U2" s="10"/>
      <c r="V2" s="10"/>
      <c r="W2" s="13"/>
      <c r="X2" s="1"/>
      <c r="Y2" s="1"/>
      <c r="Z2" s="1"/>
      <c r="AA2" s="10"/>
      <c r="AB2" s="10"/>
      <c r="AC2" s="13"/>
      <c r="AD2" s="10"/>
      <c r="AE2" s="10"/>
      <c r="AF2" s="10"/>
      <c r="AG2" s="13"/>
      <c r="AH2" s="10"/>
      <c r="AI2" s="10"/>
      <c r="AJ2" s="10"/>
      <c r="AK2" s="13"/>
      <c r="AL2" s="10"/>
      <c r="AM2" s="10"/>
      <c r="AN2" s="1"/>
      <c r="AO2" s="13"/>
      <c r="AP2" s="2"/>
    </row>
    <row r="3" spans="1:42" s="12" customFormat="1" ht="30.75" customHeight="1">
      <c r="A3" s="12" t="s">
        <v>551</v>
      </c>
      <c r="K3" s="93"/>
      <c r="L3" s="94"/>
      <c r="M3" s="15"/>
      <c r="N3" s="15"/>
      <c r="O3" s="16"/>
      <c r="P3" s="15"/>
      <c r="Q3" s="15"/>
      <c r="R3" s="15"/>
      <c r="S3" s="16"/>
      <c r="T3" s="15"/>
      <c r="U3" s="15"/>
      <c r="V3" s="15"/>
      <c r="W3" s="16"/>
      <c r="X3" s="1"/>
      <c r="Y3" s="1"/>
      <c r="Z3" s="17"/>
      <c r="AA3" s="15"/>
      <c r="AB3" s="10"/>
      <c r="AC3" s="16"/>
      <c r="AD3" s="17"/>
      <c r="AE3" s="15"/>
      <c r="AF3" s="10"/>
      <c r="AG3" s="16"/>
      <c r="AH3" s="17"/>
      <c r="AI3" s="15"/>
      <c r="AJ3" s="10"/>
      <c r="AK3" s="16"/>
      <c r="AL3" s="17"/>
      <c r="AM3" s="15"/>
      <c r="AN3" s="10"/>
      <c r="AO3" s="16"/>
      <c r="AP3" s="1"/>
    </row>
    <row r="4" spans="7:42" ht="15.75" customHeight="1">
      <c r="G4" s="12"/>
      <c r="M4" s="10"/>
      <c r="N4" s="10"/>
      <c r="O4" s="8"/>
      <c r="P4" s="1"/>
      <c r="Q4" s="20"/>
      <c r="R4" s="10"/>
      <c r="S4" s="13"/>
      <c r="T4" s="10"/>
      <c r="U4" s="20"/>
      <c r="V4" s="10"/>
      <c r="W4" s="13"/>
      <c r="X4" s="1"/>
      <c r="Y4" s="1"/>
      <c r="Z4" s="1"/>
      <c r="AA4" s="20"/>
      <c r="AB4" s="10"/>
      <c r="AC4" s="13"/>
      <c r="AD4" s="10"/>
      <c r="AF4" s="10"/>
      <c r="AG4" s="13"/>
      <c r="AH4" s="10"/>
      <c r="AI4" s="20"/>
      <c r="AJ4" s="10"/>
      <c r="AK4" s="13"/>
      <c r="AL4" s="10"/>
      <c r="AM4" s="20"/>
      <c r="AN4" s="1"/>
      <c r="AO4" s="13"/>
      <c r="AP4" s="2"/>
    </row>
    <row r="5" spans="7:42" ht="16.5" customHeight="1">
      <c r="G5" s="12"/>
      <c r="M5" s="17"/>
      <c r="N5" s="17"/>
      <c r="O5" s="27"/>
      <c r="P5" s="1"/>
      <c r="Q5" s="20"/>
      <c r="R5" s="10"/>
      <c r="S5" s="13"/>
      <c r="T5" s="10"/>
      <c r="U5" s="20"/>
      <c r="V5" s="10"/>
      <c r="W5" s="13"/>
      <c r="X5" s="1"/>
      <c r="Y5" s="1"/>
      <c r="Z5" s="1"/>
      <c r="AA5" s="20"/>
      <c r="AB5" s="10"/>
      <c r="AC5" s="13"/>
      <c r="AD5" s="10"/>
      <c r="AE5" s="10"/>
      <c r="AF5" s="10"/>
      <c r="AG5" s="13"/>
      <c r="AH5" s="10"/>
      <c r="AI5" s="20"/>
      <c r="AJ5" s="10"/>
      <c r="AK5" s="13"/>
      <c r="AL5" s="10"/>
      <c r="AM5" s="10"/>
      <c r="AN5" s="1"/>
      <c r="AO5" s="13"/>
      <c r="AP5" s="2"/>
    </row>
    <row r="6" spans="7:42" ht="16.5" customHeight="1">
      <c r="G6" s="12"/>
      <c r="M6" s="10"/>
      <c r="N6" s="10"/>
      <c r="O6" s="8"/>
      <c r="P6" s="1"/>
      <c r="Q6" s="20"/>
      <c r="R6" s="10"/>
      <c r="S6" s="13"/>
      <c r="T6" s="10"/>
      <c r="U6" s="20"/>
      <c r="V6" s="10"/>
      <c r="W6" s="13"/>
      <c r="X6" s="1"/>
      <c r="Y6" s="1"/>
      <c r="Z6" s="1"/>
      <c r="AA6" s="20"/>
      <c r="AB6" s="10"/>
      <c r="AC6" s="13"/>
      <c r="AD6" s="10"/>
      <c r="AE6" s="20"/>
      <c r="AF6" s="10"/>
      <c r="AG6" s="13"/>
      <c r="AH6" s="10"/>
      <c r="AI6" s="20"/>
      <c r="AJ6" s="10"/>
      <c r="AK6" s="13"/>
      <c r="AL6" s="10"/>
      <c r="AM6" s="10"/>
      <c r="AN6" s="1"/>
      <c r="AO6" s="13"/>
      <c r="AP6" s="2"/>
    </row>
    <row r="7" spans="7:42" ht="16.5" customHeight="1">
      <c r="G7" s="12"/>
      <c r="M7" s="10"/>
      <c r="N7" s="10"/>
      <c r="O7" s="8"/>
      <c r="P7" s="1"/>
      <c r="Q7" s="20"/>
      <c r="R7" s="10"/>
      <c r="S7" s="13"/>
      <c r="T7" s="10"/>
      <c r="U7" s="20"/>
      <c r="V7" s="10"/>
      <c r="W7" s="13"/>
      <c r="X7" s="1"/>
      <c r="Y7" s="1"/>
      <c r="Z7" s="1"/>
      <c r="AA7" s="20"/>
      <c r="AB7" s="10"/>
      <c r="AC7" s="13"/>
      <c r="AD7" s="10"/>
      <c r="AE7" s="20"/>
      <c r="AF7" s="10"/>
      <c r="AG7" s="13"/>
      <c r="AH7" s="10"/>
      <c r="AI7" s="20"/>
      <c r="AJ7" s="10"/>
      <c r="AK7" s="13"/>
      <c r="AL7" s="10"/>
      <c r="AM7" s="10"/>
      <c r="AN7" s="1"/>
      <c r="AO7" s="13"/>
      <c r="AP7" s="2"/>
    </row>
    <row r="8" spans="7:42" ht="16.5" customHeight="1">
      <c r="G8" s="12"/>
      <c r="M8" s="10"/>
      <c r="N8" s="10"/>
      <c r="O8" s="8"/>
      <c r="P8" s="1"/>
      <c r="Q8" s="20"/>
      <c r="R8" s="10"/>
      <c r="S8" s="13"/>
      <c r="T8" s="10"/>
      <c r="U8" s="20"/>
      <c r="V8" s="10"/>
      <c r="W8" s="13"/>
      <c r="X8" s="1"/>
      <c r="Y8" s="1"/>
      <c r="Z8" s="1"/>
      <c r="AA8" s="20"/>
      <c r="AB8" s="10"/>
      <c r="AC8" s="13"/>
      <c r="AD8" s="10"/>
      <c r="AE8" s="20"/>
      <c r="AF8" s="10"/>
      <c r="AG8" s="13"/>
      <c r="AH8" s="10"/>
      <c r="AI8" s="20"/>
      <c r="AJ8" s="10"/>
      <c r="AK8" s="13"/>
      <c r="AL8" s="10"/>
      <c r="AM8" s="10"/>
      <c r="AN8" s="1"/>
      <c r="AO8" s="13"/>
      <c r="AP8" s="2"/>
    </row>
    <row r="9" spans="7:42" ht="16.5" customHeight="1">
      <c r="G9" s="12"/>
      <c r="M9" s="10"/>
      <c r="N9" s="10"/>
      <c r="O9" s="8"/>
      <c r="P9" s="1"/>
      <c r="Q9" s="20"/>
      <c r="R9" s="10"/>
      <c r="S9" s="13"/>
      <c r="T9" s="10"/>
      <c r="U9" s="20"/>
      <c r="V9" s="10"/>
      <c r="W9" s="13"/>
      <c r="X9" s="1"/>
      <c r="Y9" s="1"/>
      <c r="Z9" s="1"/>
      <c r="AA9" s="20"/>
      <c r="AB9" s="10"/>
      <c r="AC9" s="13"/>
      <c r="AD9" s="10"/>
      <c r="AE9" s="20"/>
      <c r="AF9" s="10"/>
      <c r="AG9" s="13"/>
      <c r="AH9" s="10"/>
      <c r="AI9" s="20"/>
      <c r="AJ9" s="10"/>
      <c r="AK9" s="13"/>
      <c r="AL9" s="10"/>
      <c r="AM9" s="10"/>
      <c r="AN9" s="1"/>
      <c r="AO9" s="13"/>
      <c r="AP9" s="2"/>
    </row>
    <row r="10" spans="10:42" ht="16.5" customHeight="1">
      <c r="J10" s="4"/>
      <c r="M10" s="10"/>
      <c r="N10" s="10"/>
      <c r="O10" s="8"/>
      <c r="P10" s="1"/>
      <c r="Q10" s="20"/>
      <c r="R10" s="10"/>
      <c r="S10" s="13"/>
      <c r="T10" s="10"/>
      <c r="U10" s="20"/>
      <c r="V10" s="10"/>
      <c r="W10" s="13"/>
      <c r="X10" s="1"/>
      <c r="Y10" s="1"/>
      <c r="Z10" s="1"/>
      <c r="AA10" s="20"/>
      <c r="AB10" s="10"/>
      <c r="AC10" s="13"/>
      <c r="AD10" s="10"/>
      <c r="AE10" s="20"/>
      <c r="AF10" s="10"/>
      <c r="AG10" s="13"/>
      <c r="AH10" s="10"/>
      <c r="AI10" s="20"/>
      <c r="AJ10" s="10"/>
      <c r="AK10" s="13"/>
      <c r="AL10" s="10"/>
      <c r="AM10" s="10"/>
      <c r="AN10" s="1"/>
      <c r="AO10" s="13"/>
      <c r="AP10" s="2"/>
    </row>
    <row r="11" spans="10:42" ht="16.5" customHeight="1">
      <c r="J11" s="4"/>
      <c r="M11" s="10"/>
      <c r="N11" s="10"/>
      <c r="O11" s="8"/>
      <c r="P11" s="1"/>
      <c r="Q11" s="20"/>
      <c r="R11" s="10"/>
      <c r="S11" s="13"/>
      <c r="T11" s="10"/>
      <c r="U11" s="20"/>
      <c r="V11" s="10"/>
      <c r="W11" s="13"/>
      <c r="X11" s="1"/>
      <c r="Y11" s="1"/>
      <c r="Z11" s="1"/>
      <c r="AA11" s="20"/>
      <c r="AB11" s="10"/>
      <c r="AC11" s="13"/>
      <c r="AD11" s="10"/>
      <c r="AE11" s="20"/>
      <c r="AF11" s="10"/>
      <c r="AG11" s="13"/>
      <c r="AH11" s="10"/>
      <c r="AI11" s="20"/>
      <c r="AJ11" s="10"/>
      <c r="AK11" s="13"/>
      <c r="AL11" s="10"/>
      <c r="AM11" s="10"/>
      <c r="AN11" s="1"/>
      <c r="AO11" s="13"/>
      <c r="AP11" s="2"/>
    </row>
    <row r="12" spans="10:42" ht="16.5" customHeight="1">
      <c r="J12" s="4"/>
      <c r="M12" s="1"/>
      <c r="N12" s="10"/>
      <c r="O12" s="13"/>
      <c r="P12" s="10"/>
      <c r="Q12" s="20"/>
      <c r="R12" s="10"/>
      <c r="S12" s="13"/>
      <c r="T12" s="10"/>
      <c r="U12" s="20"/>
      <c r="V12" s="10"/>
      <c r="W12" s="13"/>
      <c r="X12" s="1"/>
      <c r="Y12" s="1"/>
      <c r="Z12" s="1"/>
      <c r="AA12" s="20"/>
      <c r="AB12" s="10"/>
      <c r="AC12" s="13"/>
      <c r="AD12" s="10"/>
      <c r="AE12" s="20"/>
      <c r="AF12" s="10"/>
      <c r="AG12" s="13"/>
      <c r="AH12" s="10"/>
      <c r="AI12" s="20"/>
      <c r="AJ12" s="10"/>
      <c r="AK12" s="13"/>
      <c r="AL12" s="10"/>
      <c r="AM12" s="10"/>
      <c r="AN12" s="1"/>
      <c r="AO12" s="13"/>
      <c r="AP12" s="2"/>
    </row>
    <row r="13" spans="10:42" ht="16.5" customHeight="1">
      <c r="J13" s="4"/>
      <c r="M13" s="1"/>
      <c r="N13" s="10"/>
      <c r="O13" s="13"/>
      <c r="P13" s="10"/>
      <c r="Q13" s="20"/>
      <c r="R13" s="10"/>
      <c r="S13" s="13"/>
      <c r="T13" s="10"/>
      <c r="U13" s="20"/>
      <c r="V13" s="10"/>
      <c r="W13" s="13"/>
      <c r="X13" s="1"/>
      <c r="Y13" s="1"/>
      <c r="Z13" s="1"/>
      <c r="AA13" s="20"/>
      <c r="AB13" s="10"/>
      <c r="AC13" s="13"/>
      <c r="AD13" s="10"/>
      <c r="AE13" s="20"/>
      <c r="AF13" s="10"/>
      <c r="AG13" s="13"/>
      <c r="AH13" s="10"/>
      <c r="AI13" s="20"/>
      <c r="AJ13" s="10"/>
      <c r="AK13" s="13"/>
      <c r="AL13" s="10"/>
      <c r="AM13" s="10"/>
      <c r="AN13" s="1"/>
      <c r="AO13" s="13"/>
      <c r="AP13" s="2"/>
    </row>
    <row r="14" spans="10:42" ht="16.5" customHeight="1">
      <c r="J14" s="4"/>
      <c r="M14" s="20"/>
      <c r="N14" s="10"/>
      <c r="O14" s="13"/>
      <c r="P14" s="10"/>
      <c r="Q14" s="20"/>
      <c r="R14" s="10"/>
      <c r="S14" s="13"/>
      <c r="T14" s="10"/>
      <c r="U14" s="20"/>
      <c r="V14" s="10"/>
      <c r="W14" s="13"/>
      <c r="X14" s="1"/>
      <c r="Y14" s="1"/>
      <c r="Z14" s="1"/>
      <c r="AA14" s="20"/>
      <c r="AB14" s="10"/>
      <c r="AC14" s="13"/>
      <c r="AD14" s="10"/>
      <c r="AE14" s="20"/>
      <c r="AF14" s="10"/>
      <c r="AG14" s="13"/>
      <c r="AH14" s="10"/>
      <c r="AI14" s="20"/>
      <c r="AJ14" s="10"/>
      <c r="AK14" s="13"/>
      <c r="AL14" s="10"/>
      <c r="AM14" s="20"/>
      <c r="AN14" s="1"/>
      <c r="AO14" s="13"/>
      <c r="AP14" s="2"/>
    </row>
    <row r="15" spans="10:42" ht="16.5" customHeight="1">
      <c r="J15" s="4"/>
      <c r="M15" s="20"/>
      <c r="N15" s="10"/>
      <c r="O15" s="13"/>
      <c r="P15" s="10"/>
      <c r="Q15" s="20"/>
      <c r="R15" s="10"/>
      <c r="S15" s="13"/>
      <c r="T15" s="10"/>
      <c r="U15" s="20"/>
      <c r="V15" s="10"/>
      <c r="W15" s="13"/>
      <c r="X15" s="1"/>
      <c r="Y15" s="1"/>
      <c r="Z15" s="1"/>
      <c r="AA15" s="20"/>
      <c r="AB15" s="10"/>
      <c r="AC15" s="13"/>
      <c r="AD15" s="10"/>
      <c r="AE15" s="20"/>
      <c r="AF15" s="10"/>
      <c r="AG15" s="13"/>
      <c r="AH15" s="10"/>
      <c r="AI15" s="20"/>
      <c r="AJ15" s="10"/>
      <c r="AK15" s="13"/>
      <c r="AL15" s="10"/>
      <c r="AM15" s="20"/>
      <c r="AN15" s="1"/>
      <c r="AO15" s="13"/>
      <c r="AP15" s="2"/>
    </row>
    <row r="16" spans="10:42" ht="16.5" customHeight="1">
      <c r="J16" s="4"/>
      <c r="M16" s="20"/>
      <c r="N16" s="10"/>
      <c r="O16" s="13"/>
      <c r="P16" s="10"/>
      <c r="Q16" s="20"/>
      <c r="R16" s="10"/>
      <c r="S16" s="13"/>
      <c r="T16" s="10"/>
      <c r="U16" s="20"/>
      <c r="V16" s="10"/>
      <c r="W16" s="13"/>
      <c r="X16" s="1"/>
      <c r="Y16" s="1"/>
      <c r="Z16" s="1"/>
      <c r="AA16" s="20"/>
      <c r="AB16" s="10"/>
      <c r="AC16" s="13"/>
      <c r="AD16" s="10"/>
      <c r="AE16" s="20"/>
      <c r="AF16" s="10"/>
      <c r="AG16" s="13"/>
      <c r="AH16" s="10"/>
      <c r="AI16" s="20"/>
      <c r="AJ16" s="10"/>
      <c r="AK16" s="13"/>
      <c r="AL16" s="10"/>
      <c r="AM16" s="20"/>
      <c r="AN16" s="1"/>
      <c r="AO16" s="13"/>
      <c r="AP16" s="2"/>
    </row>
    <row r="17" spans="10:42" ht="16.5" customHeight="1">
      <c r="J17" s="4"/>
      <c r="M17" s="20"/>
      <c r="N17" s="10"/>
      <c r="O17" s="13"/>
      <c r="P17" s="10"/>
      <c r="Q17" s="20"/>
      <c r="R17" s="10"/>
      <c r="S17" s="13"/>
      <c r="T17" s="10"/>
      <c r="U17" s="20"/>
      <c r="V17" s="10"/>
      <c r="W17" s="13"/>
      <c r="X17" s="1"/>
      <c r="Y17" s="1"/>
      <c r="Z17" s="1"/>
      <c r="AA17" s="20"/>
      <c r="AB17" s="10"/>
      <c r="AC17" s="13"/>
      <c r="AD17" s="10"/>
      <c r="AE17" s="20"/>
      <c r="AF17" s="10"/>
      <c r="AG17" s="13"/>
      <c r="AH17" s="10"/>
      <c r="AI17" s="20"/>
      <c r="AJ17" s="10"/>
      <c r="AK17" s="13"/>
      <c r="AL17" s="10"/>
      <c r="AM17" s="20"/>
      <c r="AN17" s="1"/>
      <c r="AO17" s="13"/>
      <c r="AP17" s="2"/>
    </row>
    <row r="18" spans="10:42" ht="16.5" customHeight="1">
      <c r="J18" s="4"/>
      <c r="M18" s="10"/>
      <c r="N18" s="10"/>
      <c r="O18" s="13"/>
      <c r="P18" s="10"/>
      <c r="Q18" s="20"/>
      <c r="R18" s="10"/>
      <c r="S18" s="13"/>
      <c r="T18" s="10"/>
      <c r="U18" s="20"/>
      <c r="V18" s="10"/>
      <c r="W18" s="13"/>
      <c r="X18" s="1"/>
      <c r="Y18" s="1"/>
      <c r="Z18" s="1"/>
      <c r="AA18" s="20"/>
      <c r="AB18" s="10"/>
      <c r="AC18" s="13"/>
      <c r="AD18" s="10"/>
      <c r="AE18" s="20"/>
      <c r="AF18" s="10"/>
      <c r="AG18" s="13"/>
      <c r="AH18" s="10"/>
      <c r="AI18" s="20"/>
      <c r="AJ18" s="10"/>
      <c r="AK18" s="13"/>
      <c r="AL18" s="10"/>
      <c r="AM18" s="20"/>
      <c r="AN18" s="1"/>
      <c r="AO18" s="13"/>
      <c r="AP18" s="2"/>
    </row>
    <row r="19" spans="10:42" ht="16.5" customHeight="1">
      <c r="J19" s="4"/>
      <c r="M19" s="10"/>
      <c r="N19" s="10"/>
      <c r="O19" s="13"/>
      <c r="P19" s="10"/>
      <c r="Q19" s="20"/>
      <c r="R19" s="10"/>
      <c r="S19" s="13"/>
      <c r="T19" s="10"/>
      <c r="U19" s="20"/>
      <c r="V19" s="10"/>
      <c r="W19" s="13"/>
      <c r="X19" s="1"/>
      <c r="Y19" s="1"/>
      <c r="Z19" s="1"/>
      <c r="AA19" s="20"/>
      <c r="AB19" s="10"/>
      <c r="AC19" s="13"/>
      <c r="AD19" s="10"/>
      <c r="AE19" s="20"/>
      <c r="AF19" s="10"/>
      <c r="AG19" s="13"/>
      <c r="AH19" s="10"/>
      <c r="AI19" s="20"/>
      <c r="AJ19" s="10"/>
      <c r="AK19" s="13"/>
      <c r="AL19" s="10"/>
      <c r="AM19" s="20"/>
      <c r="AN19" s="1"/>
      <c r="AO19" s="13"/>
      <c r="AP19" s="2"/>
    </row>
    <row r="20" spans="10:42" ht="16.5" customHeight="1">
      <c r="J20" s="4"/>
      <c r="M20" s="10"/>
      <c r="N20" s="10"/>
      <c r="O20" s="13"/>
      <c r="P20" s="10"/>
      <c r="Q20" s="11"/>
      <c r="R20" s="11"/>
      <c r="S20" s="11"/>
      <c r="T20" s="10"/>
      <c r="U20" s="20"/>
      <c r="V20" s="10"/>
      <c r="W20" s="13"/>
      <c r="X20" s="1"/>
      <c r="Y20" s="1"/>
      <c r="Z20" s="1"/>
      <c r="AA20" s="20"/>
      <c r="AB20" s="10"/>
      <c r="AC20" s="13"/>
      <c r="AD20" s="10"/>
      <c r="AE20" s="20"/>
      <c r="AF20" s="10"/>
      <c r="AG20" s="13"/>
      <c r="AH20" s="10"/>
      <c r="AI20" s="20"/>
      <c r="AJ20" s="10"/>
      <c r="AK20" s="13"/>
      <c r="AL20" s="10"/>
      <c r="AM20" s="20"/>
      <c r="AN20" s="1"/>
      <c r="AO20" s="13"/>
      <c r="AP20" s="2"/>
    </row>
    <row r="21" spans="10:42" ht="16.5" customHeight="1">
      <c r="J21" s="4"/>
      <c r="M21" s="10"/>
      <c r="N21" s="10"/>
      <c r="O21" s="13"/>
      <c r="P21" s="10"/>
      <c r="Q21" s="11"/>
      <c r="R21" s="11"/>
      <c r="S21" s="11"/>
      <c r="T21" s="10"/>
      <c r="U21" s="20"/>
      <c r="V21" s="10"/>
      <c r="W21" s="13"/>
      <c r="X21" s="1"/>
      <c r="Y21" s="1"/>
      <c r="Z21" s="1"/>
      <c r="AA21" s="20"/>
      <c r="AB21" s="10"/>
      <c r="AC21" s="13"/>
      <c r="AD21" s="10"/>
      <c r="AE21" s="20"/>
      <c r="AF21" s="10"/>
      <c r="AG21" s="13"/>
      <c r="AH21" s="10"/>
      <c r="AI21" s="20"/>
      <c r="AJ21" s="10"/>
      <c r="AK21" s="13"/>
      <c r="AL21" s="10"/>
      <c r="AM21" s="20"/>
      <c r="AN21" s="1"/>
      <c r="AO21" s="13"/>
      <c r="AP21" s="2"/>
    </row>
    <row r="22" spans="10:42" ht="16.5" customHeight="1">
      <c r="J22" s="4"/>
      <c r="M22" s="10"/>
      <c r="N22" s="10"/>
      <c r="O22" s="13"/>
      <c r="P22" s="10"/>
      <c r="Q22" s="11"/>
      <c r="R22" s="11"/>
      <c r="S22" s="11"/>
      <c r="T22" s="10"/>
      <c r="U22" s="20"/>
      <c r="V22" s="10"/>
      <c r="W22" s="13"/>
      <c r="X22" s="1"/>
      <c r="Y22" s="1"/>
      <c r="Z22" s="1"/>
      <c r="AA22" s="20"/>
      <c r="AB22" s="10"/>
      <c r="AC22" s="13"/>
      <c r="AD22" s="10"/>
      <c r="AE22" s="20"/>
      <c r="AF22" s="10"/>
      <c r="AG22" s="13"/>
      <c r="AH22" s="10"/>
      <c r="AI22" s="20"/>
      <c r="AJ22" s="10"/>
      <c r="AK22" s="13"/>
      <c r="AL22" s="10"/>
      <c r="AM22" s="20"/>
      <c r="AN22" s="1"/>
      <c r="AO22" s="13"/>
      <c r="AP22" s="2"/>
    </row>
    <row r="23" spans="10:42" ht="16.5" customHeight="1">
      <c r="J23" s="4"/>
      <c r="M23" s="10"/>
      <c r="N23" s="10"/>
      <c r="O23" s="13"/>
      <c r="P23" s="10"/>
      <c r="Q23" s="11"/>
      <c r="R23" s="11"/>
      <c r="S23" s="11"/>
      <c r="T23" s="10"/>
      <c r="U23" s="20"/>
      <c r="V23" s="10"/>
      <c r="W23" s="13"/>
      <c r="X23" s="1"/>
      <c r="Y23" s="1"/>
      <c r="Z23" s="1"/>
      <c r="AA23" s="20"/>
      <c r="AB23" s="10"/>
      <c r="AC23" s="13"/>
      <c r="AD23" s="10"/>
      <c r="AE23" s="20"/>
      <c r="AF23" s="10"/>
      <c r="AG23" s="13"/>
      <c r="AH23" s="10"/>
      <c r="AI23" s="20"/>
      <c r="AJ23" s="10"/>
      <c r="AK23" s="13"/>
      <c r="AL23" s="10"/>
      <c r="AM23" s="20"/>
      <c r="AN23" s="1"/>
      <c r="AO23" s="13"/>
      <c r="AP23" s="2"/>
    </row>
    <row r="24" spans="10:42" ht="16.5" customHeight="1">
      <c r="J24" s="4"/>
      <c r="M24" s="1"/>
      <c r="N24" s="10"/>
      <c r="O24" s="13"/>
      <c r="P24" s="10"/>
      <c r="Q24" s="20"/>
      <c r="R24" s="10"/>
      <c r="S24" s="13"/>
      <c r="T24" s="10"/>
      <c r="U24" s="20"/>
      <c r="V24" s="10"/>
      <c r="W24" s="13"/>
      <c r="X24" s="1"/>
      <c r="Y24" s="1"/>
      <c r="Z24" s="1"/>
      <c r="AA24" s="20"/>
      <c r="AB24" s="10"/>
      <c r="AC24" s="13"/>
      <c r="AD24" s="10"/>
      <c r="AE24" s="10"/>
      <c r="AF24" s="10"/>
      <c r="AG24" s="13"/>
      <c r="AH24" s="10"/>
      <c r="AI24" s="20"/>
      <c r="AJ24" s="10"/>
      <c r="AK24" s="13"/>
      <c r="AL24" s="10"/>
      <c r="AM24" s="20"/>
      <c r="AN24" s="1"/>
      <c r="AO24" s="13"/>
      <c r="AP24" s="2"/>
    </row>
    <row r="25" spans="10:42" ht="16.5" customHeight="1">
      <c r="J25" s="4"/>
      <c r="M25" s="1"/>
      <c r="N25" s="10"/>
      <c r="O25" s="13"/>
      <c r="P25" s="10"/>
      <c r="Q25" s="20"/>
      <c r="R25" s="10"/>
      <c r="S25" s="13"/>
      <c r="T25" s="10"/>
      <c r="U25" s="20"/>
      <c r="V25" s="10"/>
      <c r="W25" s="13"/>
      <c r="X25" s="1"/>
      <c r="Y25" s="1"/>
      <c r="Z25" s="1"/>
      <c r="AA25" s="20"/>
      <c r="AB25" s="10"/>
      <c r="AC25" s="13"/>
      <c r="AD25" s="10"/>
      <c r="AE25" s="10"/>
      <c r="AF25" s="10"/>
      <c r="AG25" s="13"/>
      <c r="AH25" s="10"/>
      <c r="AI25" s="20"/>
      <c r="AJ25" s="10"/>
      <c r="AK25" s="13"/>
      <c r="AL25" s="10"/>
      <c r="AM25" s="20"/>
      <c r="AN25" s="1"/>
      <c r="AO25" s="13"/>
      <c r="AP25" s="2"/>
    </row>
    <row r="26" spans="10:42" ht="16.5" customHeight="1">
      <c r="J26" s="4"/>
      <c r="M26" s="20"/>
      <c r="N26" s="10"/>
      <c r="O26" s="13"/>
      <c r="P26" s="10"/>
      <c r="Q26" s="20"/>
      <c r="R26" s="10"/>
      <c r="S26" s="13"/>
      <c r="T26" s="10"/>
      <c r="U26" s="10"/>
      <c r="V26" s="10"/>
      <c r="W26" s="8"/>
      <c r="X26" s="1"/>
      <c r="Y26" s="1"/>
      <c r="Z26" s="1"/>
      <c r="AA26" s="20"/>
      <c r="AB26" s="10"/>
      <c r="AC26" s="13"/>
      <c r="AD26" s="10"/>
      <c r="AF26" s="10"/>
      <c r="AG26" s="13"/>
      <c r="AH26" s="10"/>
      <c r="AI26" s="20"/>
      <c r="AJ26" s="10"/>
      <c r="AK26" s="13"/>
      <c r="AL26" s="10"/>
      <c r="AM26" s="20"/>
      <c r="AN26" s="1"/>
      <c r="AO26" s="13"/>
      <c r="AP26" s="2"/>
    </row>
    <row r="27" spans="10:42" ht="16.5" customHeight="1">
      <c r="J27" s="4"/>
      <c r="M27" s="20"/>
      <c r="N27" s="10"/>
      <c r="O27" s="13"/>
      <c r="P27" s="10"/>
      <c r="Q27" s="20"/>
      <c r="R27" s="10"/>
      <c r="S27" s="13"/>
      <c r="T27" s="10"/>
      <c r="U27" s="10"/>
      <c r="V27" s="10"/>
      <c r="W27" s="8"/>
      <c r="X27" s="1"/>
      <c r="Y27" s="1"/>
      <c r="Z27" s="1"/>
      <c r="AA27" s="20"/>
      <c r="AB27" s="10"/>
      <c r="AC27" s="13"/>
      <c r="AD27" s="10"/>
      <c r="AF27" s="10"/>
      <c r="AG27" s="13"/>
      <c r="AH27" s="10"/>
      <c r="AI27" s="20"/>
      <c r="AJ27" s="10"/>
      <c r="AK27" s="13"/>
      <c r="AL27" s="10"/>
      <c r="AM27" s="20"/>
      <c r="AN27" s="1"/>
      <c r="AO27" s="13"/>
      <c r="AP27" s="2"/>
    </row>
    <row r="28" spans="10:42" ht="16.5" customHeight="1">
      <c r="J28" s="4"/>
      <c r="M28" s="10"/>
      <c r="N28" s="10"/>
      <c r="O28" s="8"/>
      <c r="P28" s="1"/>
      <c r="Q28" s="20"/>
      <c r="R28" s="10"/>
      <c r="S28" s="13"/>
      <c r="T28" s="10"/>
      <c r="U28" s="17"/>
      <c r="V28" s="17"/>
      <c r="W28" s="27"/>
      <c r="X28" s="1"/>
      <c r="Y28" s="1"/>
      <c r="Z28" s="1"/>
      <c r="AA28" s="20"/>
      <c r="AB28" s="10"/>
      <c r="AC28" s="13"/>
      <c r="AD28" s="10"/>
      <c r="AE28" s="10"/>
      <c r="AF28" s="10"/>
      <c r="AG28" s="13"/>
      <c r="AH28" s="10"/>
      <c r="AI28" s="20"/>
      <c r="AJ28" s="10"/>
      <c r="AK28" s="13"/>
      <c r="AL28" s="10"/>
      <c r="AM28" s="20"/>
      <c r="AN28" s="1"/>
      <c r="AO28" s="13"/>
      <c r="AP28" s="2"/>
    </row>
    <row r="29" spans="10:42" ht="16.5" customHeight="1">
      <c r="J29" s="4"/>
      <c r="M29" s="10"/>
      <c r="N29" s="10"/>
      <c r="O29" s="8"/>
      <c r="P29" s="1"/>
      <c r="Q29" s="20"/>
      <c r="R29" s="10"/>
      <c r="S29" s="13"/>
      <c r="T29" s="10"/>
      <c r="U29" s="17"/>
      <c r="V29" s="17"/>
      <c r="W29" s="27"/>
      <c r="X29" s="1"/>
      <c r="Y29" s="1"/>
      <c r="Z29" s="1"/>
      <c r="AA29" s="20"/>
      <c r="AB29" s="10"/>
      <c r="AC29" s="13"/>
      <c r="AD29" s="10"/>
      <c r="AE29" s="10"/>
      <c r="AF29" s="10"/>
      <c r="AG29" s="13"/>
      <c r="AH29" s="10"/>
      <c r="AI29" s="20"/>
      <c r="AJ29" s="10"/>
      <c r="AK29" s="13"/>
      <c r="AL29" s="10"/>
      <c r="AM29" s="20"/>
      <c r="AN29" s="1"/>
      <c r="AO29" s="13"/>
      <c r="AP29" s="2"/>
    </row>
    <row r="30" spans="10:42" ht="16.5" customHeight="1">
      <c r="J30" s="4"/>
      <c r="M30" s="10"/>
      <c r="N30" s="10"/>
      <c r="O30" s="8"/>
      <c r="P30" s="1"/>
      <c r="Q30" s="20"/>
      <c r="R30" s="10"/>
      <c r="S30" s="13"/>
      <c r="T30" s="10"/>
      <c r="U30" s="10"/>
      <c r="V30" s="10"/>
      <c r="W30" s="8"/>
      <c r="X30" s="1"/>
      <c r="Y30" s="1"/>
      <c r="Z30" s="1"/>
      <c r="AA30" s="10"/>
      <c r="AB30" s="10"/>
      <c r="AC30" s="13"/>
      <c r="AD30" s="10"/>
      <c r="AE30" s="20"/>
      <c r="AF30" s="10"/>
      <c r="AG30" s="13"/>
      <c r="AH30" s="10"/>
      <c r="AI30" s="20"/>
      <c r="AJ30" s="10"/>
      <c r="AK30" s="13"/>
      <c r="AL30" s="10"/>
      <c r="AM30" s="20"/>
      <c r="AN30" s="1"/>
      <c r="AO30" s="13"/>
      <c r="AP30" s="2"/>
    </row>
    <row r="31" spans="10:42" ht="16.5" customHeight="1">
      <c r="J31" s="4"/>
      <c r="M31" s="10"/>
      <c r="N31" s="10"/>
      <c r="O31" s="8"/>
      <c r="P31" s="1"/>
      <c r="Q31" s="20"/>
      <c r="R31" s="10"/>
      <c r="S31" s="13"/>
      <c r="T31" s="10"/>
      <c r="U31" s="10"/>
      <c r="V31" s="10"/>
      <c r="W31" s="8"/>
      <c r="X31" s="1"/>
      <c r="Y31" s="1"/>
      <c r="Z31" s="1"/>
      <c r="AA31" s="10"/>
      <c r="AB31" s="10"/>
      <c r="AC31" s="13"/>
      <c r="AD31" s="10"/>
      <c r="AE31" s="20"/>
      <c r="AF31" s="10"/>
      <c r="AG31" s="13"/>
      <c r="AH31" s="10"/>
      <c r="AI31" s="20"/>
      <c r="AJ31" s="10"/>
      <c r="AK31" s="13"/>
      <c r="AL31" s="10"/>
      <c r="AM31" s="20"/>
      <c r="AN31" s="1"/>
      <c r="AO31" s="13"/>
      <c r="AP31" s="2"/>
    </row>
    <row r="32" spans="10:42" ht="16.5" customHeight="1">
      <c r="J32" s="4"/>
      <c r="M32" s="17"/>
      <c r="N32" s="17"/>
      <c r="O32" s="27"/>
      <c r="P32" s="1"/>
      <c r="Q32" s="20"/>
      <c r="R32" s="10"/>
      <c r="S32" s="13"/>
      <c r="T32" s="10"/>
      <c r="U32" s="10"/>
      <c r="V32" s="10"/>
      <c r="W32" s="13"/>
      <c r="X32" s="1"/>
      <c r="Y32" s="1"/>
      <c r="Z32" s="24"/>
      <c r="AA32" s="25"/>
      <c r="AB32" s="10"/>
      <c r="AC32" s="13"/>
      <c r="AD32" s="10"/>
      <c r="AE32" s="20"/>
      <c r="AF32" s="10"/>
      <c r="AG32" s="13"/>
      <c r="AH32" s="10"/>
      <c r="AI32" s="20"/>
      <c r="AJ32" s="10"/>
      <c r="AK32" s="13"/>
      <c r="AL32" s="10"/>
      <c r="AM32" s="20"/>
      <c r="AN32" s="1"/>
      <c r="AO32" s="13"/>
      <c r="AP32" s="2"/>
    </row>
    <row r="33" spans="10:42" ht="16.5" customHeight="1">
      <c r="J33" s="4"/>
      <c r="M33" s="17"/>
      <c r="N33" s="17"/>
      <c r="O33" s="27"/>
      <c r="P33" s="1"/>
      <c r="Q33" s="20"/>
      <c r="R33" s="10"/>
      <c r="S33" s="13"/>
      <c r="T33" s="10"/>
      <c r="U33" s="10"/>
      <c r="V33" s="10"/>
      <c r="W33" s="13"/>
      <c r="X33" s="1"/>
      <c r="Y33" s="1"/>
      <c r="Z33" s="24"/>
      <c r="AA33" s="25"/>
      <c r="AB33" s="10"/>
      <c r="AC33" s="13"/>
      <c r="AD33" s="10"/>
      <c r="AE33" s="20"/>
      <c r="AF33" s="10"/>
      <c r="AG33" s="13"/>
      <c r="AH33" s="10"/>
      <c r="AI33" s="20"/>
      <c r="AJ33" s="10"/>
      <c r="AK33" s="13"/>
      <c r="AL33" s="10"/>
      <c r="AM33" s="20"/>
      <c r="AN33" s="1"/>
      <c r="AO33" s="13"/>
      <c r="AP33" s="2"/>
    </row>
    <row r="34" spans="10:42" ht="16.5" customHeight="1">
      <c r="J34" s="84">
        <v>469.25</v>
      </c>
      <c r="M34" s="10"/>
      <c r="N34" s="10"/>
      <c r="O34" s="8"/>
      <c r="P34" s="1"/>
      <c r="Q34" s="20"/>
      <c r="R34" s="10"/>
      <c r="S34" s="13"/>
      <c r="T34" s="10"/>
      <c r="U34" s="1"/>
      <c r="V34" s="10"/>
      <c r="W34" s="13"/>
      <c r="X34" s="1"/>
      <c r="Y34" s="1"/>
      <c r="Z34" s="1"/>
      <c r="AA34" s="10"/>
      <c r="AB34" s="10"/>
      <c r="AC34" s="13"/>
      <c r="AD34" s="10"/>
      <c r="AE34" s="20"/>
      <c r="AF34" s="10"/>
      <c r="AG34" s="13"/>
      <c r="AH34" s="10"/>
      <c r="AI34" s="20"/>
      <c r="AJ34" s="10"/>
      <c r="AK34" s="13"/>
      <c r="AL34" s="10"/>
      <c r="AM34" s="20"/>
      <c r="AN34" s="1"/>
      <c r="AO34" s="13"/>
      <c r="AP34" s="2"/>
    </row>
    <row r="35" spans="10:42" ht="16.5" customHeight="1">
      <c r="J35" s="4"/>
      <c r="M35" s="10"/>
      <c r="N35" s="10"/>
      <c r="O35" s="8"/>
      <c r="P35" s="1"/>
      <c r="Q35" s="20"/>
      <c r="R35" s="10"/>
      <c r="S35" s="13"/>
      <c r="T35" s="10"/>
      <c r="U35" s="1"/>
      <c r="V35" s="10"/>
      <c r="W35" s="13"/>
      <c r="X35" s="1"/>
      <c r="Y35" s="1"/>
      <c r="Z35" s="1"/>
      <c r="AA35" s="10"/>
      <c r="AB35" s="10"/>
      <c r="AC35" s="13"/>
      <c r="AD35" s="10"/>
      <c r="AE35" s="20"/>
      <c r="AF35" s="10"/>
      <c r="AG35" s="13"/>
      <c r="AH35" s="10"/>
      <c r="AI35" s="20"/>
      <c r="AJ35" s="10"/>
      <c r="AK35" s="13"/>
      <c r="AL35" s="10"/>
      <c r="AM35" s="20"/>
      <c r="AN35" s="1"/>
      <c r="AO35" s="13"/>
      <c r="AP35" s="2"/>
    </row>
    <row r="36" spans="10:42" ht="16.5" customHeight="1">
      <c r="J36" s="4"/>
      <c r="M36" s="10"/>
      <c r="N36" s="10"/>
      <c r="O36" s="13"/>
      <c r="P36" s="10"/>
      <c r="Q36" s="10"/>
      <c r="R36" s="10"/>
      <c r="S36" s="13"/>
      <c r="T36" s="10"/>
      <c r="U36" s="10"/>
      <c r="V36" s="10"/>
      <c r="W36" s="13"/>
      <c r="X36" s="1"/>
      <c r="Y36" s="1"/>
      <c r="Z36" s="1"/>
      <c r="AA36" s="20"/>
      <c r="AB36" s="10"/>
      <c r="AC36" s="13"/>
      <c r="AD36" s="10"/>
      <c r="AE36" s="20"/>
      <c r="AF36" s="10"/>
      <c r="AG36" s="13"/>
      <c r="AH36" s="10"/>
      <c r="AI36" s="20"/>
      <c r="AJ36" s="10"/>
      <c r="AK36" s="13"/>
      <c r="AL36" s="10"/>
      <c r="AM36" s="20"/>
      <c r="AN36" s="1"/>
      <c r="AO36" s="13"/>
      <c r="AP36" s="2"/>
    </row>
    <row r="37" spans="4:42" ht="16.5" customHeight="1">
      <c r="D37" s="12"/>
      <c r="J37" s="4"/>
      <c r="M37" s="1"/>
      <c r="N37" s="10"/>
      <c r="O37" s="13"/>
      <c r="P37" s="10"/>
      <c r="Q37" s="1"/>
      <c r="R37" s="10"/>
      <c r="S37" s="13"/>
      <c r="T37" s="10"/>
      <c r="U37" s="20"/>
      <c r="V37" s="10"/>
      <c r="W37" s="13"/>
      <c r="X37" s="1"/>
      <c r="Y37" s="1"/>
      <c r="Z37" s="1"/>
      <c r="AA37" s="20"/>
      <c r="AB37" s="10"/>
      <c r="AC37" s="13"/>
      <c r="AD37" s="10"/>
      <c r="AE37" s="10"/>
      <c r="AF37" s="10"/>
      <c r="AG37" s="13"/>
      <c r="AH37" s="10"/>
      <c r="AI37" s="20"/>
      <c r="AJ37" s="10"/>
      <c r="AK37" s="13"/>
      <c r="AL37" s="10"/>
      <c r="AM37" s="20"/>
      <c r="AN37" s="1"/>
      <c r="AO37" s="13"/>
      <c r="AP37" s="2"/>
    </row>
    <row r="38" spans="10:42" ht="16.5" customHeight="1">
      <c r="J38" s="4"/>
      <c r="M38" s="10"/>
      <c r="N38" s="10"/>
      <c r="O38" s="13"/>
      <c r="P38" s="10"/>
      <c r="Q38" s="10"/>
      <c r="R38" s="10"/>
      <c r="S38" s="13"/>
      <c r="T38" s="10"/>
      <c r="U38" s="20"/>
      <c r="V38" s="10"/>
      <c r="W38" s="13"/>
      <c r="X38" s="1"/>
      <c r="Y38" s="1"/>
      <c r="Z38" s="1"/>
      <c r="AA38" s="20"/>
      <c r="AB38" s="10"/>
      <c r="AC38" s="13"/>
      <c r="AD38" s="10"/>
      <c r="AE38" s="10"/>
      <c r="AF38" s="10"/>
      <c r="AG38" s="13"/>
      <c r="AH38" s="10"/>
      <c r="AI38" s="20"/>
      <c r="AJ38" s="10"/>
      <c r="AK38" s="13"/>
      <c r="AL38" s="10"/>
      <c r="AM38" s="20"/>
      <c r="AN38" s="1"/>
      <c r="AO38" s="13"/>
      <c r="AP38" s="2"/>
    </row>
    <row r="39" spans="10:42" ht="16.5" customHeight="1">
      <c r="J39" s="4"/>
      <c r="M39" s="20"/>
      <c r="N39" s="10"/>
      <c r="O39" s="13"/>
      <c r="P39" s="10"/>
      <c r="Q39" s="20"/>
      <c r="R39" s="10"/>
      <c r="S39" s="13"/>
      <c r="T39" s="10"/>
      <c r="U39" s="20"/>
      <c r="V39" s="10"/>
      <c r="W39" s="13"/>
      <c r="X39" s="1"/>
      <c r="Y39" s="1"/>
      <c r="Z39" s="1"/>
      <c r="AA39" s="20"/>
      <c r="AB39" s="10"/>
      <c r="AC39" s="13"/>
      <c r="AD39" s="10"/>
      <c r="AF39" s="10"/>
      <c r="AG39" s="13"/>
      <c r="AH39" s="10"/>
      <c r="AI39" s="20"/>
      <c r="AJ39" s="10"/>
      <c r="AK39" s="13"/>
      <c r="AL39" s="10"/>
      <c r="AM39" s="20"/>
      <c r="AN39" s="1"/>
      <c r="AO39" s="13"/>
      <c r="AP39" s="2"/>
    </row>
    <row r="40" spans="10:42" ht="16.5" customHeight="1">
      <c r="J40" s="4"/>
      <c r="M40" s="20"/>
      <c r="N40" s="10"/>
      <c r="O40" s="13"/>
      <c r="P40" s="10"/>
      <c r="Q40" s="20"/>
      <c r="R40" s="10"/>
      <c r="S40" s="13"/>
      <c r="T40" s="10"/>
      <c r="U40" s="20"/>
      <c r="V40" s="10"/>
      <c r="W40" s="13"/>
      <c r="X40" s="1"/>
      <c r="Y40" s="1"/>
      <c r="Z40" s="1"/>
      <c r="AA40" s="20"/>
      <c r="AB40" s="10"/>
      <c r="AC40" s="13"/>
      <c r="AD40" s="10"/>
      <c r="AE40" s="10"/>
      <c r="AF40" s="10"/>
      <c r="AG40" s="13"/>
      <c r="AH40" s="10"/>
      <c r="AI40" s="20"/>
      <c r="AJ40" s="10"/>
      <c r="AK40" s="13"/>
      <c r="AL40" s="10"/>
      <c r="AM40" s="20"/>
      <c r="AN40" s="1"/>
      <c r="AO40" s="13"/>
      <c r="AP40" s="2"/>
    </row>
    <row r="41" spans="10:42" ht="16.5" customHeight="1">
      <c r="J41" s="4"/>
      <c r="M41" s="10"/>
      <c r="N41" s="10"/>
      <c r="O41" s="13"/>
      <c r="P41" s="10"/>
      <c r="Q41" s="20"/>
      <c r="R41" s="10"/>
      <c r="S41" s="13"/>
      <c r="T41" s="10"/>
      <c r="U41" s="10"/>
      <c r="V41" s="10"/>
      <c r="W41" s="13"/>
      <c r="X41" s="1"/>
      <c r="Y41" s="1"/>
      <c r="Z41" s="1"/>
      <c r="AA41" s="10"/>
      <c r="AB41" s="10"/>
      <c r="AC41" s="13"/>
      <c r="AD41" s="10"/>
      <c r="AE41" s="20"/>
      <c r="AF41" s="10"/>
      <c r="AG41" s="13"/>
      <c r="AH41" s="10"/>
      <c r="AI41" s="20"/>
      <c r="AJ41" s="10"/>
      <c r="AK41" s="13"/>
      <c r="AL41" s="10"/>
      <c r="AM41" s="20"/>
      <c r="AN41" s="1"/>
      <c r="AO41" s="13"/>
      <c r="AP41" s="2"/>
    </row>
    <row r="42" spans="10:42" ht="16.5" customHeight="1">
      <c r="J42" s="4"/>
      <c r="M42" s="10"/>
      <c r="N42" s="10"/>
      <c r="O42" s="13"/>
      <c r="P42" s="10"/>
      <c r="Q42" s="20"/>
      <c r="R42" s="10"/>
      <c r="S42" s="13"/>
      <c r="T42" s="10"/>
      <c r="U42" s="10"/>
      <c r="V42" s="10"/>
      <c r="W42" s="13"/>
      <c r="X42" s="1"/>
      <c r="Y42" s="1"/>
      <c r="Z42" s="1"/>
      <c r="AA42" s="20"/>
      <c r="AB42" s="10"/>
      <c r="AC42" s="13"/>
      <c r="AD42" s="10"/>
      <c r="AE42" s="20"/>
      <c r="AF42" s="10"/>
      <c r="AG42" s="13"/>
      <c r="AH42" s="10"/>
      <c r="AI42" s="20"/>
      <c r="AJ42" s="10"/>
      <c r="AK42" s="13"/>
      <c r="AL42" s="10"/>
      <c r="AM42" s="20"/>
      <c r="AN42" s="1"/>
      <c r="AO42" s="13"/>
      <c r="AP42" s="2"/>
    </row>
    <row r="43" spans="10:42" ht="16.5" customHeight="1">
      <c r="J43" s="4"/>
      <c r="M43" s="1"/>
      <c r="N43" s="10"/>
      <c r="O43" s="13"/>
      <c r="P43" s="10"/>
      <c r="Q43" s="20"/>
      <c r="R43" s="10"/>
      <c r="S43" s="13"/>
      <c r="T43" s="10"/>
      <c r="U43" s="1"/>
      <c r="V43" s="10"/>
      <c r="W43" s="13"/>
      <c r="X43" s="1"/>
      <c r="Y43" s="1"/>
      <c r="Z43" s="1"/>
      <c r="AA43" s="20"/>
      <c r="AB43" s="10"/>
      <c r="AC43" s="13"/>
      <c r="AD43" s="10"/>
      <c r="AE43" s="20"/>
      <c r="AF43" s="10"/>
      <c r="AG43" s="13"/>
      <c r="AH43" s="1"/>
      <c r="AI43" s="20"/>
      <c r="AJ43" s="10"/>
      <c r="AK43" s="13"/>
      <c r="AL43" s="10"/>
      <c r="AM43" s="20"/>
      <c r="AN43" s="1"/>
      <c r="AO43" s="13"/>
      <c r="AP43" s="2"/>
    </row>
    <row r="44" spans="10:42" ht="16.5" customHeight="1">
      <c r="J44" s="4"/>
      <c r="M44" s="10"/>
      <c r="N44" s="10"/>
      <c r="O44" s="13"/>
      <c r="P44" s="10"/>
      <c r="Q44" s="20"/>
      <c r="R44" s="10"/>
      <c r="S44" s="13"/>
      <c r="T44" s="10"/>
      <c r="U44" s="10"/>
      <c r="V44" s="10"/>
      <c r="W44" s="13"/>
      <c r="X44" s="1"/>
      <c r="Y44" s="1"/>
      <c r="Z44" s="1"/>
      <c r="AA44" s="20"/>
      <c r="AB44" s="10"/>
      <c r="AC44" s="13"/>
      <c r="AD44" s="10"/>
      <c r="AE44" s="20"/>
      <c r="AF44" s="10"/>
      <c r="AG44" s="13"/>
      <c r="AH44" s="1"/>
      <c r="AI44" s="20"/>
      <c r="AJ44" s="10"/>
      <c r="AK44" s="13"/>
      <c r="AL44" s="10"/>
      <c r="AM44" s="20"/>
      <c r="AN44" s="1"/>
      <c r="AO44" s="13"/>
      <c r="AP44" s="2"/>
    </row>
    <row r="45" spans="10:42" ht="16.5" customHeight="1">
      <c r="J45" s="4"/>
      <c r="M45" s="20"/>
      <c r="N45" s="10"/>
      <c r="O45" s="13"/>
      <c r="P45" s="10"/>
      <c r="Q45" s="20"/>
      <c r="R45" s="10"/>
      <c r="S45" s="13"/>
      <c r="T45" s="10"/>
      <c r="U45" s="20"/>
      <c r="V45" s="10"/>
      <c r="W45" s="13"/>
      <c r="X45" s="1"/>
      <c r="Y45" s="1"/>
      <c r="Z45" s="1"/>
      <c r="AA45" s="20"/>
      <c r="AB45" s="10"/>
      <c r="AC45" s="13"/>
      <c r="AD45" s="10"/>
      <c r="AE45" s="20"/>
      <c r="AF45" s="10"/>
      <c r="AG45" s="13"/>
      <c r="AH45" s="10"/>
      <c r="AI45" s="20"/>
      <c r="AJ45" s="10"/>
      <c r="AK45" s="13"/>
      <c r="AL45" s="10"/>
      <c r="AM45" s="20"/>
      <c r="AN45" s="1"/>
      <c r="AO45" s="13"/>
      <c r="AP45" s="2"/>
    </row>
    <row r="46" spans="10:42" ht="16.5" customHeight="1">
      <c r="J46" s="4"/>
      <c r="M46" s="10"/>
      <c r="N46" s="10"/>
      <c r="O46" s="13"/>
      <c r="P46" s="10"/>
      <c r="Q46" s="20"/>
      <c r="R46" s="10"/>
      <c r="S46" s="13"/>
      <c r="T46" s="10"/>
      <c r="U46" s="20"/>
      <c r="V46" s="10"/>
      <c r="W46" s="13"/>
      <c r="X46" s="1"/>
      <c r="Y46" s="1"/>
      <c r="Z46" s="1"/>
      <c r="AA46" s="10"/>
      <c r="AB46" s="10"/>
      <c r="AC46" s="13"/>
      <c r="AD46" s="10"/>
      <c r="AE46" s="10"/>
      <c r="AF46" s="10"/>
      <c r="AG46" s="8"/>
      <c r="AH46" s="10"/>
      <c r="AI46" s="20"/>
      <c r="AJ46" s="10"/>
      <c r="AK46" s="13"/>
      <c r="AL46" s="10"/>
      <c r="AM46" s="20"/>
      <c r="AN46" s="1"/>
      <c r="AO46" s="13"/>
      <c r="AP46" s="2"/>
    </row>
    <row r="47" spans="10:42" ht="16.5" customHeight="1">
      <c r="J47" s="4"/>
      <c r="M47" s="10"/>
      <c r="N47" s="10"/>
      <c r="O47" s="13"/>
      <c r="P47" s="10"/>
      <c r="Q47" s="10"/>
      <c r="R47" s="10"/>
      <c r="S47" s="13"/>
      <c r="T47" s="10"/>
      <c r="U47" s="20"/>
      <c r="V47" s="10"/>
      <c r="W47" s="13"/>
      <c r="X47" s="1"/>
      <c r="Y47" s="1"/>
      <c r="Z47" s="24"/>
      <c r="AA47" s="25"/>
      <c r="AB47" s="10"/>
      <c r="AC47" s="13"/>
      <c r="AD47" s="10"/>
      <c r="AE47" s="17"/>
      <c r="AF47" s="17"/>
      <c r="AG47" s="27"/>
      <c r="AH47" s="10"/>
      <c r="AI47" s="20"/>
      <c r="AJ47" s="10"/>
      <c r="AK47" s="13"/>
      <c r="AL47" s="10"/>
      <c r="AM47" s="20"/>
      <c r="AN47" s="1"/>
      <c r="AO47" s="13"/>
      <c r="AP47" s="2"/>
    </row>
    <row r="48" spans="10:42" ht="16.5" customHeight="1">
      <c r="J48" s="4"/>
      <c r="M48" s="1"/>
      <c r="N48" s="10"/>
      <c r="O48" s="13"/>
      <c r="P48" s="10"/>
      <c r="Q48" s="10"/>
      <c r="R48" s="10"/>
      <c r="S48" s="13"/>
      <c r="T48" s="10"/>
      <c r="U48" s="20"/>
      <c r="V48" s="10"/>
      <c r="W48" s="13"/>
      <c r="X48" s="1"/>
      <c r="Y48" s="1"/>
      <c r="Z48" s="1"/>
      <c r="AA48" s="10"/>
      <c r="AB48" s="10"/>
      <c r="AC48" s="13"/>
      <c r="AD48" s="10"/>
      <c r="AE48" s="10"/>
      <c r="AF48" s="10"/>
      <c r="AG48" s="13"/>
      <c r="AH48" s="10"/>
      <c r="AI48" s="20"/>
      <c r="AJ48" s="10"/>
      <c r="AK48" s="13"/>
      <c r="AL48" s="10"/>
      <c r="AM48" s="20"/>
      <c r="AN48" s="1"/>
      <c r="AO48" s="13"/>
      <c r="AP48" s="2"/>
    </row>
    <row r="49" spans="10:42" ht="16.5" customHeight="1">
      <c r="J49" s="4"/>
      <c r="M49" s="10"/>
      <c r="N49" s="10"/>
      <c r="O49" s="13"/>
      <c r="P49" s="10"/>
      <c r="Q49" s="1"/>
      <c r="R49" s="10"/>
      <c r="S49" s="13"/>
      <c r="T49" s="10"/>
      <c r="U49" s="20"/>
      <c r="V49" s="10"/>
      <c r="W49" s="13"/>
      <c r="X49" s="1"/>
      <c r="Y49" s="1"/>
      <c r="Z49" s="1"/>
      <c r="AA49" s="20"/>
      <c r="AB49" s="10"/>
      <c r="AC49" s="13"/>
      <c r="AD49" s="10"/>
      <c r="AF49" s="10"/>
      <c r="AG49" s="13"/>
      <c r="AH49" s="10"/>
      <c r="AI49" s="20"/>
      <c r="AJ49" s="10"/>
      <c r="AK49" s="13"/>
      <c r="AL49" s="10"/>
      <c r="AM49" s="20"/>
      <c r="AN49" s="1"/>
      <c r="AO49" s="13"/>
      <c r="AP49" s="2"/>
    </row>
    <row r="50" spans="10:42" ht="16.5" customHeight="1">
      <c r="J50" s="4"/>
      <c r="M50" s="20"/>
      <c r="N50" s="10"/>
      <c r="O50" s="13"/>
      <c r="P50" s="10"/>
      <c r="Q50" s="10"/>
      <c r="R50" s="10"/>
      <c r="S50" s="13"/>
      <c r="T50" s="10"/>
      <c r="U50" s="20"/>
      <c r="V50" s="10"/>
      <c r="W50" s="13"/>
      <c r="X50" s="1"/>
      <c r="Y50" s="1"/>
      <c r="Z50" s="1"/>
      <c r="AA50" s="20"/>
      <c r="AB50" s="10"/>
      <c r="AC50" s="13"/>
      <c r="AD50" s="10"/>
      <c r="AE50" s="10"/>
      <c r="AF50" s="10"/>
      <c r="AG50" s="13"/>
      <c r="AH50" s="10"/>
      <c r="AI50" s="20"/>
      <c r="AJ50" s="10"/>
      <c r="AK50" s="13"/>
      <c r="AL50" s="11"/>
      <c r="AM50" s="11"/>
      <c r="AN50" s="11"/>
      <c r="AO50" s="11"/>
      <c r="AP50" s="2"/>
    </row>
    <row r="51" spans="10:42" ht="16.5" customHeight="1">
      <c r="J51" s="4"/>
      <c r="M51" s="20"/>
      <c r="N51" s="10"/>
      <c r="O51" s="13"/>
      <c r="P51" s="10"/>
      <c r="Q51" s="20"/>
      <c r="R51" s="10"/>
      <c r="S51" s="13"/>
      <c r="T51" s="10"/>
      <c r="U51" s="20"/>
      <c r="V51" s="10"/>
      <c r="W51" s="13"/>
      <c r="X51" s="1"/>
      <c r="Y51" s="1"/>
      <c r="Z51" s="1"/>
      <c r="AA51" s="20"/>
      <c r="AB51" s="10"/>
      <c r="AC51" s="13"/>
      <c r="AD51" s="10"/>
      <c r="AE51" s="20"/>
      <c r="AF51" s="10"/>
      <c r="AG51" s="13"/>
      <c r="AH51" s="10"/>
      <c r="AI51" s="20"/>
      <c r="AJ51" s="10"/>
      <c r="AK51" s="13"/>
      <c r="AL51" s="11"/>
      <c r="AM51" s="11"/>
      <c r="AN51" s="11"/>
      <c r="AO51" s="11"/>
      <c r="AP51" s="2"/>
    </row>
    <row r="52" spans="13:42" ht="16.5" customHeight="1">
      <c r="M52" s="20"/>
      <c r="N52" s="10"/>
      <c r="O52" s="13"/>
      <c r="P52" s="10"/>
      <c r="Q52" s="20"/>
      <c r="R52" s="10"/>
      <c r="S52" s="13"/>
      <c r="T52" s="10"/>
      <c r="U52" s="10"/>
      <c r="V52" s="10"/>
      <c r="W52" s="13"/>
      <c r="X52" s="1"/>
      <c r="Y52" s="1"/>
      <c r="Z52" s="1"/>
      <c r="AA52" s="20"/>
      <c r="AB52" s="10"/>
      <c r="AC52" s="13"/>
      <c r="AD52" s="10"/>
      <c r="AE52" s="20"/>
      <c r="AF52" s="10"/>
      <c r="AG52" s="13"/>
      <c r="AH52" s="11"/>
      <c r="AI52" s="20"/>
      <c r="AJ52" s="1"/>
      <c r="AK52" s="13"/>
      <c r="AL52" s="11"/>
      <c r="AM52" s="11"/>
      <c r="AN52" s="11"/>
      <c r="AO52" s="11"/>
      <c r="AP52" s="2"/>
    </row>
    <row r="53" spans="13:42" ht="16.5" customHeight="1">
      <c r="M53" s="20"/>
      <c r="N53" s="10"/>
      <c r="O53" s="13"/>
      <c r="P53" s="10"/>
      <c r="Q53" s="20"/>
      <c r="R53" s="10"/>
      <c r="S53" s="13"/>
      <c r="T53" s="10"/>
      <c r="U53" s="1"/>
      <c r="V53" s="10"/>
      <c r="W53" s="13"/>
      <c r="X53" s="1"/>
      <c r="Y53" s="1"/>
      <c r="Z53" s="1"/>
      <c r="AA53" s="11"/>
      <c r="AB53" s="11"/>
      <c r="AC53" s="11"/>
      <c r="AD53" s="10"/>
      <c r="AE53" s="20"/>
      <c r="AF53" s="10"/>
      <c r="AG53" s="13"/>
      <c r="AH53" s="11"/>
      <c r="AI53" s="20"/>
      <c r="AJ53" s="1"/>
      <c r="AK53" s="13"/>
      <c r="AL53" s="11"/>
      <c r="AM53" s="11"/>
      <c r="AN53" s="11"/>
      <c r="AO53" s="11"/>
      <c r="AP53" s="2"/>
    </row>
    <row r="54" spans="13:42" ht="16.5" customHeight="1">
      <c r="M54" s="20"/>
      <c r="N54" s="10"/>
      <c r="O54" s="13"/>
      <c r="P54" s="10"/>
      <c r="Q54" s="20"/>
      <c r="R54" s="10"/>
      <c r="S54" s="13"/>
      <c r="T54" s="10"/>
      <c r="U54" s="10"/>
      <c r="V54" s="10"/>
      <c r="W54" s="13"/>
      <c r="X54" s="1"/>
      <c r="Y54" s="1"/>
      <c r="Z54" s="24"/>
      <c r="AA54" s="25"/>
      <c r="AB54" s="10"/>
      <c r="AC54" s="13"/>
      <c r="AD54" s="10"/>
      <c r="AE54" s="10"/>
      <c r="AF54" s="10"/>
      <c r="AG54" s="13"/>
      <c r="AH54" s="11"/>
      <c r="AI54" s="20"/>
      <c r="AJ54" s="1"/>
      <c r="AK54" s="13"/>
      <c r="AL54" s="10"/>
      <c r="AM54" s="10"/>
      <c r="AN54" s="10"/>
      <c r="AO54" s="8"/>
      <c r="AP54" s="2"/>
    </row>
    <row r="55" spans="13:42" ht="16.5" customHeight="1">
      <c r="M55" s="10"/>
      <c r="N55" s="10"/>
      <c r="O55" s="13"/>
      <c r="P55" s="10"/>
      <c r="Q55" s="20"/>
      <c r="R55" s="10"/>
      <c r="S55" s="13"/>
      <c r="T55" s="10"/>
      <c r="U55" s="20"/>
      <c r="V55" s="10"/>
      <c r="W55" s="13"/>
      <c r="X55" s="1"/>
      <c r="Y55" s="1"/>
      <c r="Z55" s="1"/>
      <c r="AA55" s="10"/>
      <c r="AB55" s="10"/>
      <c r="AC55" s="13"/>
      <c r="AD55" s="10"/>
      <c r="AE55" s="10"/>
      <c r="AF55" s="10"/>
      <c r="AG55" s="13"/>
      <c r="AH55" s="10"/>
      <c r="AI55" s="10"/>
      <c r="AJ55" s="10"/>
      <c r="AK55" s="13"/>
      <c r="AL55" s="10"/>
      <c r="AM55" s="10"/>
      <c r="AN55" s="10"/>
      <c r="AO55" s="13"/>
      <c r="AP55" s="2"/>
    </row>
    <row r="56" spans="13:42" ht="16.5" customHeight="1">
      <c r="M56" s="10"/>
      <c r="N56" s="10"/>
      <c r="O56" s="13"/>
      <c r="P56" s="10"/>
      <c r="Q56" s="20"/>
      <c r="R56" s="10"/>
      <c r="S56" s="13"/>
      <c r="T56" s="10"/>
      <c r="U56" s="20"/>
      <c r="V56" s="10"/>
      <c r="W56" s="13"/>
      <c r="X56" s="1"/>
      <c r="Y56" s="1"/>
      <c r="Z56" s="1"/>
      <c r="AA56" s="10"/>
      <c r="AB56" s="10"/>
      <c r="AC56" s="13"/>
      <c r="AD56" s="10"/>
      <c r="AE56" s="10"/>
      <c r="AF56" s="10"/>
      <c r="AG56" s="13"/>
      <c r="AH56" s="10"/>
      <c r="AI56" s="10"/>
      <c r="AJ56" s="10"/>
      <c r="AK56" s="13"/>
      <c r="AL56" s="10"/>
      <c r="AM56" s="10"/>
      <c r="AN56" s="10"/>
      <c r="AO56" s="13"/>
      <c r="AP56" s="2"/>
    </row>
    <row r="57" spans="13:42" ht="16.5" customHeight="1">
      <c r="M57" s="1"/>
      <c r="N57" s="1"/>
      <c r="O57" s="8"/>
      <c r="P57" s="1"/>
      <c r="Q57" s="1"/>
      <c r="R57" s="1"/>
      <c r="S57" s="8"/>
      <c r="T57" s="1"/>
      <c r="U57" s="1"/>
      <c r="V57" s="1"/>
      <c r="W57" s="8"/>
      <c r="X57" s="1"/>
      <c r="Y57" s="1"/>
      <c r="Z57" s="1"/>
      <c r="AA57" s="1"/>
      <c r="AB57" s="1"/>
      <c r="AC57" s="8"/>
      <c r="AD57" s="1"/>
      <c r="AE57" s="1"/>
      <c r="AF57" s="1"/>
      <c r="AG57" s="8"/>
      <c r="AH57" s="1"/>
      <c r="AI57" s="1"/>
      <c r="AJ57" s="1"/>
      <c r="AK57" s="8"/>
      <c r="AL57" s="1"/>
      <c r="AM57" s="1"/>
      <c r="AN57" s="1"/>
      <c r="AO57" s="8"/>
      <c r="AP57" s="2"/>
    </row>
    <row r="58" spans="13:42" ht="14.25">
      <c r="M58" s="1"/>
      <c r="N58" s="1"/>
      <c r="O58" s="8"/>
      <c r="P58" s="1"/>
      <c r="Q58" s="1"/>
      <c r="R58" s="1"/>
      <c r="S58" s="8"/>
      <c r="T58" s="1"/>
      <c r="U58" s="1"/>
      <c r="V58" s="1"/>
      <c r="W58" s="8"/>
      <c r="X58" s="1"/>
      <c r="Y58" s="1"/>
      <c r="Z58" s="1"/>
      <c r="AA58" s="1"/>
      <c r="AB58" s="1"/>
      <c r="AC58" s="8"/>
      <c r="AD58" s="1"/>
      <c r="AE58" s="1"/>
      <c r="AF58" s="1"/>
      <c r="AG58" s="8"/>
      <c r="AH58" s="1"/>
      <c r="AI58" s="1"/>
      <c r="AJ58" s="1"/>
      <c r="AK58" s="8"/>
      <c r="AL58" s="1"/>
      <c r="AM58" s="1"/>
      <c r="AN58" s="1"/>
      <c r="AO58" s="8"/>
      <c r="AP58" s="2"/>
    </row>
    <row r="64" ht="15" customHeight="1"/>
  </sheetData>
  <printOptions/>
  <pageMargins left="0.3937007874015748" right="0.3937007874015748" top="0" bottom="0" header="0.5118110236220472" footer="0.5118110236220472"/>
  <pageSetup horizontalDpi="400" verticalDpi="4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0"/>
  <sheetViews>
    <sheetView showGridLines="0" tabSelected="1" zoomScale="75" zoomScaleNormal="75" workbookViewId="0" topLeftCell="A1">
      <selection activeCell="A2" sqref="A2:B3"/>
    </sheetView>
  </sheetViews>
  <sheetFormatPr defaultColWidth="8.625" defaultRowHeight="12.75"/>
  <cols>
    <col min="1" max="1" width="3.625" style="4" customWidth="1"/>
    <col min="2" max="2" width="14.75390625" style="4" customWidth="1"/>
    <col min="3" max="4" width="0.875" style="4" customWidth="1"/>
    <col min="5" max="5" width="12.00390625" style="4" customWidth="1"/>
    <col min="6" max="6" width="0.875" style="4" customWidth="1"/>
    <col min="7" max="7" width="18.00390625" style="4" customWidth="1"/>
    <col min="8" max="8" width="13.25390625" style="4" customWidth="1"/>
    <col min="9" max="9" width="13.375" style="4" customWidth="1"/>
    <col min="10" max="10" width="3.625" style="4" customWidth="1"/>
    <col min="11" max="11" width="14.75390625" style="4" customWidth="1"/>
    <col min="12" max="13" width="0.875" style="4" customWidth="1"/>
    <col min="14" max="14" width="12.00390625" style="4" customWidth="1"/>
    <col min="15" max="15" width="0.875" style="4" customWidth="1"/>
    <col min="16" max="16" width="18.00390625" style="4" customWidth="1"/>
    <col min="17" max="17" width="13.25390625" style="4" customWidth="1"/>
    <col min="18" max="18" width="13.375" style="4" customWidth="1"/>
    <col min="19" max="16384" width="8.625" style="4" customWidth="1"/>
  </cols>
  <sheetData>
    <row r="1" spans="1:21" ht="21" customHeight="1" thickBot="1">
      <c r="A1" s="12" t="s">
        <v>552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 t="s">
        <v>455</v>
      </c>
      <c r="R1" s="12"/>
      <c r="U1" s="110"/>
    </row>
    <row r="2" spans="1:20" ht="16.5" customHeight="1">
      <c r="A2" s="142" t="s">
        <v>534</v>
      </c>
      <c r="B2" s="142"/>
      <c r="C2" s="33"/>
      <c r="D2" s="34"/>
      <c r="E2" s="142" t="s">
        <v>446</v>
      </c>
      <c r="F2" s="35"/>
      <c r="G2" s="18" t="s">
        <v>0</v>
      </c>
      <c r="H2" s="31" t="s">
        <v>1</v>
      </c>
      <c r="I2" s="18" t="s">
        <v>2</v>
      </c>
      <c r="J2" s="149" t="s">
        <v>534</v>
      </c>
      <c r="K2" s="142"/>
      <c r="L2" s="33"/>
      <c r="M2" s="34"/>
      <c r="N2" s="142" t="s">
        <v>446</v>
      </c>
      <c r="O2" s="35"/>
      <c r="P2" s="18" t="s">
        <v>0</v>
      </c>
      <c r="Q2" s="31" t="s">
        <v>1</v>
      </c>
      <c r="R2" s="31" t="s">
        <v>2</v>
      </c>
      <c r="T2" s="110"/>
    </row>
    <row r="3" spans="1:19" ht="33" customHeight="1">
      <c r="A3" s="143"/>
      <c r="B3" s="143"/>
      <c r="C3" s="19"/>
      <c r="D3" s="36"/>
      <c r="E3" s="143"/>
      <c r="F3" s="19"/>
      <c r="G3" s="48" t="s">
        <v>572</v>
      </c>
      <c r="H3" s="144" t="s">
        <v>570</v>
      </c>
      <c r="I3" s="146"/>
      <c r="J3" s="150"/>
      <c r="K3" s="143"/>
      <c r="L3" s="19"/>
      <c r="M3" s="36"/>
      <c r="N3" s="143"/>
      <c r="O3" s="19"/>
      <c r="P3" s="48" t="s">
        <v>572</v>
      </c>
      <c r="Q3" s="144" t="s">
        <v>570</v>
      </c>
      <c r="R3" s="145"/>
      <c r="S3" s="12"/>
    </row>
    <row r="4" spans="1:18" ht="16.5" customHeight="1">
      <c r="A4" s="85"/>
      <c r="B4" s="85"/>
      <c r="C4" s="12"/>
      <c r="D4" s="37"/>
      <c r="E4" s="85"/>
      <c r="F4" s="12"/>
      <c r="G4" s="87"/>
      <c r="H4" s="88"/>
      <c r="I4" s="89"/>
      <c r="J4" s="37"/>
      <c r="K4" s="12"/>
      <c r="L4" s="12"/>
      <c r="M4" s="37"/>
      <c r="N4" s="44"/>
      <c r="O4" s="1"/>
      <c r="P4" s="22"/>
      <c r="Q4" s="1"/>
      <c r="R4" s="1"/>
    </row>
    <row r="5" spans="1:19" ht="16.5" customHeight="1">
      <c r="A5" s="147" t="s">
        <v>3</v>
      </c>
      <c r="B5" s="148"/>
      <c r="C5" s="12"/>
      <c r="D5" s="37"/>
      <c r="E5" s="38" t="s">
        <v>507</v>
      </c>
      <c r="F5" s="1"/>
      <c r="G5" s="39">
        <f>SUM(G7:G9)</f>
        <v>1826.1000000000001</v>
      </c>
      <c r="H5" s="1">
        <f>SUM(H7:H9)</f>
        <v>78157</v>
      </c>
      <c r="I5" s="23">
        <f>SUM(I7:I9)</f>
        <v>199823</v>
      </c>
      <c r="J5" s="37"/>
      <c r="K5" s="12"/>
      <c r="L5" s="12"/>
      <c r="M5" s="37"/>
      <c r="N5" s="44" t="s">
        <v>64</v>
      </c>
      <c r="O5" s="1"/>
      <c r="P5" s="22">
        <v>16.36</v>
      </c>
      <c r="Q5" s="1">
        <v>962</v>
      </c>
      <c r="R5" s="1">
        <v>2487</v>
      </c>
      <c r="S5" s="12"/>
    </row>
    <row r="6" spans="1:18" ht="16.5" customHeight="1">
      <c r="A6" s="21"/>
      <c r="B6" s="83"/>
      <c r="C6" s="12"/>
      <c r="D6" s="37"/>
      <c r="E6" s="38"/>
      <c r="F6" s="1"/>
      <c r="G6" s="39"/>
      <c r="H6" s="1"/>
      <c r="I6" s="1"/>
      <c r="J6" s="86"/>
      <c r="K6" s="85"/>
      <c r="L6" s="12"/>
      <c r="M6" s="37"/>
      <c r="N6" s="44"/>
      <c r="O6" s="1"/>
      <c r="P6" s="22"/>
      <c r="Q6" s="1"/>
      <c r="R6" s="1"/>
    </row>
    <row r="7" spans="1:18" ht="16.5" customHeight="1">
      <c r="A7" s="147" t="s">
        <v>5</v>
      </c>
      <c r="B7" s="148"/>
      <c r="C7" s="12"/>
      <c r="D7" s="37"/>
      <c r="E7" s="38" t="s">
        <v>577</v>
      </c>
      <c r="F7" s="1"/>
      <c r="G7" s="39">
        <f>SUM(G11,G27,G45,G49,G61,P9,P23,P35,'(2)単一（西彼杵郡～新上五島町）'!G7)</f>
        <v>1595.6730000000002</v>
      </c>
      <c r="H7" s="40">
        <f>SUM(H11,H27,H45,H49,H61,Q9,Q23,Q35,'(2)単一（西彼杵郡～新上五島町）'!H7)</f>
        <v>66490</v>
      </c>
      <c r="I7" s="40">
        <f>SUM(I11,I27,I45,I49,I61,R9,R23,R35,'(2)単一（西彼杵郡～新上五島町）'!I7)</f>
        <v>171508</v>
      </c>
      <c r="J7" s="86"/>
      <c r="K7" s="85"/>
      <c r="L7" s="12"/>
      <c r="M7" s="37"/>
      <c r="N7" s="44" t="s">
        <v>16</v>
      </c>
      <c r="O7" s="1"/>
      <c r="P7" s="22">
        <v>0.76</v>
      </c>
      <c r="Q7" s="1">
        <v>47</v>
      </c>
      <c r="R7" s="1">
        <v>83</v>
      </c>
    </row>
    <row r="8" spans="1:18" ht="16.5" customHeight="1">
      <c r="A8" s="21"/>
      <c r="B8" s="83"/>
      <c r="C8" s="12"/>
      <c r="D8" s="37"/>
      <c r="E8" s="38"/>
      <c r="F8" s="1"/>
      <c r="G8" s="39"/>
      <c r="H8" s="40"/>
      <c r="I8" s="40"/>
      <c r="J8" s="86"/>
      <c r="K8" s="85"/>
      <c r="L8" s="12"/>
      <c r="M8" s="37"/>
      <c r="N8" s="85"/>
      <c r="O8" s="12"/>
      <c r="P8" s="87"/>
      <c r="Q8" s="88"/>
      <c r="R8" s="90"/>
    </row>
    <row r="9" spans="1:18" ht="16.5" customHeight="1">
      <c r="A9" s="147" t="s">
        <v>7</v>
      </c>
      <c r="B9" s="148"/>
      <c r="C9" s="12"/>
      <c r="D9" s="37"/>
      <c r="E9" s="38" t="s">
        <v>578</v>
      </c>
      <c r="F9" s="1"/>
      <c r="G9" s="39">
        <f>SUM('(2)単一（西彼杵郡～新上五島町）'!G30+'(2)単一（西彼杵郡～新上五島町）'!G34+'(2)単一（西彼杵郡～新上五島町）'!P7)</f>
        <v>230.427</v>
      </c>
      <c r="H9" s="40">
        <f>SUM('(2)単一（西彼杵郡～新上五島町）'!H30+'(2)単一（西彼杵郡～新上五島町）'!H34+'(2)単一（西彼杵郡～新上五島町）'!Q7)</f>
        <v>11667</v>
      </c>
      <c r="I9" s="40">
        <f>SUM('(2)単一（西彼杵郡～新上五島町）'!I30+'(2)単一（西彼杵郡～新上五島町）'!I34+'(2)単一（西彼杵郡～新上五島町）'!R7)</f>
        <v>28315</v>
      </c>
      <c r="J9" s="37"/>
      <c r="K9" s="26" t="s">
        <v>485</v>
      </c>
      <c r="L9" s="12"/>
      <c r="M9" s="37"/>
      <c r="N9" s="38" t="s">
        <v>544</v>
      </c>
      <c r="O9" s="12"/>
      <c r="P9" s="39">
        <f>SUM(P11:P21)</f>
        <v>705.2310000000002</v>
      </c>
      <c r="Q9" s="40">
        <f>SUM(Q11:Q21)</f>
        <v>14710</v>
      </c>
      <c r="R9" s="40">
        <f>SUM(R11:R21)</f>
        <v>38481</v>
      </c>
    </row>
    <row r="10" spans="1:18" ht="16.5" customHeight="1">
      <c r="A10" s="21"/>
      <c r="B10" s="83"/>
      <c r="C10" s="12"/>
      <c r="D10" s="37"/>
      <c r="E10" s="38"/>
      <c r="F10" s="1"/>
      <c r="G10" s="39"/>
      <c r="H10" s="40"/>
      <c r="I10" s="41"/>
      <c r="J10" s="37"/>
      <c r="K10" s="12"/>
      <c r="L10" s="12"/>
      <c r="M10" s="37"/>
      <c r="N10" s="21"/>
      <c r="O10" s="12"/>
      <c r="P10" s="39"/>
      <c r="Q10" s="1"/>
      <c r="R10" s="1"/>
    </row>
    <row r="11" spans="1:18" ht="16.5" customHeight="1">
      <c r="A11" s="21"/>
      <c r="B11" s="26" t="s">
        <v>10</v>
      </c>
      <c r="C11" s="12"/>
      <c r="D11" s="37"/>
      <c r="E11" s="38" t="s">
        <v>579</v>
      </c>
      <c r="F11" s="1"/>
      <c r="G11" s="39">
        <f>SUM(G13:G25)</f>
        <v>8.657</v>
      </c>
      <c r="H11" s="40">
        <f>SUM(H13:H25)</f>
        <v>1710</v>
      </c>
      <c r="I11" s="41">
        <f>SUM(I13:I25)</f>
        <v>3654</v>
      </c>
      <c r="J11" s="37"/>
      <c r="K11" s="26"/>
      <c r="L11" s="12"/>
      <c r="M11" s="37"/>
      <c r="N11" s="21" t="s">
        <v>486</v>
      </c>
      <c r="O11" s="12"/>
      <c r="P11" s="39">
        <v>697.412</v>
      </c>
      <c r="Q11" s="1">
        <v>14602</v>
      </c>
      <c r="R11" s="1">
        <v>38301</v>
      </c>
    </row>
    <row r="12" spans="1:18" ht="16.5" customHeight="1">
      <c r="A12" s="21"/>
      <c r="B12" s="83"/>
      <c r="C12" s="12"/>
      <c r="D12" s="37"/>
      <c r="E12" s="38"/>
      <c r="F12" s="1"/>
      <c r="G12" s="39"/>
      <c r="H12" s="40"/>
      <c r="I12" s="41"/>
      <c r="J12" s="37"/>
      <c r="K12" s="12"/>
      <c r="L12" s="12"/>
      <c r="M12" s="37"/>
      <c r="N12" s="21"/>
      <c r="O12" s="12"/>
      <c r="P12" s="39"/>
      <c r="Q12" s="1"/>
      <c r="R12" s="1"/>
    </row>
    <row r="13" spans="1:18" ht="16.5" customHeight="1">
      <c r="A13" s="12"/>
      <c r="B13" s="26"/>
      <c r="C13" s="12"/>
      <c r="D13" s="37"/>
      <c r="E13" s="21" t="s">
        <v>11</v>
      </c>
      <c r="F13" s="12"/>
      <c r="G13" s="39">
        <v>1.66</v>
      </c>
      <c r="H13" s="1">
        <v>241</v>
      </c>
      <c r="I13" s="23">
        <v>905</v>
      </c>
      <c r="J13" s="37"/>
      <c r="K13" s="26"/>
      <c r="L13" s="23"/>
      <c r="M13" s="52"/>
      <c r="N13" s="44" t="s">
        <v>32</v>
      </c>
      <c r="O13" s="1"/>
      <c r="P13" s="22">
        <v>4.71</v>
      </c>
      <c r="Q13" s="1">
        <v>13</v>
      </c>
      <c r="R13" s="1">
        <v>37</v>
      </c>
    </row>
    <row r="14" spans="1:18" ht="16.5" customHeight="1">
      <c r="A14" s="12"/>
      <c r="B14" s="26"/>
      <c r="C14" s="12"/>
      <c r="D14" s="37"/>
      <c r="E14" s="21"/>
      <c r="F14" s="12"/>
      <c r="G14" s="39"/>
      <c r="H14" s="1"/>
      <c r="I14" s="23"/>
      <c r="J14" s="12"/>
      <c r="K14" s="44"/>
      <c r="L14" s="23"/>
      <c r="M14" s="52"/>
      <c r="N14" s="44"/>
      <c r="O14" s="1"/>
      <c r="P14" s="22"/>
      <c r="Q14" s="1"/>
      <c r="R14" s="1"/>
    </row>
    <row r="15" spans="1:18" ht="16.5" customHeight="1">
      <c r="A15" s="12"/>
      <c r="B15" s="26"/>
      <c r="C15" s="12"/>
      <c r="D15" s="37"/>
      <c r="E15" s="21" t="s">
        <v>21</v>
      </c>
      <c r="F15" s="12"/>
      <c r="G15" s="39">
        <v>1.31</v>
      </c>
      <c r="H15" s="1">
        <v>146</v>
      </c>
      <c r="I15" s="23">
        <v>282</v>
      </c>
      <c r="J15" s="12"/>
      <c r="K15" s="44"/>
      <c r="L15" s="23"/>
      <c r="M15" s="52"/>
      <c r="N15" s="44" t="s">
        <v>57</v>
      </c>
      <c r="O15" s="1"/>
      <c r="P15" s="22">
        <v>2.44</v>
      </c>
      <c r="Q15" s="1">
        <v>16</v>
      </c>
      <c r="R15" s="1">
        <v>32</v>
      </c>
    </row>
    <row r="16" spans="1:18" ht="16.5" customHeight="1">
      <c r="A16" s="12"/>
      <c r="B16" s="26"/>
      <c r="C16" s="12"/>
      <c r="D16" s="37"/>
      <c r="E16" s="21"/>
      <c r="F16" s="12"/>
      <c r="G16" s="39"/>
      <c r="H16" s="1"/>
      <c r="I16" s="23"/>
      <c r="J16" s="12"/>
      <c r="K16" s="44"/>
      <c r="L16" s="23"/>
      <c r="M16" s="52"/>
      <c r="N16" s="44"/>
      <c r="O16" s="1"/>
      <c r="P16" s="22"/>
      <c r="Q16" s="1"/>
      <c r="R16" s="1"/>
    </row>
    <row r="17" spans="1:18" ht="16.5" customHeight="1">
      <c r="A17" s="12"/>
      <c r="B17" s="26"/>
      <c r="C17" s="12"/>
      <c r="D17" s="37"/>
      <c r="E17" s="21" t="s">
        <v>23</v>
      </c>
      <c r="F17" s="12"/>
      <c r="G17" s="39">
        <v>0.95</v>
      </c>
      <c r="H17" s="1">
        <v>265</v>
      </c>
      <c r="I17" s="23">
        <v>524</v>
      </c>
      <c r="J17" s="12"/>
      <c r="K17" s="12"/>
      <c r="L17" s="23"/>
      <c r="M17" s="52"/>
      <c r="N17" s="44" t="s">
        <v>4</v>
      </c>
      <c r="O17" s="1"/>
      <c r="P17" s="22">
        <v>0.48</v>
      </c>
      <c r="Q17" s="1">
        <v>24</v>
      </c>
      <c r="R17" s="1">
        <v>47</v>
      </c>
    </row>
    <row r="18" spans="1:18" ht="16.5" customHeight="1">
      <c r="A18" s="12"/>
      <c r="B18" s="26"/>
      <c r="C18" s="12"/>
      <c r="D18" s="37"/>
      <c r="E18" s="21"/>
      <c r="F18" s="12"/>
      <c r="G18" s="39"/>
      <c r="H18" s="1"/>
      <c r="I18" s="23"/>
      <c r="J18" s="12"/>
      <c r="K18" s="44"/>
      <c r="L18" s="23"/>
      <c r="M18" s="52"/>
      <c r="N18" s="44"/>
      <c r="O18" s="1"/>
      <c r="P18" s="22"/>
      <c r="Q18" s="1"/>
      <c r="R18" s="1"/>
    </row>
    <row r="19" spans="1:18" ht="16.5" customHeight="1">
      <c r="A19" s="12"/>
      <c r="B19" s="26"/>
      <c r="C19" s="12"/>
      <c r="D19" s="37"/>
      <c r="E19" s="21" t="s">
        <v>15</v>
      </c>
      <c r="F19" s="12"/>
      <c r="G19" s="39">
        <v>1.205</v>
      </c>
      <c r="H19" s="1">
        <v>423</v>
      </c>
      <c r="I19" s="23">
        <v>722</v>
      </c>
      <c r="J19" s="12"/>
      <c r="K19" s="44"/>
      <c r="L19" s="23"/>
      <c r="M19" s="52"/>
      <c r="N19" s="44" t="s">
        <v>60</v>
      </c>
      <c r="O19" s="1"/>
      <c r="P19" s="22">
        <v>0.1</v>
      </c>
      <c r="Q19" s="1">
        <v>3</v>
      </c>
      <c r="R19" s="1">
        <v>12</v>
      </c>
    </row>
    <row r="20" spans="1:18" ht="16.5" customHeight="1">
      <c r="A20" s="12"/>
      <c r="B20" s="26"/>
      <c r="C20" s="12"/>
      <c r="D20" s="37"/>
      <c r="E20" s="21"/>
      <c r="F20" s="12"/>
      <c r="G20" s="39"/>
      <c r="H20" s="1"/>
      <c r="I20" s="23"/>
      <c r="J20" s="12"/>
      <c r="K20" s="44"/>
      <c r="L20" s="23"/>
      <c r="M20" s="52"/>
      <c r="N20" s="44"/>
      <c r="O20" s="1"/>
      <c r="P20" s="22"/>
      <c r="Q20" s="1"/>
      <c r="R20" s="1"/>
    </row>
    <row r="21" spans="1:18" ht="16.5" customHeight="1">
      <c r="A21" s="12"/>
      <c r="B21" s="26"/>
      <c r="C21" s="12"/>
      <c r="D21" s="37"/>
      <c r="E21" s="21" t="s">
        <v>26</v>
      </c>
      <c r="F21" s="12"/>
      <c r="G21" s="39">
        <v>2.222</v>
      </c>
      <c r="H21" s="1">
        <v>310</v>
      </c>
      <c r="I21" s="23">
        <v>706</v>
      </c>
      <c r="J21" s="12"/>
      <c r="K21" s="44"/>
      <c r="L21" s="23"/>
      <c r="M21" s="52"/>
      <c r="N21" s="44" t="s">
        <v>61</v>
      </c>
      <c r="O21" s="1"/>
      <c r="P21" s="22">
        <v>0.089</v>
      </c>
      <c r="Q21" s="1">
        <v>52</v>
      </c>
      <c r="R21" s="1">
        <v>52</v>
      </c>
    </row>
    <row r="22" spans="1:18" ht="16.5" customHeight="1">
      <c r="A22" s="12"/>
      <c r="B22" s="26"/>
      <c r="C22" s="12"/>
      <c r="D22" s="37"/>
      <c r="E22" s="21"/>
      <c r="F22" s="12"/>
      <c r="G22" s="39"/>
      <c r="H22" s="1"/>
      <c r="I22" s="23"/>
      <c r="J22" s="86"/>
      <c r="K22" s="85"/>
      <c r="L22" s="12"/>
      <c r="M22" s="37"/>
      <c r="N22" s="85"/>
      <c r="O22" s="12"/>
      <c r="P22" s="87"/>
      <c r="Q22" s="88"/>
      <c r="R22" s="90"/>
    </row>
    <row r="23" spans="1:18" ht="16.5" customHeight="1">
      <c r="A23" s="12"/>
      <c r="B23" s="26"/>
      <c r="C23" s="12"/>
      <c r="D23" s="37"/>
      <c r="E23" s="21" t="s">
        <v>48</v>
      </c>
      <c r="F23" s="12"/>
      <c r="G23" s="39">
        <v>1.06</v>
      </c>
      <c r="H23" s="1">
        <v>313</v>
      </c>
      <c r="I23" s="23">
        <v>472</v>
      </c>
      <c r="J23" s="37"/>
      <c r="K23" s="43" t="s">
        <v>468</v>
      </c>
      <c r="L23" s="23"/>
      <c r="M23" s="52"/>
      <c r="N23" s="38" t="s">
        <v>543</v>
      </c>
      <c r="O23" s="1"/>
      <c r="P23" s="39">
        <f>SUM(P25:P33)</f>
        <v>136.615</v>
      </c>
      <c r="Q23" s="40">
        <f>SUM(Q25:Q33)</f>
        <v>10689</v>
      </c>
      <c r="R23" s="40">
        <f>SUM(R25:R33)</f>
        <v>31933</v>
      </c>
    </row>
    <row r="24" spans="1:18" ht="16.5" customHeight="1">
      <c r="A24" s="12"/>
      <c r="B24" s="26"/>
      <c r="C24" s="12"/>
      <c r="D24" s="37"/>
      <c r="E24" s="21"/>
      <c r="F24" s="12"/>
      <c r="G24" s="39"/>
      <c r="H24" s="1"/>
      <c r="I24" s="23"/>
      <c r="J24" s="37"/>
      <c r="K24" s="44"/>
      <c r="L24" s="23"/>
      <c r="M24" s="52"/>
      <c r="N24" s="44"/>
      <c r="O24" s="1"/>
      <c r="P24" s="22"/>
      <c r="Q24" s="1"/>
      <c r="R24" s="1"/>
    </row>
    <row r="25" spans="1:18" ht="16.5" customHeight="1">
      <c r="A25" s="12"/>
      <c r="B25" s="26"/>
      <c r="C25" s="12"/>
      <c r="D25" s="37"/>
      <c r="E25" s="44" t="s">
        <v>31</v>
      </c>
      <c r="F25" s="1"/>
      <c r="G25" s="22">
        <v>0.25</v>
      </c>
      <c r="H25" s="1">
        <v>12</v>
      </c>
      <c r="I25" s="1">
        <v>43</v>
      </c>
      <c r="J25" s="37"/>
      <c r="K25" s="26"/>
      <c r="L25" s="23"/>
      <c r="M25" s="52"/>
      <c r="N25" s="44" t="s">
        <v>487</v>
      </c>
      <c r="O25" s="1"/>
      <c r="P25" s="22">
        <v>133.86</v>
      </c>
      <c r="Q25" s="1">
        <v>10544</v>
      </c>
      <c r="R25" s="1">
        <v>31414</v>
      </c>
    </row>
    <row r="26" spans="1:18" ht="16.5" customHeight="1">
      <c r="A26" s="12"/>
      <c r="B26" s="26"/>
      <c r="C26" s="12"/>
      <c r="D26" s="37"/>
      <c r="E26" s="21"/>
      <c r="F26" s="12"/>
      <c r="G26" s="39"/>
      <c r="H26" s="1"/>
      <c r="I26" s="23"/>
      <c r="J26" s="37"/>
      <c r="K26" s="44"/>
      <c r="L26" s="23"/>
      <c r="M26" s="52"/>
      <c r="N26" s="44"/>
      <c r="O26" s="1"/>
      <c r="P26" s="22"/>
      <c r="Q26" s="1"/>
      <c r="R26" s="1"/>
    </row>
    <row r="27" spans="1:18" ht="16.5" customHeight="1">
      <c r="A27" s="12"/>
      <c r="B27" s="26" t="s">
        <v>13</v>
      </c>
      <c r="C27" s="12"/>
      <c r="D27" s="37"/>
      <c r="E27" s="38" t="s">
        <v>559</v>
      </c>
      <c r="F27" s="12"/>
      <c r="G27" s="39">
        <f>SUM(G29:G43)</f>
        <v>67.477</v>
      </c>
      <c r="H27" s="40">
        <f>SUM(H29:H43)</f>
        <v>2790</v>
      </c>
      <c r="I27" s="41">
        <f>SUM(I29:I43)</f>
        <v>7097</v>
      </c>
      <c r="J27" s="37"/>
      <c r="K27" s="44"/>
      <c r="L27" s="23"/>
      <c r="M27" s="52"/>
      <c r="N27" s="44" t="s">
        <v>19</v>
      </c>
      <c r="O27" s="1"/>
      <c r="P27" s="22">
        <v>1.16</v>
      </c>
      <c r="Q27" s="1">
        <v>72</v>
      </c>
      <c r="R27" s="1">
        <v>190</v>
      </c>
    </row>
    <row r="28" spans="1:18" ht="16.5" customHeight="1">
      <c r="A28" s="12"/>
      <c r="B28" s="26"/>
      <c r="C28" s="12"/>
      <c r="D28" s="37"/>
      <c r="E28" s="21"/>
      <c r="F28" s="12"/>
      <c r="G28" s="39"/>
      <c r="H28" s="1"/>
      <c r="I28" s="23"/>
      <c r="J28" s="37"/>
      <c r="K28" s="44"/>
      <c r="L28" s="23"/>
      <c r="M28" s="52"/>
      <c r="N28" s="44"/>
      <c r="O28" s="1"/>
      <c r="P28" s="22"/>
      <c r="Q28" s="1"/>
      <c r="R28" s="1"/>
    </row>
    <row r="29" spans="1:18" ht="16.5" customHeight="1">
      <c r="A29" s="12"/>
      <c r="B29" s="26"/>
      <c r="C29" s="12"/>
      <c r="D29" s="37"/>
      <c r="E29" s="21" t="s">
        <v>14</v>
      </c>
      <c r="F29" s="12"/>
      <c r="G29" s="39">
        <v>33.32</v>
      </c>
      <c r="H29" s="1">
        <v>818</v>
      </c>
      <c r="I29" s="23">
        <v>2856</v>
      </c>
      <c r="J29" s="37"/>
      <c r="K29" s="44"/>
      <c r="L29" s="23"/>
      <c r="M29" s="52"/>
      <c r="N29" s="44" t="s">
        <v>49</v>
      </c>
      <c r="O29" s="1"/>
      <c r="P29" s="22">
        <v>0.53</v>
      </c>
      <c r="Q29" s="1">
        <v>35</v>
      </c>
      <c r="R29" s="1">
        <v>133</v>
      </c>
    </row>
    <row r="30" spans="1:18" ht="16.5" customHeight="1">
      <c r="A30" s="12"/>
      <c r="B30" s="26"/>
      <c r="C30" s="12"/>
      <c r="D30" s="37"/>
      <c r="E30" s="21"/>
      <c r="F30" s="12"/>
      <c r="G30" s="39"/>
      <c r="H30" s="1"/>
      <c r="I30" s="23"/>
      <c r="J30" s="37"/>
      <c r="K30" s="44"/>
      <c r="L30" s="23"/>
      <c r="M30" s="52"/>
      <c r="N30" s="44"/>
      <c r="O30" s="1"/>
      <c r="P30" s="22"/>
      <c r="Q30" s="1"/>
      <c r="R30" s="1"/>
    </row>
    <row r="31" spans="1:18" ht="16.5" customHeight="1">
      <c r="A31" s="12"/>
      <c r="B31" s="12"/>
      <c r="C31" s="12"/>
      <c r="D31" s="37"/>
      <c r="E31" s="21" t="s">
        <v>16</v>
      </c>
      <c r="F31" s="12"/>
      <c r="G31" s="39">
        <v>4.6</v>
      </c>
      <c r="H31" s="1">
        <v>310</v>
      </c>
      <c r="I31" s="23">
        <v>610</v>
      </c>
      <c r="J31" s="37"/>
      <c r="K31" s="44"/>
      <c r="L31" s="23"/>
      <c r="M31" s="52"/>
      <c r="N31" s="44" t="s">
        <v>51</v>
      </c>
      <c r="O31" s="1"/>
      <c r="P31" s="22">
        <v>0.51</v>
      </c>
      <c r="Q31" s="1">
        <v>37</v>
      </c>
      <c r="R31" s="1">
        <v>165</v>
      </c>
    </row>
    <row r="32" spans="1:18" ht="16.5" customHeight="1">
      <c r="A32" s="12"/>
      <c r="B32" s="12"/>
      <c r="C32" s="12"/>
      <c r="D32" s="37"/>
      <c r="E32" s="21"/>
      <c r="F32" s="12"/>
      <c r="G32" s="39"/>
      <c r="H32" s="1"/>
      <c r="I32" s="23"/>
      <c r="J32" s="37"/>
      <c r="K32" s="44"/>
      <c r="L32" s="23"/>
      <c r="M32" s="52"/>
      <c r="N32" s="44"/>
      <c r="O32" s="1"/>
      <c r="P32" s="22"/>
      <c r="Q32" s="1"/>
      <c r="R32" s="1"/>
    </row>
    <row r="33" spans="1:18" ht="16.5" customHeight="1">
      <c r="A33" s="12"/>
      <c r="B33" s="12"/>
      <c r="C33" s="12"/>
      <c r="D33" s="37"/>
      <c r="E33" s="21" t="s">
        <v>15</v>
      </c>
      <c r="F33" s="12"/>
      <c r="G33" s="39">
        <v>2.56</v>
      </c>
      <c r="H33" s="1">
        <v>62</v>
      </c>
      <c r="I33" s="23">
        <v>239</v>
      </c>
      <c r="J33" s="37"/>
      <c r="K33" s="44"/>
      <c r="L33" s="23"/>
      <c r="M33" s="52"/>
      <c r="N33" s="44" t="s">
        <v>52</v>
      </c>
      <c r="O33" s="1"/>
      <c r="P33" s="22">
        <v>0.555</v>
      </c>
      <c r="Q33" s="1">
        <v>1</v>
      </c>
      <c r="R33" s="1">
        <v>31</v>
      </c>
    </row>
    <row r="34" spans="1:18" ht="16.5" customHeight="1">
      <c r="A34" s="12"/>
      <c r="B34" s="12"/>
      <c r="C34" s="12"/>
      <c r="D34" s="37"/>
      <c r="E34" s="21"/>
      <c r="F34" s="12"/>
      <c r="G34" s="39"/>
      <c r="H34" s="1"/>
      <c r="I34" s="23"/>
      <c r="J34" s="37"/>
      <c r="K34" s="26"/>
      <c r="L34" s="1"/>
      <c r="M34" s="52"/>
      <c r="N34" s="44"/>
      <c r="O34" s="1"/>
      <c r="P34" s="22"/>
      <c r="Q34" s="1"/>
      <c r="R34" s="1"/>
    </row>
    <row r="35" spans="1:18" ht="16.5" customHeight="1">
      <c r="A35" s="12"/>
      <c r="B35" s="12"/>
      <c r="C35" s="12"/>
      <c r="D35" s="37"/>
      <c r="E35" s="21" t="s">
        <v>580</v>
      </c>
      <c r="F35" s="12"/>
      <c r="G35" s="39">
        <v>0.4</v>
      </c>
      <c r="H35" s="76" t="s">
        <v>571</v>
      </c>
      <c r="I35" s="135" t="s">
        <v>571</v>
      </c>
      <c r="J35" s="37"/>
      <c r="K35" s="26" t="s">
        <v>469</v>
      </c>
      <c r="L35" s="12"/>
      <c r="M35" s="37"/>
      <c r="N35" s="38" t="s">
        <v>545</v>
      </c>
      <c r="O35" s="12"/>
      <c r="P35" s="39">
        <f>SUM(P37:P57)</f>
        <v>408.509</v>
      </c>
      <c r="Q35" s="40">
        <f>SUM(Q37:Q57)</f>
        <v>19305</v>
      </c>
      <c r="R35" s="40">
        <f>SUM(R37:R57)</f>
        <v>44765</v>
      </c>
    </row>
    <row r="36" spans="1:18" ht="16.5" customHeight="1">
      <c r="A36" s="12"/>
      <c r="B36" s="12"/>
      <c r="C36" s="12"/>
      <c r="D36" s="37"/>
      <c r="E36" s="21"/>
      <c r="F36" s="12"/>
      <c r="G36" s="39"/>
      <c r="H36" s="1"/>
      <c r="I36" s="23"/>
      <c r="J36" s="37"/>
      <c r="K36" s="26"/>
      <c r="L36" s="12"/>
      <c r="M36" s="37"/>
      <c r="N36" s="21"/>
      <c r="O36" s="12"/>
      <c r="P36" s="39"/>
      <c r="Q36" s="1"/>
      <c r="R36" s="1"/>
    </row>
    <row r="37" spans="1:18" ht="16.5" customHeight="1">
      <c r="A37" s="12"/>
      <c r="B37" s="12"/>
      <c r="C37" s="12"/>
      <c r="D37" s="37"/>
      <c r="E37" s="44" t="s">
        <v>62</v>
      </c>
      <c r="F37" s="1"/>
      <c r="G37" s="22">
        <v>24.92</v>
      </c>
      <c r="H37" s="1">
        <v>1541</v>
      </c>
      <c r="I37" s="1">
        <v>3216</v>
      </c>
      <c r="J37" s="37"/>
      <c r="K37" s="26"/>
      <c r="L37" s="12"/>
      <c r="M37" s="37"/>
      <c r="N37" s="21" t="s">
        <v>488</v>
      </c>
      <c r="O37" s="12"/>
      <c r="P37" s="39">
        <v>326.37</v>
      </c>
      <c r="Q37" s="1">
        <v>17149</v>
      </c>
      <c r="R37" s="1">
        <v>40322</v>
      </c>
    </row>
    <row r="38" spans="1:18" ht="16.5" customHeight="1">
      <c r="A38" s="12"/>
      <c r="B38" s="12"/>
      <c r="C38" s="12"/>
      <c r="D38" s="37"/>
      <c r="E38" s="44"/>
      <c r="F38" s="1"/>
      <c r="G38" s="22"/>
      <c r="H38" s="1"/>
      <c r="I38" s="1"/>
      <c r="J38" s="37"/>
      <c r="K38" s="26"/>
      <c r="L38" s="12"/>
      <c r="M38" s="37"/>
      <c r="N38" s="21"/>
      <c r="O38" s="12"/>
      <c r="P38" s="39"/>
      <c r="Q38" s="1"/>
      <c r="R38" s="1"/>
    </row>
    <row r="39" spans="1:18" ht="16.5" customHeight="1">
      <c r="A39" s="12"/>
      <c r="B39" s="12"/>
      <c r="C39" s="12"/>
      <c r="D39" s="37"/>
      <c r="E39" s="44" t="s">
        <v>39</v>
      </c>
      <c r="F39" s="1"/>
      <c r="G39" s="22">
        <v>1.27</v>
      </c>
      <c r="H39" s="1">
        <v>16</v>
      </c>
      <c r="I39" s="1">
        <v>23</v>
      </c>
      <c r="J39" s="37"/>
      <c r="K39" s="12"/>
      <c r="L39" s="12"/>
      <c r="M39" s="37"/>
      <c r="N39" s="21" t="s">
        <v>20</v>
      </c>
      <c r="O39" s="12"/>
      <c r="P39" s="39">
        <v>37.35</v>
      </c>
      <c r="Q39" s="1">
        <v>265</v>
      </c>
      <c r="R39" s="1">
        <v>514</v>
      </c>
    </row>
    <row r="40" spans="1:18" ht="16.5" customHeight="1">
      <c r="A40" s="12"/>
      <c r="B40" s="12"/>
      <c r="C40" s="12"/>
      <c r="D40" s="37"/>
      <c r="E40" s="21"/>
      <c r="F40" s="12"/>
      <c r="G40" s="39"/>
      <c r="H40" s="1"/>
      <c r="I40" s="1"/>
      <c r="J40" s="37"/>
      <c r="K40" s="12"/>
      <c r="L40" s="12"/>
      <c r="M40" s="37"/>
      <c r="N40" s="21"/>
      <c r="O40" s="12"/>
      <c r="P40" s="39"/>
      <c r="Q40" s="1"/>
      <c r="R40" s="1"/>
    </row>
    <row r="41" spans="1:18" ht="16.5" customHeight="1">
      <c r="A41" s="12"/>
      <c r="B41" s="12"/>
      <c r="C41" s="12"/>
      <c r="D41" s="37"/>
      <c r="E41" s="44" t="s">
        <v>27</v>
      </c>
      <c r="F41" s="1"/>
      <c r="G41" s="22">
        <v>0.309</v>
      </c>
      <c r="H41" s="1">
        <v>23</v>
      </c>
      <c r="I41" s="1">
        <v>89</v>
      </c>
      <c r="J41" s="37"/>
      <c r="K41" s="12"/>
      <c r="L41" s="12"/>
      <c r="M41" s="37"/>
      <c r="N41" s="21" t="s">
        <v>22</v>
      </c>
      <c r="O41" s="12"/>
      <c r="P41" s="39">
        <v>8.75</v>
      </c>
      <c r="Q41" s="1">
        <v>141</v>
      </c>
      <c r="R41" s="1">
        <v>231</v>
      </c>
    </row>
    <row r="42" spans="1:18" ht="16.5" customHeight="1">
      <c r="A42" s="12"/>
      <c r="B42" s="12"/>
      <c r="C42" s="12"/>
      <c r="D42" s="37"/>
      <c r="E42" s="44"/>
      <c r="F42" s="1"/>
      <c r="G42" s="22"/>
      <c r="H42" s="1"/>
      <c r="I42" s="1"/>
      <c r="J42" s="37"/>
      <c r="K42" s="12"/>
      <c r="L42" s="12"/>
      <c r="M42" s="37"/>
      <c r="N42" s="21"/>
      <c r="O42" s="12"/>
      <c r="P42" s="39"/>
      <c r="Q42" s="1"/>
      <c r="R42" s="1"/>
    </row>
    <row r="43" spans="1:18" ht="16.5" customHeight="1">
      <c r="A43" s="12"/>
      <c r="B43" s="12"/>
      <c r="C43" s="12"/>
      <c r="D43" s="37"/>
      <c r="E43" s="44" t="s">
        <v>29</v>
      </c>
      <c r="F43" s="1"/>
      <c r="G43" s="22">
        <v>0.098</v>
      </c>
      <c r="H43" s="1">
        <v>20</v>
      </c>
      <c r="I43" s="1">
        <v>64</v>
      </c>
      <c r="J43" s="37"/>
      <c r="K43" s="12"/>
      <c r="L43" s="12"/>
      <c r="M43" s="37"/>
      <c r="N43" s="21" t="s">
        <v>24</v>
      </c>
      <c r="O43" s="12"/>
      <c r="P43" s="39">
        <v>1.38</v>
      </c>
      <c r="Q43" s="1">
        <v>39</v>
      </c>
      <c r="R43" s="1">
        <v>52</v>
      </c>
    </row>
    <row r="44" spans="1:18" ht="16.5" customHeight="1">
      <c r="A44" s="12"/>
      <c r="B44" s="12"/>
      <c r="C44" s="12"/>
      <c r="D44" s="37"/>
      <c r="E44" s="21"/>
      <c r="F44" s="12"/>
      <c r="G44" s="39"/>
      <c r="H44" s="1"/>
      <c r="I44" s="1"/>
      <c r="J44" s="37"/>
      <c r="K44" s="12"/>
      <c r="L44" s="12"/>
      <c r="M44" s="37"/>
      <c r="N44" s="44"/>
      <c r="O44" s="1"/>
      <c r="P44" s="22"/>
      <c r="Q44" s="1"/>
      <c r="R44" s="1"/>
    </row>
    <row r="45" spans="1:18" ht="16.5" customHeight="1">
      <c r="A45" s="12"/>
      <c r="B45" s="26" t="s">
        <v>509</v>
      </c>
      <c r="C45" s="12"/>
      <c r="D45" s="37"/>
      <c r="E45" s="38" t="s">
        <v>581</v>
      </c>
      <c r="F45" s="12"/>
      <c r="G45" s="39">
        <f>SUM(G47)</f>
        <v>0.16</v>
      </c>
      <c r="H45" s="1">
        <f>SUM(H47)</f>
        <v>3</v>
      </c>
      <c r="I45" s="1">
        <f>SUM(I47)</f>
        <v>8</v>
      </c>
      <c r="J45" s="37"/>
      <c r="K45" s="12"/>
      <c r="L45" s="12"/>
      <c r="M45" s="37"/>
      <c r="N45" s="21" t="s">
        <v>4</v>
      </c>
      <c r="O45" s="12"/>
      <c r="P45" s="39">
        <v>0.519</v>
      </c>
      <c r="Q45" s="1">
        <v>9</v>
      </c>
      <c r="R45" s="1">
        <v>10</v>
      </c>
    </row>
    <row r="46" spans="1:18" ht="16.5" customHeight="1">
      <c r="A46" s="12"/>
      <c r="B46" s="12"/>
      <c r="C46" s="12"/>
      <c r="D46" s="37"/>
      <c r="E46" s="21"/>
      <c r="F46" s="12"/>
      <c r="G46" s="39"/>
      <c r="H46" s="1"/>
      <c r="I46" s="1"/>
      <c r="J46" s="37"/>
      <c r="K46" s="12"/>
      <c r="L46" s="12"/>
      <c r="M46" s="37"/>
      <c r="N46" s="21"/>
      <c r="O46" s="12"/>
      <c r="P46" s="39"/>
      <c r="Q46" s="1"/>
      <c r="R46" s="1"/>
    </row>
    <row r="47" spans="1:18" ht="16.5" customHeight="1">
      <c r="A47" s="12"/>
      <c r="B47" s="12"/>
      <c r="C47" s="12"/>
      <c r="D47" s="37"/>
      <c r="E47" s="21" t="s">
        <v>28</v>
      </c>
      <c r="F47" s="12"/>
      <c r="G47" s="39">
        <v>0.16</v>
      </c>
      <c r="H47" s="1">
        <v>3</v>
      </c>
      <c r="I47" s="1">
        <v>8</v>
      </c>
      <c r="J47" s="37"/>
      <c r="K47" s="12"/>
      <c r="L47" s="12"/>
      <c r="M47" s="37"/>
      <c r="N47" s="21" t="s">
        <v>6</v>
      </c>
      <c r="O47" s="12"/>
      <c r="P47" s="39">
        <v>0.03</v>
      </c>
      <c r="Q47" s="1">
        <v>4</v>
      </c>
      <c r="R47" s="1">
        <v>9</v>
      </c>
    </row>
    <row r="48" spans="1:18" ht="16.5" customHeight="1">
      <c r="A48" s="12"/>
      <c r="B48" s="12"/>
      <c r="C48" s="12"/>
      <c r="D48" s="37"/>
      <c r="E48" s="21"/>
      <c r="F48" s="12"/>
      <c r="G48" s="39"/>
      <c r="H48" s="1"/>
      <c r="I48" s="1"/>
      <c r="J48" s="37"/>
      <c r="K48" s="12"/>
      <c r="L48" s="12"/>
      <c r="M48" s="37"/>
      <c r="N48" s="21"/>
      <c r="O48" s="12"/>
      <c r="P48" s="39"/>
      <c r="Q48" s="1"/>
      <c r="R48" s="1"/>
    </row>
    <row r="49" spans="1:18" ht="16.5" customHeight="1">
      <c r="A49" s="12"/>
      <c r="B49" s="26" t="s">
        <v>8</v>
      </c>
      <c r="C49" s="12"/>
      <c r="D49" s="37"/>
      <c r="E49" s="38" t="s">
        <v>543</v>
      </c>
      <c r="F49" s="12"/>
      <c r="G49" s="39">
        <f>SUM(G51:G59)</f>
        <v>198.96500000000003</v>
      </c>
      <c r="H49" s="40">
        <f>SUM(H51:H59)</f>
        <v>10897</v>
      </c>
      <c r="I49" s="41">
        <f>SUM(I51:I59)</f>
        <v>30812</v>
      </c>
      <c r="J49" s="37"/>
      <c r="K49" s="12"/>
      <c r="L49" s="12"/>
      <c r="M49" s="37"/>
      <c r="N49" s="44" t="s">
        <v>16</v>
      </c>
      <c r="O49" s="1"/>
      <c r="P49" s="22">
        <v>1.12</v>
      </c>
      <c r="Q49" s="1">
        <v>10</v>
      </c>
      <c r="R49" s="1">
        <v>17</v>
      </c>
    </row>
    <row r="50" spans="1:18" ht="16.5" customHeight="1">
      <c r="A50" s="12"/>
      <c r="B50" s="12"/>
      <c r="C50" s="12"/>
      <c r="D50" s="37"/>
      <c r="E50" s="21"/>
      <c r="F50" s="12"/>
      <c r="G50" s="39"/>
      <c r="H50" s="1"/>
      <c r="I50" s="1"/>
      <c r="J50" s="37"/>
      <c r="K50" s="12"/>
      <c r="L50" s="12"/>
      <c r="M50" s="37"/>
      <c r="N50" s="44"/>
      <c r="O50" s="1"/>
      <c r="P50" s="22"/>
      <c r="Q50" s="1"/>
      <c r="R50" s="1"/>
    </row>
    <row r="51" spans="1:18" ht="16.5" customHeight="1">
      <c r="A51" s="12"/>
      <c r="B51" s="26"/>
      <c r="C51" s="12"/>
      <c r="D51" s="37"/>
      <c r="E51" s="21" t="s">
        <v>9</v>
      </c>
      <c r="F51" s="12"/>
      <c r="G51" s="39">
        <v>163.425</v>
      </c>
      <c r="H51" s="1">
        <v>7619</v>
      </c>
      <c r="I51" s="1">
        <v>21355</v>
      </c>
      <c r="J51" s="37"/>
      <c r="K51" s="12"/>
      <c r="L51" s="12"/>
      <c r="M51" s="37"/>
      <c r="N51" s="44" t="s">
        <v>32</v>
      </c>
      <c r="O51" s="1"/>
      <c r="P51" s="22">
        <v>5.53</v>
      </c>
      <c r="Q51" s="1">
        <v>15</v>
      </c>
      <c r="R51" s="1">
        <v>35</v>
      </c>
    </row>
    <row r="52" spans="1:18" ht="16.5" customHeight="1">
      <c r="A52" s="12"/>
      <c r="B52" s="26"/>
      <c r="C52" s="12"/>
      <c r="D52" s="37"/>
      <c r="E52" s="21"/>
      <c r="F52" s="12"/>
      <c r="G52" s="39"/>
      <c r="H52" s="1"/>
      <c r="I52" s="1"/>
      <c r="J52" s="37"/>
      <c r="K52" s="26"/>
      <c r="L52" s="12"/>
      <c r="M52" s="37"/>
      <c r="N52" s="44"/>
      <c r="O52" s="1"/>
      <c r="P52" s="22"/>
      <c r="Q52" s="1"/>
      <c r="R52" s="1"/>
    </row>
    <row r="53" spans="1:18" ht="16.5" customHeight="1">
      <c r="A53" s="12"/>
      <c r="B53" s="12"/>
      <c r="C53" s="12"/>
      <c r="D53" s="37"/>
      <c r="E53" s="21" t="s">
        <v>12</v>
      </c>
      <c r="F53" s="12"/>
      <c r="G53" s="39">
        <v>3.491</v>
      </c>
      <c r="H53" s="1">
        <v>262</v>
      </c>
      <c r="I53" s="1">
        <v>889</v>
      </c>
      <c r="J53" s="37"/>
      <c r="K53" s="26"/>
      <c r="L53" s="12"/>
      <c r="M53" s="37"/>
      <c r="N53" s="44" t="s">
        <v>33</v>
      </c>
      <c r="O53" s="1"/>
      <c r="P53" s="22">
        <v>3.17</v>
      </c>
      <c r="Q53" s="1">
        <v>90</v>
      </c>
      <c r="R53" s="1">
        <v>209</v>
      </c>
    </row>
    <row r="54" spans="1:18" ht="16.5" customHeight="1">
      <c r="A54" s="12"/>
      <c r="B54" s="12"/>
      <c r="C54" s="12"/>
      <c r="D54" s="37"/>
      <c r="E54" s="21"/>
      <c r="F54" s="12"/>
      <c r="G54" s="39"/>
      <c r="H54" s="1"/>
      <c r="I54" s="1"/>
      <c r="J54" s="37"/>
      <c r="K54" s="12"/>
      <c r="L54" s="12"/>
      <c r="M54" s="37"/>
      <c r="N54" s="44"/>
      <c r="O54" s="1"/>
      <c r="P54" s="22"/>
      <c r="Q54" s="1"/>
      <c r="R54" s="1"/>
    </row>
    <row r="55" spans="1:18" ht="16.5" customHeight="1">
      <c r="A55" s="12"/>
      <c r="B55" s="12"/>
      <c r="C55" s="12"/>
      <c r="D55" s="37"/>
      <c r="E55" s="21" t="s">
        <v>15</v>
      </c>
      <c r="F55" s="12"/>
      <c r="G55" s="39">
        <v>0.25</v>
      </c>
      <c r="H55" s="1">
        <v>10</v>
      </c>
      <c r="I55" s="1">
        <v>33</v>
      </c>
      <c r="J55" s="37"/>
      <c r="K55" s="12"/>
      <c r="L55" s="12"/>
      <c r="M55" s="37"/>
      <c r="N55" s="44" t="s">
        <v>35</v>
      </c>
      <c r="O55" s="1"/>
      <c r="P55" s="22">
        <v>23.82</v>
      </c>
      <c r="Q55" s="1">
        <v>1560</v>
      </c>
      <c r="R55" s="1">
        <v>3322</v>
      </c>
    </row>
    <row r="56" spans="1:18" ht="16.5" customHeight="1">
      <c r="A56" s="12"/>
      <c r="B56" s="12"/>
      <c r="C56" s="12"/>
      <c r="D56" s="37"/>
      <c r="E56" s="21"/>
      <c r="F56" s="12"/>
      <c r="G56" s="39"/>
      <c r="H56" s="1"/>
      <c r="I56" s="1"/>
      <c r="J56" s="37"/>
      <c r="K56" s="12"/>
      <c r="L56" s="12"/>
      <c r="M56" s="37"/>
      <c r="N56" s="44"/>
      <c r="O56" s="1"/>
      <c r="P56" s="22"/>
      <c r="Q56" s="1"/>
      <c r="R56" s="1"/>
    </row>
    <row r="57" spans="1:18" ht="16.5" customHeight="1">
      <c r="A57" s="12"/>
      <c r="B57" s="12"/>
      <c r="C57" s="12"/>
      <c r="D57" s="37"/>
      <c r="E57" s="21" t="s">
        <v>19</v>
      </c>
      <c r="F57" s="12"/>
      <c r="G57" s="39">
        <v>15.215</v>
      </c>
      <c r="H57" s="1">
        <v>623</v>
      </c>
      <c r="I57" s="1">
        <v>1521</v>
      </c>
      <c r="J57" s="37"/>
      <c r="K57" s="12"/>
      <c r="L57" s="12"/>
      <c r="M57" s="37"/>
      <c r="N57" s="44" t="s">
        <v>27</v>
      </c>
      <c r="O57" s="1"/>
      <c r="P57" s="22">
        <v>0.47</v>
      </c>
      <c r="Q57" s="1">
        <v>23</v>
      </c>
      <c r="R57" s="1">
        <v>44</v>
      </c>
    </row>
    <row r="58" spans="1:18" ht="16.5" customHeight="1">
      <c r="A58" s="12"/>
      <c r="B58" s="12"/>
      <c r="C58" s="12"/>
      <c r="D58" s="37"/>
      <c r="E58" s="21"/>
      <c r="F58" s="12"/>
      <c r="G58" s="39"/>
      <c r="H58" s="1"/>
      <c r="I58" s="1"/>
      <c r="J58" s="37"/>
      <c r="K58" s="12"/>
      <c r="L58" s="12"/>
      <c r="M58" s="37"/>
      <c r="N58" s="44"/>
      <c r="O58" s="1"/>
      <c r="P58" s="22"/>
      <c r="Q58" s="1"/>
      <c r="R58" s="1"/>
    </row>
    <row r="59" spans="1:18" ht="16.5" customHeight="1">
      <c r="A59" s="12"/>
      <c r="B59" s="12"/>
      <c r="C59" s="12"/>
      <c r="D59" s="37"/>
      <c r="E59" s="21" t="s">
        <v>53</v>
      </c>
      <c r="F59" s="12"/>
      <c r="G59" s="39">
        <v>16.584</v>
      </c>
      <c r="H59" s="1">
        <v>2383</v>
      </c>
      <c r="I59" s="1">
        <v>7014</v>
      </c>
      <c r="J59" s="37"/>
      <c r="K59" s="45"/>
      <c r="L59" s="1"/>
      <c r="M59" s="52"/>
      <c r="N59" s="44"/>
      <c r="O59" s="1"/>
      <c r="P59" s="22"/>
      <c r="Q59" s="1"/>
      <c r="R59" s="1"/>
    </row>
    <row r="60" spans="1:18" ht="16.5" customHeight="1">
      <c r="A60" s="12"/>
      <c r="B60" s="12"/>
      <c r="C60" s="12"/>
      <c r="D60" s="37"/>
      <c r="E60" s="21"/>
      <c r="F60" s="12"/>
      <c r="G60" s="39"/>
      <c r="H60" s="1"/>
      <c r="I60" s="1"/>
      <c r="J60" s="37"/>
      <c r="K60" s="45"/>
      <c r="L60" s="1"/>
      <c r="M60" s="52"/>
      <c r="N60" s="44"/>
      <c r="O60" s="1"/>
      <c r="P60" s="22"/>
      <c r="Q60" s="1"/>
      <c r="R60" s="1"/>
    </row>
    <row r="61" spans="1:18" ht="16.5" customHeight="1">
      <c r="A61" s="12"/>
      <c r="B61" s="26" t="s">
        <v>467</v>
      </c>
      <c r="C61" s="12"/>
      <c r="D61" s="37"/>
      <c r="E61" s="38" t="s">
        <v>560</v>
      </c>
      <c r="F61" s="12"/>
      <c r="G61" s="39">
        <f>SUM(G63+G65+G67+P5+P7)</f>
        <v>35.779999999999994</v>
      </c>
      <c r="H61" s="40">
        <f>SUM(H63+H65+H67+Q5+Q7)</f>
        <v>2128</v>
      </c>
      <c r="I61" s="40">
        <f>SUM(I63+I65+I67+R5+R7)</f>
        <v>6016</v>
      </c>
      <c r="J61" s="37"/>
      <c r="K61" s="45"/>
      <c r="L61" s="1"/>
      <c r="M61" s="52"/>
      <c r="N61" s="44"/>
      <c r="O61" s="1"/>
      <c r="P61" s="22"/>
      <c r="Q61" s="1"/>
      <c r="R61" s="1"/>
    </row>
    <row r="62" spans="1:18" ht="16.5" customHeight="1">
      <c r="A62" s="12"/>
      <c r="B62" s="12"/>
      <c r="C62" s="12"/>
      <c r="D62" s="37"/>
      <c r="E62" s="21"/>
      <c r="F62" s="12"/>
      <c r="G62" s="39"/>
      <c r="H62" s="1"/>
      <c r="I62" s="1"/>
      <c r="J62" s="37"/>
      <c r="K62" s="45"/>
      <c r="L62" s="1"/>
      <c r="M62" s="52"/>
      <c r="N62" s="44"/>
      <c r="O62" s="1"/>
      <c r="P62" s="22"/>
      <c r="Q62" s="1"/>
      <c r="R62" s="1"/>
    </row>
    <row r="63" spans="1:18" ht="16.5" customHeight="1">
      <c r="A63" s="12"/>
      <c r="B63" s="26"/>
      <c r="C63" s="12"/>
      <c r="D63" s="37"/>
      <c r="E63" s="21" t="s">
        <v>17</v>
      </c>
      <c r="F63" s="12"/>
      <c r="G63" s="39">
        <v>0.9</v>
      </c>
      <c r="H63" s="1">
        <v>56</v>
      </c>
      <c r="I63" s="1">
        <v>175</v>
      </c>
      <c r="J63" s="37"/>
      <c r="K63" s="45"/>
      <c r="L63" s="1"/>
      <c r="M63" s="52"/>
      <c r="N63" s="44"/>
      <c r="O63" s="1"/>
      <c r="P63" s="22"/>
      <c r="Q63" s="1"/>
      <c r="R63" s="1"/>
    </row>
    <row r="64" spans="1:18" ht="16.5" customHeight="1">
      <c r="A64" s="12"/>
      <c r="B64" s="26"/>
      <c r="C64" s="12"/>
      <c r="D64" s="37"/>
      <c r="E64" s="21"/>
      <c r="F64" s="12"/>
      <c r="G64" s="39"/>
      <c r="H64" s="1"/>
      <c r="I64" s="1"/>
      <c r="J64" s="37"/>
      <c r="K64" s="12"/>
      <c r="L64" s="12"/>
      <c r="M64" s="37"/>
      <c r="N64" s="44"/>
      <c r="O64" s="1"/>
      <c r="P64" s="22"/>
      <c r="Q64" s="1"/>
      <c r="R64" s="1"/>
    </row>
    <row r="65" spans="1:18" ht="16.5" customHeight="1">
      <c r="A65" s="12"/>
      <c r="B65" s="12"/>
      <c r="C65" s="12"/>
      <c r="D65" s="37"/>
      <c r="E65" s="21" t="s">
        <v>18</v>
      </c>
      <c r="F65" s="12"/>
      <c r="G65" s="39">
        <v>0.5</v>
      </c>
      <c r="H65" s="1">
        <v>32</v>
      </c>
      <c r="I65" s="1">
        <v>69</v>
      </c>
      <c r="J65" s="37"/>
      <c r="K65" s="12"/>
      <c r="L65" s="12"/>
      <c r="M65" s="37"/>
      <c r="N65" s="21"/>
      <c r="O65" s="12"/>
      <c r="P65" s="39"/>
      <c r="Q65" s="1"/>
      <c r="R65" s="1"/>
    </row>
    <row r="66" spans="1:18" ht="16.5" customHeight="1">
      <c r="A66" s="12"/>
      <c r="B66" s="12"/>
      <c r="C66" s="12"/>
      <c r="D66" s="37"/>
      <c r="E66" s="21"/>
      <c r="F66" s="12"/>
      <c r="G66" s="39"/>
      <c r="H66" s="1"/>
      <c r="I66" s="1"/>
      <c r="J66" s="37"/>
      <c r="K66" s="12"/>
      <c r="L66" s="12"/>
      <c r="M66" s="37"/>
      <c r="N66" s="21"/>
      <c r="O66" s="12"/>
      <c r="P66" s="39"/>
      <c r="Q66" s="1"/>
      <c r="R66" s="1"/>
    </row>
    <row r="67" spans="2:18" ht="16.5" customHeight="1">
      <c r="B67" s="12"/>
      <c r="C67" s="12"/>
      <c r="D67" s="37"/>
      <c r="E67" s="44" t="s">
        <v>63</v>
      </c>
      <c r="F67" s="1"/>
      <c r="G67" s="22">
        <v>17.26</v>
      </c>
      <c r="H67" s="1">
        <v>1031</v>
      </c>
      <c r="I67" s="1">
        <v>3202</v>
      </c>
      <c r="J67" s="37"/>
      <c r="K67" s="12"/>
      <c r="L67" s="12"/>
      <c r="M67" s="37"/>
      <c r="N67" s="21"/>
      <c r="O67" s="12"/>
      <c r="P67" s="39"/>
      <c r="Q67" s="1"/>
      <c r="R67" s="1"/>
    </row>
    <row r="68" spans="1:18" ht="16.5" customHeight="1" thickBot="1">
      <c r="A68" s="14"/>
      <c r="B68" s="77"/>
      <c r="C68" s="30"/>
      <c r="D68" s="54"/>
      <c r="E68" s="77"/>
      <c r="F68" s="29"/>
      <c r="G68" s="28"/>
      <c r="H68" s="29"/>
      <c r="I68" s="29"/>
      <c r="J68" s="42"/>
      <c r="K68" s="96"/>
      <c r="L68" s="29"/>
      <c r="M68" s="54"/>
      <c r="N68" s="77"/>
      <c r="O68" s="29"/>
      <c r="P68" s="28"/>
      <c r="Q68" s="29"/>
      <c r="R68" s="29"/>
    </row>
    <row r="69" spans="1:18" ht="16.5" customHeight="1">
      <c r="A69" s="12"/>
      <c r="B69" s="76" t="s">
        <v>585</v>
      </c>
      <c r="C69" s="1"/>
      <c r="D69" s="1"/>
      <c r="E69" s="44"/>
      <c r="F69" s="1"/>
      <c r="G69" s="8"/>
      <c r="H69" s="1"/>
      <c r="I69" s="1"/>
      <c r="J69" s="12"/>
      <c r="K69" s="95"/>
      <c r="L69" s="1"/>
      <c r="M69" s="1"/>
      <c r="N69" s="44"/>
      <c r="O69" s="1"/>
      <c r="P69" s="8"/>
      <c r="Q69" s="1"/>
      <c r="R69" s="1"/>
    </row>
    <row r="70" ht="16.5" customHeight="1">
      <c r="A70" s="2" t="s">
        <v>584</v>
      </c>
    </row>
    <row r="71" ht="16.5" customHeight="1"/>
    <row r="72" ht="16.5" customHeight="1"/>
    <row r="73" ht="16.5" customHeight="1"/>
    <row r="74" ht="16.5" customHeight="1"/>
    <row r="75" ht="16.5" customHeight="1"/>
    <row r="76" ht="16.5" customHeight="1"/>
  </sheetData>
  <mergeCells count="9">
    <mergeCell ref="A5:B5"/>
    <mergeCell ref="A7:B7"/>
    <mergeCell ref="A9:B9"/>
    <mergeCell ref="J2:K3"/>
    <mergeCell ref="N2:N3"/>
    <mergeCell ref="Q3:R3"/>
    <mergeCell ref="A2:B3"/>
    <mergeCell ref="H3:I3"/>
    <mergeCell ref="E2:E3"/>
  </mergeCells>
  <printOptions/>
  <pageMargins left="0.3937007874015748" right="0.3937007874015748" top="0" bottom="0" header="0.5118110236220472" footer="0.5118110236220472"/>
  <pageSetup horizontalDpi="400" verticalDpi="400" orientation="portrait" pageOrder="overThenDown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0"/>
  <sheetViews>
    <sheetView showGridLines="0" zoomScale="75" zoomScaleNormal="75" workbookViewId="0" topLeftCell="A1">
      <selection activeCell="A4" sqref="A4:C5"/>
    </sheetView>
  </sheetViews>
  <sheetFormatPr defaultColWidth="8.625" defaultRowHeight="12.75"/>
  <cols>
    <col min="1" max="1" width="3.375" style="4" customWidth="1"/>
    <col min="2" max="2" width="14.625" style="4" customWidth="1"/>
    <col min="3" max="3" width="1.00390625" style="4" customWidth="1"/>
    <col min="4" max="4" width="1.12109375" style="4" customWidth="1"/>
    <col min="5" max="5" width="12.00390625" style="4" customWidth="1"/>
    <col min="6" max="6" width="1.12109375" style="4" customWidth="1"/>
    <col min="7" max="7" width="18.00390625" style="4" customWidth="1"/>
    <col min="8" max="9" width="14.125" style="4" customWidth="1"/>
    <col min="10" max="10" width="3.625" style="4" customWidth="1"/>
    <col min="11" max="11" width="14.625" style="4" customWidth="1"/>
    <col min="12" max="12" width="1.00390625" style="4" customWidth="1"/>
    <col min="13" max="13" width="1.12109375" style="4" customWidth="1"/>
    <col min="14" max="14" width="12.00390625" style="4" customWidth="1"/>
    <col min="15" max="15" width="1.12109375" style="4" customWidth="1"/>
    <col min="16" max="16" width="18.00390625" style="4" customWidth="1"/>
    <col min="17" max="18" width="14.125" style="4" customWidth="1"/>
    <col min="19" max="16384" width="8.625" style="4" customWidth="1"/>
  </cols>
  <sheetData>
    <row r="1" spans="2:20" ht="24" customHeight="1">
      <c r="B1" s="49" t="s">
        <v>65</v>
      </c>
      <c r="C1" s="2"/>
      <c r="D1" s="2"/>
      <c r="E1" s="2"/>
      <c r="F1" s="2"/>
      <c r="G1" s="47"/>
      <c r="H1" s="2"/>
      <c r="I1" s="50"/>
      <c r="J1" s="50"/>
      <c r="K1" s="47" t="s">
        <v>569</v>
      </c>
      <c r="L1" s="2"/>
      <c r="M1" s="2"/>
      <c r="N1" s="2"/>
      <c r="O1" s="2"/>
      <c r="P1" s="47"/>
      <c r="Q1" s="2"/>
      <c r="R1" s="2"/>
      <c r="T1" s="110"/>
    </row>
    <row r="2" spans="2:18" ht="24" customHeight="1">
      <c r="B2" s="49"/>
      <c r="C2" s="2"/>
      <c r="D2" s="2"/>
      <c r="E2" s="2"/>
      <c r="F2" s="2"/>
      <c r="G2" s="47"/>
      <c r="H2" s="2"/>
      <c r="I2" s="50"/>
      <c r="J2" s="50"/>
      <c r="K2" s="2"/>
      <c r="L2" s="2"/>
      <c r="M2" s="2"/>
      <c r="N2" s="2"/>
      <c r="O2" s="2"/>
      <c r="P2" s="47"/>
      <c r="Q2" s="2"/>
      <c r="R2" s="2"/>
    </row>
    <row r="3" spans="1:18" ht="39" customHeight="1" thickBot="1">
      <c r="A3" s="14"/>
      <c r="B3" s="29" t="s">
        <v>553</v>
      </c>
      <c r="C3" s="29"/>
      <c r="D3" s="29"/>
      <c r="E3" s="29"/>
      <c r="F3" s="29"/>
      <c r="G3" s="51"/>
      <c r="H3" s="29"/>
      <c r="I3" s="29"/>
      <c r="J3" s="1"/>
      <c r="K3" s="1"/>
      <c r="L3" s="1"/>
      <c r="M3" s="1"/>
      <c r="N3" s="1"/>
      <c r="O3" s="1"/>
      <c r="P3" s="8"/>
      <c r="Q3" s="12" t="s">
        <v>456</v>
      </c>
      <c r="R3" s="1"/>
    </row>
    <row r="4" spans="1:18" ht="16.5" customHeight="1">
      <c r="A4" s="155" t="s">
        <v>558</v>
      </c>
      <c r="B4" s="156"/>
      <c r="C4" s="157"/>
      <c r="D4" s="149" t="s">
        <v>447</v>
      </c>
      <c r="E4" s="142"/>
      <c r="F4" s="35"/>
      <c r="G4" s="18" t="s">
        <v>0</v>
      </c>
      <c r="H4" s="31" t="s">
        <v>1</v>
      </c>
      <c r="I4" s="31" t="s">
        <v>2</v>
      </c>
      <c r="J4" s="160" t="s">
        <v>558</v>
      </c>
      <c r="K4" s="161"/>
      <c r="L4" s="162"/>
      <c r="M4" s="149" t="s">
        <v>447</v>
      </c>
      <c r="N4" s="142"/>
      <c r="O4" s="35"/>
      <c r="P4" s="18" t="s">
        <v>0</v>
      </c>
      <c r="Q4" s="31" t="s">
        <v>1</v>
      </c>
      <c r="R4" s="31" t="s">
        <v>2</v>
      </c>
    </row>
    <row r="5" spans="1:20" ht="33" customHeight="1">
      <c r="A5" s="158"/>
      <c r="B5" s="158"/>
      <c r="C5" s="159"/>
      <c r="D5" s="150"/>
      <c r="E5" s="143"/>
      <c r="F5" s="19"/>
      <c r="G5" s="48" t="s">
        <v>572</v>
      </c>
      <c r="H5" s="144" t="s">
        <v>570</v>
      </c>
      <c r="I5" s="145"/>
      <c r="J5" s="163"/>
      <c r="K5" s="164"/>
      <c r="L5" s="165"/>
      <c r="M5" s="150"/>
      <c r="N5" s="143"/>
      <c r="O5" s="19"/>
      <c r="P5" s="48" t="s">
        <v>572</v>
      </c>
      <c r="Q5" s="144" t="s">
        <v>570</v>
      </c>
      <c r="R5" s="145"/>
      <c r="T5" s="110"/>
    </row>
    <row r="6" spans="2:18" ht="17.25" customHeight="1">
      <c r="B6" s="85"/>
      <c r="C6" s="85"/>
      <c r="D6" s="86"/>
      <c r="E6" s="85"/>
      <c r="F6" s="12"/>
      <c r="G6" s="111"/>
      <c r="H6" s="88"/>
      <c r="I6" s="90"/>
      <c r="J6" s="112"/>
      <c r="K6" s="85"/>
      <c r="L6" s="113"/>
      <c r="M6" s="86"/>
      <c r="N6" s="85"/>
      <c r="O6" s="12"/>
      <c r="P6" s="111"/>
      <c r="Q6" s="88"/>
      <c r="R6" s="90"/>
    </row>
    <row r="7" spans="1:18" ht="17.25" customHeight="1">
      <c r="A7" s="12"/>
      <c r="B7" s="43" t="s">
        <v>510</v>
      </c>
      <c r="C7" s="1"/>
      <c r="D7" s="52"/>
      <c r="E7" s="38" t="s">
        <v>546</v>
      </c>
      <c r="F7" s="1"/>
      <c r="G7" s="39">
        <f>SUM(G9:G27)</f>
        <v>34.279</v>
      </c>
      <c r="H7" s="40">
        <f>SUM(H9:H27)</f>
        <v>4258</v>
      </c>
      <c r="I7" s="40">
        <f>SUM(I9:I27)</f>
        <v>8742</v>
      </c>
      <c r="J7" s="151" t="s">
        <v>30</v>
      </c>
      <c r="K7" s="152"/>
      <c r="L7" s="23"/>
      <c r="M7" s="52"/>
      <c r="N7" s="46" t="s">
        <v>511</v>
      </c>
      <c r="O7" s="1"/>
      <c r="P7" s="22">
        <f>SUM(P9:P21)</f>
        <v>206.964</v>
      </c>
      <c r="Q7" s="1">
        <f>SUM(Q9:Q202)</f>
        <v>10300</v>
      </c>
      <c r="R7" s="1">
        <f>SUM(R9:R202)</f>
        <v>25039</v>
      </c>
    </row>
    <row r="8" spans="1:18" ht="17.25" customHeight="1">
      <c r="A8" s="12"/>
      <c r="B8" s="45"/>
      <c r="C8" s="1"/>
      <c r="D8" s="52"/>
      <c r="E8" s="44"/>
      <c r="F8" s="1"/>
      <c r="G8" s="22"/>
      <c r="H8" s="1"/>
      <c r="I8" s="1"/>
      <c r="J8" s="52"/>
      <c r="K8" s="45"/>
      <c r="L8" s="23"/>
      <c r="M8" s="52"/>
      <c r="N8" s="44"/>
      <c r="O8" s="1"/>
      <c r="P8" s="22"/>
      <c r="Q8" s="1"/>
      <c r="R8" s="1"/>
    </row>
    <row r="9" spans="1:18" ht="17.25" customHeight="1">
      <c r="A9" s="12"/>
      <c r="C9" s="1"/>
      <c r="D9" s="52"/>
      <c r="E9" s="44" t="s">
        <v>573</v>
      </c>
      <c r="F9" s="1"/>
      <c r="G9" s="22">
        <v>0.08</v>
      </c>
      <c r="H9" s="1">
        <v>2</v>
      </c>
      <c r="I9" s="1">
        <v>4</v>
      </c>
      <c r="J9" s="52"/>
      <c r="K9" s="45" t="s">
        <v>470</v>
      </c>
      <c r="L9" s="23"/>
      <c r="M9" s="52"/>
      <c r="N9" s="44" t="s">
        <v>506</v>
      </c>
      <c r="O9" s="1"/>
      <c r="P9" s="22">
        <v>168.6</v>
      </c>
      <c r="Q9" s="1">
        <v>9330</v>
      </c>
      <c r="R9" s="1">
        <v>22834</v>
      </c>
    </row>
    <row r="10" spans="1:18" ht="17.25" customHeight="1">
      <c r="A10" s="12"/>
      <c r="B10" s="26"/>
      <c r="C10" s="1"/>
      <c r="D10" s="52"/>
      <c r="E10" s="44"/>
      <c r="F10" s="1"/>
      <c r="G10" s="22"/>
      <c r="H10" s="1"/>
      <c r="I10" s="1"/>
      <c r="J10" s="52"/>
      <c r="K10" s="45"/>
      <c r="L10" s="23"/>
      <c r="M10" s="52"/>
      <c r="N10" s="44"/>
      <c r="O10" s="1"/>
      <c r="P10" s="22"/>
      <c r="Q10" s="1"/>
      <c r="R10" s="1"/>
    </row>
    <row r="11" spans="1:18" ht="17.25" customHeight="1">
      <c r="A11" s="12"/>
      <c r="B11" s="45"/>
      <c r="C11" s="1"/>
      <c r="D11" s="52"/>
      <c r="E11" s="44" t="s">
        <v>574</v>
      </c>
      <c r="F11" s="1"/>
      <c r="G11" s="22">
        <v>0.03</v>
      </c>
      <c r="H11" s="1">
        <v>1</v>
      </c>
      <c r="I11" s="1">
        <v>1</v>
      </c>
      <c r="J11" s="52"/>
      <c r="K11" s="45"/>
      <c r="L11" s="23"/>
      <c r="M11" s="52"/>
      <c r="N11" s="44" t="s">
        <v>37</v>
      </c>
      <c r="O11" s="1"/>
      <c r="P11" s="22">
        <v>31.549</v>
      </c>
      <c r="Q11" s="1">
        <v>823</v>
      </c>
      <c r="R11" s="1">
        <v>1935</v>
      </c>
    </row>
    <row r="12" spans="1:18" ht="17.25" customHeight="1">
      <c r="A12" s="12"/>
      <c r="B12" s="45"/>
      <c r="C12" s="1"/>
      <c r="D12" s="52"/>
      <c r="E12" s="44"/>
      <c r="F12" s="1"/>
      <c r="G12" s="22"/>
      <c r="H12" s="1"/>
      <c r="I12" s="1"/>
      <c r="J12" s="52"/>
      <c r="K12" s="45"/>
      <c r="L12" s="23"/>
      <c r="M12" s="52"/>
      <c r="N12" s="44"/>
      <c r="O12" s="1"/>
      <c r="P12" s="22"/>
      <c r="Q12" s="1"/>
      <c r="R12" s="1"/>
    </row>
    <row r="13" spans="1:18" ht="17.25" customHeight="1">
      <c r="A13" s="12"/>
      <c r="B13" s="45"/>
      <c r="C13" s="1"/>
      <c r="D13" s="52"/>
      <c r="E13" s="44" t="s">
        <v>36</v>
      </c>
      <c r="F13" s="1"/>
      <c r="G13" s="22">
        <v>0.685</v>
      </c>
      <c r="H13" s="1">
        <v>29</v>
      </c>
      <c r="I13" s="1">
        <v>103</v>
      </c>
      <c r="J13" s="52"/>
      <c r="K13" s="45"/>
      <c r="L13" s="23"/>
      <c r="M13" s="52"/>
      <c r="N13" s="44" t="s">
        <v>38</v>
      </c>
      <c r="O13" s="1"/>
      <c r="P13" s="22">
        <v>2.734</v>
      </c>
      <c r="Q13" s="1">
        <v>84</v>
      </c>
      <c r="R13" s="1">
        <v>161</v>
      </c>
    </row>
    <row r="14" spans="1:18" ht="17.25" customHeight="1">
      <c r="A14" s="12"/>
      <c r="B14" s="45"/>
      <c r="C14" s="1"/>
      <c r="D14" s="52"/>
      <c r="E14" s="44"/>
      <c r="F14" s="1"/>
      <c r="G14" s="22"/>
      <c r="H14" s="1"/>
      <c r="I14" s="1"/>
      <c r="J14" s="52"/>
      <c r="K14" s="45"/>
      <c r="L14" s="23"/>
      <c r="M14" s="52"/>
      <c r="N14" s="44"/>
      <c r="O14" s="1"/>
      <c r="P14" s="22"/>
      <c r="Q14" s="1"/>
      <c r="R14" s="1"/>
    </row>
    <row r="15" spans="1:18" ht="17.25" customHeight="1">
      <c r="A15" s="12"/>
      <c r="B15" s="45"/>
      <c r="C15" s="1"/>
      <c r="D15" s="52"/>
      <c r="E15" s="44" t="s">
        <v>19</v>
      </c>
      <c r="F15" s="1"/>
      <c r="G15" s="22">
        <v>12.412</v>
      </c>
      <c r="H15" s="1">
        <v>2783</v>
      </c>
      <c r="I15" s="1">
        <v>5724</v>
      </c>
      <c r="J15" s="52"/>
      <c r="K15" s="45"/>
      <c r="L15" s="23"/>
      <c r="M15" s="52"/>
      <c r="N15" s="44" t="s">
        <v>40</v>
      </c>
      <c r="O15" s="1"/>
      <c r="P15" s="22">
        <v>1.66</v>
      </c>
      <c r="Q15" s="1">
        <v>33</v>
      </c>
      <c r="R15" s="1">
        <v>52</v>
      </c>
    </row>
    <row r="16" spans="1:18" ht="17.25" customHeight="1">
      <c r="A16" s="12"/>
      <c r="B16" s="45"/>
      <c r="C16" s="1"/>
      <c r="D16" s="52"/>
      <c r="E16" s="44"/>
      <c r="F16" s="1"/>
      <c r="G16" s="22"/>
      <c r="H16" s="1"/>
      <c r="I16" s="1"/>
      <c r="J16" s="52"/>
      <c r="K16" s="45"/>
      <c r="L16" s="23"/>
      <c r="M16" s="52"/>
      <c r="N16" s="44"/>
      <c r="O16" s="1"/>
      <c r="P16" s="22"/>
      <c r="Q16" s="1"/>
      <c r="R16" s="1"/>
    </row>
    <row r="17" spans="1:18" ht="17.25" customHeight="1">
      <c r="A17" s="12"/>
      <c r="B17" s="45"/>
      <c r="C17" s="1"/>
      <c r="D17" s="52"/>
      <c r="E17" s="44" t="s">
        <v>39</v>
      </c>
      <c r="F17" s="1"/>
      <c r="G17" s="22">
        <v>0.778</v>
      </c>
      <c r="H17" s="1">
        <v>86</v>
      </c>
      <c r="I17" s="1">
        <v>204</v>
      </c>
      <c r="J17" s="52"/>
      <c r="K17" s="45"/>
      <c r="L17" s="23"/>
      <c r="M17" s="52"/>
      <c r="N17" s="44" t="s">
        <v>42</v>
      </c>
      <c r="O17" s="1"/>
      <c r="P17" s="22">
        <v>0.651</v>
      </c>
      <c r="Q17" s="1">
        <v>14</v>
      </c>
      <c r="R17" s="1">
        <v>30</v>
      </c>
    </row>
    <row r="18" spans="1:18" ht="17.25" customHeight="1">
      <c r="A18" s="12"/>
      <c r="B18" s="45"/>
      <c r="C18" s="1"/>
      <c r="D18" s="52"/>
      <c r="E18" s="44"/>
      <c r="F18" s="1"/>
      <c r="G18" s="22"/>
      <c r="H18" s="1"/>
      <c r="I18" s="1"/>
      <c r="J18" s="52"/>
      <c r="K18" s="45"/>
      <c r="L18" s="23"/>
      <c r="M18" s="52"/>
      <c r="N18" s="44"/>
      <c r="O18" s="1"/>
      <c r="P18" s="22"/>
      <c r="Q18" s="1"/>
      <c r="R18" s="1"/>
    </row>
    <row r="19" spans="1:18" ht="17.25" customHeight="1">
      <c r="A19" s="12"/>
      <c r="B19" s="45"/>
      <c r="C19" s="1"/>
      <c r="D19" s="52"/>
      <c r="E19" s="44" t="s">
        <v>41</v>
      </c>
      <c r="F19" s="1"/>
      <c r="G19" s="22">
        <v>5.915</v>
      </c>
      <c r="H19" s="1">
        <v>159</v>
      </c>
      <c r="I19" s="1">
        <v>279</v>
      </c>
      <c r="J19" s="52"/>
      <c r="K19" s="45"/>
      <c r="L19" s="23"/>
      <c r="M19" s="52"/>
      <c r="N19" s="44" t="s">
        <v>43</v>
      </c>
      <c r="O19" s="1"/>
      <c r="P19" s="22">
        <v>0.04</v>
      </c>
      <c r="Q19" s="1">
        <v>4</v>
      </c>
      <c r="R19" s="1">
        <v>8</v>
      </c>
    </row>
    <row r="20" spans="1:18" ht="17.25" customHeight="1">
      <c r="A20" s="12"/>
      <c r="B20" s="45"/>
      <c r="C20" s="1"/>
      <c r="D20" s="52"/>
      <c r="E20" s="44"/>
      <c r="F20" s="1"/>
      <c r="G20" s="22"/>
      <c r="H20" s="1"/>
      <c r="I20" s="1"/>
      <c r="J20" s="52"/>
      <c r="K20" s="44"/>
      <c r="L20" s="23"/>
      <c r="M20" s="52"/>
      <c r="N20" s="44"/>
      <c r="O20" s="1"/>
      <c r="P20" s="22"/>
      <c r="Q20" s="1"/>
      <c r="R20" s="1"/>
    </row>
    <row r="21" spans="1:18" ht="17.25" customHeight="1">
      <c r="A21" s="12"/>
      <c r="B21" s="45"/>
      <c r="C21" s="1"/>
      <c r="D21" s="52"/>
      <c r="E21" s="44" t="s">
        <v>459</v>
      </c>
      <c r="F21" s="1"/>
      <c r="G21" s="22">
        <v>4.8</v>
      </c>
      <c r="H21" s="1">
        <v>672</v>
      </c>
      <c r="I21" s="1">
        <v>1389</v>
      </c>
      <c r="J21" s="52"/>
      <c r="K21" s="44"/>
      <c r="L21" s="23"/>
      <c r="M21" s="52"/>
      <c r="N21" s="44" t="s">
        <v>45</v>
      </c>
      <c r="O21" s="1"/>
      <c r="P21" s="22">
        <v>1.73</v>
      </c>
      <c r="Q21" s="1">
        <v>12</v>
      </c>
      <c r="R21" s="1">
        <v>19</v>
      </c>
    </row>
    <row r="22" spans="1:18" ht="17.25" customHeight="1">
      <c r="A22" s="12"/>
      <c r="B22" s="45"/>
      <c r="C22" s="1"/>
      <c r="D22" s="52"/>
      <c r="E22" s="44"/>
      <c r="F22" s="1"/>
      <c r="G22" s="22"/>
      <c r="H22" s="1"/>
      <c r="I22" s="1"/>
      <c r="J22" s="52"/>
      <c r="K22" s="44"/>
      <c r="L22" s="23"/>
      <c r="M22" s="52"/>
      <c r="N22" s="44"/>
      <c r="O22" s="1"/>
      <c r="P22" s="22"/>
      <c r="Q22" s="1"/>
      <c r="R22" s="1"/>
    </row>
    <row r="23" spans="1:18" ht="17.25" customHeight="1">
      <c r="A23" s="12"/>
      <c r="B23" s="45"/>
      <c r="C23" s="1"/>
      <c r="D23" s="52"/>
      <c r="E23" s="44" t="s">
        <v>44</v>
      </c>
      <c r="F23" s="1"/>
      <c r="G23" s="22">
        <v>2.779</v>
      </c>
      <c r="H23" s="1">
        <v>121</v>
      </c>
      <c r="I23" s="1">
        <v>196</v>
      </c>
      <c r="J23" s="52"/>
      <c r="K23" s="44"/>
      <c r="L23" s="23"/>
      <c r="M23" s="52"/>
      <c r="N23" s="44"/>
      <c r="O23" s="1"/>
      <c r="P23" s="22"/>
      <c r="Q23" s="1"/>
      <c r="R23" s="1"/>
    </row>
    <row r="24" spans="1:18" ht="17.25" customHeight="1">
      <c r="A24" s="12"/>
      <c r="B24" s="45"/>
      <c r="C24" s="1"/>
      <c r="D24" s="52"/>
      <c r="E24" s="44"/>
      <c r="F24" s="1"/>
      <c r="G24" s="22"/>
      <c r="H24" s="1"/>
      <c r="I24" s="1"/>
      <c r="J24" s="52"/>
      <c r="K24" s="44"/>
      <c r="L24" s="23"/>
      <c r="M24" s="52"/>
      <c r="N24" s="44"/>
      <c r="O24" s="1"/>
      <c r="P24" s="22"/>
      <c r="Q24" s="1"/>
      <c r="R24" s="1"/>
    </row>
    <row r="25" spans="1:18" ht="17.25" customHeight="1">
      <c r="A25" s="12"/>
      <c r="B25" s="45"/>
      <c r="C25" s="1"/>
      <c r="D25" s="52"/>
      <c r="E25" s="44" t="s">
        <v>46</v>
      </c>
      <c r="F25" s="1"/>
      <c r="G25" s="22">
        <v>0.41</v>
      </c>
      <c r="H25" s="1">
        <v>77</v>
      </c>
      <c r="I25" s="1">
        <v>165</v>
      </c>
      <c r="J25" s="52"/>
      <c r="K25" s="44"/>
      <c r="L25" s="23"/>
      <c r="M25" s="52"/>
      <c r="N25" s="44"/>
      <c r="O25" s="1"/>
      <c r="P25" s="22"/>
      <c r="Q25" s="1"/>
      <c r="R25" s="1"/>
    </row>
    <row r="26" spans="1:18" ht="17.25" customHeight="1">
      <c r="A26" s="12"/>
      <c r="B26" s="45"/>
      <c r="C26" s="1"/>
      <c r="D26" s="52"/>
      <c r="E26" s="44"/>
      <c r="F26" s="1"/>
      <c r="G26" s="22"/>
      <c r="H26" s="1"/>
      <c r="I26" s="1"/>
      <c r="J26" s="52"/>
      <c r="K26" s="44"/>
      <c r="L26" s="23"/>
      <c r="M26" s="52"/>
      <c r="N26" s="44"/>
      <c r="O26" s="1"/>
      <c r="P26" s="22"/>
      <c r="Q26" s="1"/>
      <c r="R26" s="1"/>
    </row>
    <row r="27" spans="1:18" ht="17.25" customHeight="1">
      <c r="A27" s="12"/>
      <c r="B27" s="45"/>
      <c r="C27" s="1"/>
      <c r="D27" s="52"/>
      <c r="E27" s="44" t="s">
        <v>47</v>
      </c>
      <c r="F27" s="1"/>
      <c r="G27" s="22">
        <v>6.39</v>
      </c>
      <c r="H27" s="1">
        <v>328</v>
      </c>
      <c r="I27" s="1">
        <v>677</v>
      </c>
      <c r="J27" s="52"/>
      <c r="K27" s="44"/>
      <c r="L27" s="23"/>
      <c r="M27" s="52"/>
      <c r="N27" s="44"/>
      <c r="O27" s="1"/>
      <c r="P27" s="22"/>
      <c r="Q27" s="1"/>
      <c r="R27" s="1"/>
    </row>
    <row r="28" spans="2:18" ht="17.25" customHeight="1">
      <c r="B28" s="85"/>
      <c r="C28" s="85"/>
      <c r="D28" s="86"/>
      <c r="E28" s="85"/>
      <c r="F28" s="12"/>
      <c r="G28" s="111"/>
      <c r="H28" s="88"/>
      <c r="I28" s="90"/>
      <c r="J28" s="52"/>
      <c r="K28" s="44"/>
      <c r="L28" s="23"/>
      <c r="M28" s="52"/>
      <c r="N28" s="44"/>
      <c r="O28" s="1"/>
      <c r="P28" s="22"/>
      <c r="Q28" s="1"/>
      <c r="R28" s="1"/>
    </row>
    <row r="29" spans="2:18" ht="17.25" customHeight="1">
      <c r="B29" s="85"/>
      <c r="C29" s="85"/>
      <c r="D29" s="86"/>
      <c r="E29" s="85"/>
      <c r="F29" s="12"/>
      <c r="G29" s="111"/>
      <c r="H29" s="88"/>
      <c r="I29" s="90"/>
      <c r="J29" s="52"/>
      <c r="K29" s="44"/>
      <c r="L29" s="23"/>
      <c r="M29" s="52"/>
      <c r="N29" s="44"/>
      <c r="O29" s="1"/>
      <c r="P29" s="22"/>
      <c r="Q29" s="1"/>
      <c r="R29" s="1"/>
    </row>
    <row r="30" spans="1:18" ht="16.5" customHeight="1">
      <c r="A30" s="153" t="s">
        <v>508</v>
      </c>
      <c r="B30" s="154"/>
      <c r="C30" s="12"/>
      <c r="D30" s="37"/>
      <c r="E30" s="38" t="s">
        <v>562</v>
      </c>
      <c r="F30" s="12"/>
      <c r="G30" s="39">
        <f>SUM(G32:G33)</f>
        <v>0.263</v>
      </c>
      <c r="H30" s="102">
        <f>SUM(H32:H33)</f>
        <v>3</v>
      </c>
      <c r="I30" s="40">
        <f>SUM(I32:I33)</f>
        <v>8</v>
      </c>
      <c r="J30" s="52"/>
      <c r="K30" s="44"/>
      <c r="L30" s="23"/>
      <c r="M30" s="52"/>
      <c r="N30" s="44"/>
      <c r="O30" s="1"/>
      <c r="P30" s="22"/>
      <c r="Q30" s="1"/>
      <c r="R30" s="1"/>
    </row>
    <row r="31" spans="2:18" ht="16.5" customHeight="1">
      <c r="B31" s="26"/>
      <c r="C31" s="12"/>
      <c r="D31" s="37"/>
      <c r="E31" s="38"/>
      <c r="F31" s="12"/>
      <c r="G31" s="39"/>
      <c r="H31" s="40"/>
      <c r="I31" s="40"/>
      <c r="J31" s="52"/>
      <c r="K31" s="44"/>
      <c r="L31" s="23"/>
      <c r="M31" s="52"/>
      <c r="N31" s="44"/>
      <c r="O31" s="1"/>
      <c r="P31" s="22"/>
      <c r="Q31" s="1"/>
      <c r="R31" s="1"/>
    </row>
    <row r="32" spans="2:18" ht="17.25" customHeight="1">
      <c r="B32" s="95" t="s">
        <v>583</v>
      </c>
      <c r="C32" s="1"/>
      <c r="D32" s="52"/>
      <c r="E32" s="44" t="s">
        <v>27</v>
      </c>
      <c r="F32" s="1"/>
      <c r="G32" s="22">
        <v>0.263</v>
      </c>
      <c r="H32" s="1">
        <v>3</v>
      </c>
      <c r="I32" s="1">
        <v>8</v>
      </c>
      <c r="J32" s="52"/>
      <c r="K32" s="44"/>
      <c r="L32" s="23"/>
      <c r="M32" s="52"/>
      <c r="N32" s="44"/>
      <c r="O32" s="1"/>
      <c r="P32" s="22"/>
      <c r="Q32" s="1"/>
      <c r="R32" s="1"/>
    </row>
    <row r="33" spans="2:18" ht="17.25" customHeight="1">
      <c r="B33" s="95"/>
      <c r="C33" s="1"/>
      <c r="D33" s="52"/>
      <c r="E33" s="44"/>
      <c r="F33" s="1"/>
      <c r="G33" s="22"/>
      <c r="H33" s="1"/>
      <c r="I33" s="1"/>
      <c r="J33" s="52"/>
      <c r="K33" s="44"/>
      <c r="L33" s="23"/>
      <c r="M33" s="52"/>
      <c r="N33" s="44"/>
      <c r="O33" s="1"/>
      <c r="P33" s="22"/>
      <c r="Q33" s="1"/>
      <c r="R33" s="1"/>
    </row>
    <row r="34" spans="1:18" ht="17.25" customHeight="1">
      <c r="A34" s="153" t="s">
        <v>50</v>
      </c>
      <c r="B34" s="154"/>
      <c r="C34" s="1"/>
      <c r="D34" s="52"/>
      <c r="E34" s="46" t="s">
        <v>561</v>
      </c>
      <c r="F34" s="1"/>
      <c r="G34" s="22">
        <f>SUM(G36:G48)</f>
        <v>23.200000000000003</v>
      </c>
      <c r="H34" s="32">
        <f>SUM(H36:H48)</f>
        <v>1364</v>
      </c>
      <c r="I34" s="32">
        <f>SUM(I36:I48)</f>
        <v>3268</v>
      </c>
      <c r="J34" s="52"/>
      <c r="K34" s="44"/>
      <c r="L34" s="23"/>
      <c r="M34" s="52"/>
      <c r="N34" s="44"/>
      <c r="O34" s="1"/>
      <c r="P34" s="22"/>
      <c r="Q34" s="1"/>
      <c r="R34" s="1"/>
    </row>
    <row r="35" spans="2:18" ht="17.25" customHeight="1">
      <c r="B35" s="45"/>
      <c r="C35" s="1"/>
      <c r="D35" s="52"/>
      <c r="E35" s="44"/>
      <c r="F35" s="1"/>
      <c r="G35" s="22"/>
      <c r="H35" s="1"/>
      <c r="I35" s="1"/>
      <c r="J35" s="52"/>
      <c r="K35" s="44"/>
      <c r="L35" s="23"/>
      <c r="M35" s="52"/>
      <c r="N35" s="44"/>
      <c r="O35" s="1"/>
      <c r="P35" s="22"/>
      <c r="Q35" s="1"/>
      <c r="R35" s="1"/>
    </row>
    <row r="36" spans="2:18" ht="17.25" customHeight="1">
      <c r="B36" s="95" t="s">
        <v>582</v>
      </c>
      <c r="C36" s="1"/>
      <c r="D36" s="52"/>
      <c r="E36" s="44" t="s">
        <v>54</v>
      </c>
      <c r="F36" s="1"/>
      <c r="G36" s="22">
        <v>12.22</v>
      </c>
      <c r="H36" s="1">
        <v>1155</v>
      </c>
      <c r="I36" s="1">
        <v>2758</v>
      </c>
      <c r="J36" s="52"/>
      <c r="K36" s="44"/>
      <c r="L36" s="23"/>
      <c r="M36" s="52"/>
      <c r="N36" s="44"/>
      <c r="O36" s="1"/>
      <c r="P36" s="22"/>
      <c r="Q36" s="1"/>
      <c r="R36" s="1"/>
    </row>
    <row r="37" spans="2:18" ht="17.25" customHeight="1">
      <c r="B37" s="45"/>
      <c r="C37" s="1"/>
      <c r="D37" s="52"/>
      <c r="E37" s="44"/>
      <c r="F37" s="1"/>
      <c r="G37" s="22"/>
      <c r="H37" s="1"/>
      <c r="I37" s="1"/>
      <c r="J37" s="52"/>
      <c r="K37" s="44"/>
      <c r="L37" s="23"/>
      <c r="M37" s="52"/>
      <c r="N37" s="44"/>
      <c r="O37" s="1"/>
      <c r="P37" s="22"/>
      <c r="Q37" s="1"/>
      <c r="R37" s="1"/>
    </row>
    <row r="38" spans="2:18" ht="17.25" customHeight="1">
      <c r="B38" s="45"/>
      <c r="C38" s="1"/>
      <c r="D38" s="52"/>
      <c r="E38" s="44" t="s">
        <v>55</v>
      </c>
      <c r="F38" s="1"/>
      <c r="G38" s="22">
        <v>7.1</v>
      </c>
      <c r="H38" s="1">
        <v>1</v>
      </c>
      <c r="I38" s="1">
        <v>1</v>
      </c>
      <c r="J38" s="52"/>
      <c r="K38" s="44"/>
      <c r="L38" s="23"/>
      <c r="M38" s="52"/>
      <c r="N38" s="44"/>
      <c r="O38" s="1"/>
      <c r="P38" s="22"/>
      <c r="Q38" s="1"/>
      <c r="R38" s="1"/>
    </row>
    <row r="39" spans="2:18" ht="17.25" customHeight="1">
      <c r="B39" s="45"/>
      <c r="C39" s="1"/>
      <c r="D39" s="52"/>
      <c r="E39" s="44"/>
      <c r="F39" s="1"/>
      <c r="G39" s="22"/>
      <c r="H39" s="1"/>
      <c r="I39" s="1"/>
      <c r="J39" s="52"/>
      <c r="K39" s="44"/>
      <c r="L39" s="23"/>
      <c r="M39" s="52"/>
      <c r="N39" s="44"/>
      <c r="O39" s="1"/>
      <c r="P39" s="22"/>
      <c r="Q39" s="1"/>
      <c r="R39" s="1"/>
    </row>
    <row r="40" spans="2:18" ht="17.25" customHeight="1">
      <c r="B40" s="45"/>
      <c r="C40" s="1"/>
      <c r="D40" s="52"/>
      <c r="E40" s="44" t="s">
        <v>56</v>
      </c>
      <c r="F40" s="1"/>
      <c r="G40" s="22">
        <v>1.57</v>
      </c>
      <c r="H40" s="1">
        <v>133</v>
      </c>
      <c r="I40" s="1">
        <v>272</v>
      </c>
      <c r="J40" s="52"/>
      <c r="K40" s="44"/>
      <c r="L40" s="23"/>
      <c r="M40" s="52"/>
      <c r="N40" s="44"/>
      <c r="O40" s="1"/>
      <c r="P40" s="22"/>
      <c r="Q40" s="1"/>
      <c r="R40" s="1"/>
    </row>
    <row r="41" spans="2:18" ht="17.25" customHeight="1">
      <c r="B41" s="45"/>
      <c r="C41" s="1"/>
      <c r="D41" s="52"/>
      <c r="E41" s="44"/>
      <c r="F41" s="1"/>
      <c r="G41" s="22"/>
      <c r="H41" s="1"/>
      <c r="I41" s="1"/>
      <c r="J41" s="52"/>
      <c r="K41" s="44"/>
      <c r="L41" s="23"/>
      <c r="M41" s="52"/>
      <c r="N41" s="44"/>
      <c r="O41" s="1"/>
      <c r="P41" s="22"/>
      <c r="Q41" s="1"/>
      <c r="R41" s="1"/>
    </row>
    <row r="42" spans="2:18" ht="17.25" customHeight="1">
      <c r="B42" s="45"/>
      <c r="C42" s="1"/>
      <c r="D42" s="52"/>
      <c r="E42" s="44" t="s">
        <v>19</v>
      </c>
      <c r="F42" s="1"/>
      <c r="G42" s="22">
        <v>0.71</v>
      </c>
      <c r="H42" s="1">
        <v>30</v>
      </c>
      <c r="I42" s="1">
        <v>93</v>
      </c>
      <c r="J42" s="52"/>
      <c r="K42" s="44"/>
      <c r="L42" s="23"/>
      <c r="M42" s="52"/>
      <c r="N42" s="44"/>
      <c r="O42" s="1"/>
      <c r="P42" s="22"/>
      <c r="Q42" s="1"/>
      <c r="R42" s="1"/>
    </row>
    <row r="43" spans="2:18" ht="17.25" customHeight="1">
      <c r="B43" s="45"/>
      <c r="C43" s="1"/>
      <c r="D43" s="52"/>
      <c r="E43" s="44"/>
      <c r="F43" s="1"/>
      <c r="G43" s="22"/>
      <c r="H43" s="1"/>
      <c r="I43" s="1"/>
      <c r="J43" s="52"/>
      <c r="K43" s="44"/>
      <c r="L43" s="23"/>
      <c r="M43" s="52"/>
      <c r="N43" s="44"/>
      <c r="O43" s="1"/>
      <c r="P43" s="22"/>
      <c r="Q43" s="1"/>
      <c r="R43" s="1"/>
    </row>
    <row r="44" spans="2:18" ht="17.25" customHeight="1">
      <c r="B44" s="45"/>
      <c r="C44" s="1"/>
      <c r="D44" s="52"/>
      <c r="E44" s="44" t="s">
        <v>58</v>
      </c>
      <c r="F44" s="1"/>
      <c r="G44" s="22">
        <v>0.69</v>
      </c>
      <c r="H44" s="1">
        <v>11</v>
      </c>
      <c r="I44" s="1">
        <v>31</v>
      </c>
      <c r="J44" s="52"/>
      <c r="K44" s="44"/>
      <c r="L44" s="23"/>
      <c r="M44" s="52"/>
      <c r="N44" s="44"/>
      <c r="O44" s="1"/>
      <c r="P44" s="22"/>
      <c r="Q44" s="1"/>
      <c r="R44" s="1"/>
    </row>
    <row r="45" spans="2:18" ht="17.25" customHeight="1">
      <c r="B45" s="45"/>
      <c r="C45" s="1"/>
      <c r="D45" s="52"/>
      <c r="E45" s="44"/>
      <c r="F45" s="1"/>
      <c r="G45" s="22"/>
      <c r="H45" s="1"/>
      <c r="I45" s="1"/>
      <c r="J45" s="52"/>
      <c r="K45" s="44"/>
      <c r="L45" s="23"/>
      <c r="M45" s="52"/>
      <c r="N45" s="44"/>
      <c r="O45" s="1"/>
      <c r="P45" s="22"/>
      <c r="Q45" s="1"/>
      <c r="R45" s="1"/>
    </row>
    <row r="46" spans="2:18" ht="17.25" customHeight="1">
      <c r="B46" s="45"/>
      <c r="C46" s="1"/>
      <c r="D46" s="52"/>
      <c r="E46" s="44" t="s">
        <v>59</v>
      </c>
      <c r="F46" s="1"/>
      <c r="G46" s="22">
        <v>0.65</v>
      </c>
      <c r="H46" s="1">
        <v>12</v>
      </c>
      <c r="I46" s="1">
        <v>31</v>
      </c>
      <c r="J46" s="52"/>
      <c r="K46" s="44"/>
      <c r="L46" s="23"/>
      <c r="M46" s="52"/>
      <c r="N46" s="44"/>
      <c r="O46" s="1"/>
      <c r="P46" s="22"/>
      <c r="Q46" s="1"/>
      <c r="R46" s="1"/>
    </row>
    <row r="47" spans="2:18" ht="17.25" customHeight="1">
      <c r="B47" s="45"/>
      <c r="C47" s="1"/>
      <c r="D47" s="52"/>
      <c r="E47" s="44"/>
      <c r="F47" s="1"/>
      <c r="G47" s="22"/>
      <c r="H47" s="1"/>
      <c r="I47" s="1"/>
      <c r="J47" s="52"/>
      <c r="K47" s="44"/>
      <c r="L47" s="23"/>
      <c r="M47" s="52"/>
      <c r="N47" s="44"/>
      <c r="O47" s="1"/>
      <c r="P47" s="22"/>
      <c r="Q47" s="1"/>
      <c r="R47" s="1"/>
    </row>
    <row r="48" spans="2:18" ht="17.25" customHeight="1">
      <c r="B48" s="45"/>
      <c r="C48" s="1"/>
      <c r="D48" s="52"/>
      <c r="E48" s="44" t="s">
        <v>16</v>
      </c>
      <c r="F48" s="1"/>
      <c r="G48" s="22">
        <v>0.26</v>
      </c>
      <c r="H48" s="1">
        <v>22</v>
      </c>
      <c r="I48" s="1">
        <v>82</v>
      </c>
      <c r="J48" s="52"/>
      <c r="K48" s="44"/>
      <c r="L48" s="23"/>
      <c r="M48" s="52"/>
      <c r="N48" s="44"/>
      <c r="O48" s="1"/>
      <c r="P48" s="22"/>
      <c r="Q48" s="1"/>
      <c r="R48" s="1"/>
    </row>
    <row r="49" spans="2:18" ht="17.25" customHeight="1" thickBot="1">
      <c r="B49" s="53"/>
      <c r="C49" s="29"/>
      <c r="D49" s="54"/>
      <c r="E49" s="29"/>
      <c r="F49" s="29"/>
      <c r="G49" s="28"/>
      <c r="H49" s="29"/>
      <c r="I49" s="29"/>
      <c r="J49" s="54"/>
      <c r="K49" s="29"/>
      <c r="L49" s="30"/>
      <c r="M49" s="54"/>
      <c r="N49" s="29"/>
      <c r="O49" s="29"/>
      <c r="P49" s="28"/>
      <c r="Q49" s="29"/>
      <c r="R49" s="29"/>
    </row>
    <row r="50" spans="2:10" ht="17.25" customHeight="1">
      <c r="B50" s="1"/>
      <c r="C50" s="1"/>
      <c r="D50" s="1"/>
      <c r="E50" s="1"/>
      <c r="F50" s="1"/>
      <c r="G50" s="8"/>
      <c r="H50" s="1"/>
      <c r="I50" s="1"/>
      <c r="J50" s="1"/>
    </row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6.5" customHeight="1"/>
    <row r="58" ht="16.5" customHeight="1"/>
  </sheetData>
  <mergeCells count="9">
    <mergeCell ref="J7:K7"/>
    <mergeCell ref="A30:B30"/>
    <mergeCell ref="A34:B34"/>
    <mergeCell ref="A4:C5"/>
    <mergeCell ref="J4:L5"/>
    <mergeCell ref="M4:N5"/>
    <mergeCell ref="Q5:R5"/>
    <mergeCell ref="H5:I5"/>
    <mergeCell ref="D4:E5"/>
  </mergeCells>
  <printOptions/>
  <pageMargins left="0.3937007874015748" right="0.3937007874015748" top="0" bottom="0" header="0.5118110236220472" footer="0.5118110236220472"/>
  <pageSetup horizontalDpi="400" verticalDpi="400" orientation="portrait" pageOrder="overThenDown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4"/>
  <sheetViews>
    <sheetView showGridLines="0" zoomScale="75" zoomScaleNormal="75" workbookViewId="0" topLeftCell="A1">
      <selection activeCell="B1" sqref="B1"/>
    </sheetView>
  </sheetViews>
  <sheetFormatPr defaultColWidth="8.625" defaultRowHeight="12.75"/>
  <cols>
    <col min="1" max="1" width="2.375" style="4" customWidth="1"/>
    <col min="2" max="2" width="15.625" style="4" customWidth="1"/>
    <col min="3" max="3" width="2.375" style="4" customWidth="1"/>
    <col min="4" max="4" width="14.625" style="4" customWidth="1"/>
    <col min="5" max="5" width="2.375" style="4" customWidth="1"/>
    <col min="6" max="6" width="16.375" style="4" customWidth="1"/>
    <col min="7" max="7" width="2.375" style="4" customWidth="1"/>
    <col min="8" max="8" width="16.625" style="4" customWidth="1"/>
    <col min="9" max="9" width="2.375" style="4" customWidth="1"/>
    <col min="10" max="10" width="16.00390625" style="4" customWidth="1"/>
    <col min="11" max="11" width="2.375" style="4" customWidth="1"/>
    <col min="12" max="12" width="16.625" style="4" customWidth="1"/>
    <col min="13" max="13" width="2.375" style="4" customWidth="1"/>
    <col min="14" max="14" width="16.00390625" style="4" customWidth="1"/>
    <col min="15" max="15" width="2.375" style="4" customWidth="1"/>
    <col min="16" max="16" width="16.625" style="4" customWidth="1"/>
    <col min="17" max="17" width="18.25390625" style="4" customWidth="1"/>
    <col min="18" max="16384" width="8.625" style="4" customWidth="1"/>
  </cols>
  <sheetData>
    <row r="1" spans="1:18" ht="24" customHeight="1">
      <c r="A1" s="2"/>
      <c r="B1" s="49" t="s">
        <v>25</v>
      </c>
      <c r="C1" s="49"/>
      <c r="D1" s="47"/>
      <c r="E1" s="2"/>
      <c r="F1" s="50"/>
      <c r="G1" s="55"/>
      <c r="H1" s="55"/>
      <c r="I1" s="2"/>
      <c r="J1" s="47"/>
      <c r="K1" s="2"/>
      <c r="L1" s="50"/>
      <c r="M1" s="2"/>
      <c r="N1" s="2"/>
      <c r="O1" s="2"/>
      <c r="P1" s="47"/>
      <c r="R1" s="110"/>
    </row>
    <row r="2" spans="1:16" ht="39" customHeight="1" thickBot="1">
      <c r="A2" s="29"/>
      <c r="B2" s="29" t="s">
        <v>554</v>
      </c>
      <c r="C2" s="29"/>
      <c r="D2" s="51"/>
      <c r="E2" s="1"/>
      <c r="F2" s="1"/>
      <c r="G2" s="1"/>
      <c r="H2" s="8"/>
      <c r="P2" s="71" t="s">
        <v>449</v>
      </c>
    </row>
    <row r="3" spans="1:16" ht="16.5" customHeight="1">
      <c r="A3" s="56"/>
      <c r="B3" s="79" t="s">
        <v>450</v>
      </c>
      <c r="C3" s="57"/>
      <c r="D3" s="166" t="s">
        <v>0</v>
      </c>
      <c r="E3" s="67"/>
      <c r="F3" s="79" t="s">
        <v>541</v>
      </c>
      <c r="G3" s="56"/>
      <c r="H3" s="166" t="s">
        <v>0</v>
      </c>
      <c r="I3" s="67"/>
      <c r="J3" s="79" t="s">
        <v>541</v>
      </c>
      <c r="K3" s="56"/>
      <c r="L3" s="166" t="s">
        <v>0</v>
      </c>
      <c r="M3" s="67"/>
      <c r="N3" s="79" t="s">
        <v>541</v>
      </c>
      <c r="O3" s="56"/>
      <c r="P3" s="168" t="s">
        <v>0</v>
      </c>
    </row>
    <row r="4" spans="1:16" ht="16.5" customHeight="1">
      <c r="A4" s="80" t="s">
        <v>67</v>
      </c>
      <c r="B4" s="82" t="s">
        <v>457</v>
      </c>
      <c r="C4" s="81" t="s">
        <v>68</v>
      </c>
      <c r="D4" s="167"/>
      <c r="E4" s="68" t="s">
        <v>538</v>
      </c>
      <c r="F4" s="82" t="s">
        <v>457</v>
      </c>
      <c r="G4" s="58" t="s">
        <v>539</v>
      </c>
      <c r="H4" s="167"/>
      <c r="I4" s="70" t="s">
        <v>526</v>
      </c>
      <c r="J4" s="82" t="s">
        <v>457</v>
      </c>
      <c r="K4" s="58" t="s">
        <v>539</v>
      </c>
      <c r="L4" s="167"/>
      <c r="M4" s="70" t="s">
        <v>540</v>
      </c>
      <c r="N4" s="82" t="s">
        <v>457</v>
      </c>
      <c r="O4" s="58" t="s">
        <v>539</v>
      </c>
      <c r="P4" s="169"/>
    </row>
    <row r="5" spans="1:17" ht="16.5" customHeight="1">
      <c r="A5" s="2"/>
      <c r="B5" s="59" t="s">
        <v>69</v>
      </c>
      <c r="C5" s="59"/>
      <c r="D5" s="60"/>
      <c r="E5" s="117"/>
      <c r="F5" s="65" t="s">
        <v>275</v>
      </c>
      <c r="G5" s="65"/>
      <c r="H5" s="3">
        <v>0.131</v>
      </c>
      <c r="I5" s="119"/>
      <c r="J5" s="65" t="s">
        <v>442</v>
      </c>
      <c r="K5" s="2"/>
      <c r="L5" s="3">
        <v>0.018</v>
      </c>
      <c r="M5" s="119"/>
      <c r="N5" s="65" t="s">
        <v>57</v>
      </c>
      <c r="O5" s="2"/>
      <c r="P5" s="136">
        <v>0.01</v>
      </c>
      <c r="Q5" s="12"/>
    </row>
    <row r="6" spans="1:17" ht="16.5" customHeight="1">
      <c r="A6" s="2"/>
      <c r="B6" s="59"/>
      <c r="C6" s="59"/>
      <c r="D6" s="60"/>
      <c r="E6" s="117"/>
      <c r="F6" s="65" t="s">
        <v>15</v>
      </c>
      <c r="G6" s="65"/>
      <c r="H6" s="3">
        <v>0.119</v>
      </c>
      <c r="I6" s="119"/>
      <c r="J6" s="65" t="s">
        <v>64</v>
      </c>
      <c r="K6" s="2"/>
      <c r="L6" s="3">
        <v>0.014</v>
      </c>
      <c r="M6" s="119"/>
      <c r="N6" s="65" t="s">
        <v>358</v>
      </c>
      <c r="O6" s="2"/>
      <c r="P6" s="22">
        <v>0.008</v>
      </c>
      <c r="Q6" s="12"/>
    </row>
    <row r="7" spans="1:17" ht="17.25" customHeight="1">
      <c r="A7" s="2" t="s">
        <v>67</v>
      </c>
      <c r="B7" s="61">
        <f>SUM(B12,B17)</f>
        <v>522</v>
      </c>
      <c r="C7" s="61" t="s">
        <v>68</v>
      </c>
      <c r="D7" s="62">
        <f>D12+D17</f>
        <v>40.26399999999998</v>
      </c>
      <c r="E7" s="117"/>
      <c r="F7" s="65" t="s">
        <v>288</v>
      </c>
      <c r="G7" s="65"/>
      <c r="H7" s="3">
        <v>0.084</v>
      </c>
      <c r="I7" s="119"/>
      <c r="J7" s="65" t="s">
        <v>41</v>
      </c>
      <c r="K7" s="2"/>
      <c r="L7" s="3">
        <v>0.008</v>
      </c>
      <c r="M7" s="119"/>
      <c r="N7" s="65" t="s">
        <v>365</v>
      </c>
      <c r="O7" s="2"/>
      <c r="P7" s="22">
        <v>0.007</v>
      </c>
      <c r="Q7" s="12"/>
    </row>
    <row r="8" spans="1:17" ht="17.25" customHeight="1">
      <c r="A8" s="2"/>
      <c r="B8" s="61"/>
      <c r="C8" s="61"/>
      <c r="D8" s="62"/>
      <c r="E8" s="117"/>
      <c r="F8" s="65" t="s">
        <v>294</v>
      </c>
      <c r="G8" s="65"/>
      <c r="H8" s="3">
        <v>0.07</v>
      </c>
      <c r="I8" s="119"/>
      <c r="J8" s="65"/>
      <c r="K8" s="2"/>
      <c r="L8" s="3"/>
      <c r="M8" s="119"/>
      <c r="N8" s="65" t="s">
        <v>79</v>
      </c>
      <c r="O8" s="2"/>
      <c r="P8" s="22">
        <v>0.006</v>
      </c>
      <c r="Q8" s="12"/>
    </row>
    <row r="9" spans="1:17" ht="17.25" customHeight="1">
      <c r="A9" s="2"/>
      <c r="B9" s="61"/>
      <c r="C9" s="61"/>
      <c r="D9" s="62"/>
      <c r="E9" s="117"/>
      <c r="F9" s="65" t="s">
        <v>88</v>
      </c>
      <c r="G9" s="65"/>
      <c r="H9" s="3">
        <v>0.055</v>
      </c>
      <c r="I9" s="119"/>
      <c r="J9" s="65" t="s">
        <v>209</v>
      </c>
      <c r="K9" s="2"/>
      <c r="L9" s="3">
        <v>0.007</v>
      </c>
      <c r="M9" s="119"/>
      <c r="N9" s="65"/>
      <c r="O9" s="2"/>
      <c r="P9" s="22"/>
      <c r="Q9" s="12"/>
    </row>
    <row r="10" spans="1:17" ht="17.25" customHeight="1">
      <c r="A10" s="2"/>
      <c r="B10" s="63" t="s">
        <v>458</v>
      </c>
      <c r="C10" s="2"/>
      <c r="D10" s="62"/>
      <c r="E10" s="117"/>
      <c r="F10" s="65"/>
      <c r="G10" s="65"/>
      <c r="H10" s="3"/>
      <c r="I10" s="119"/>
      <c r="J10" s="65" t="s">
        <v>214</v>
      </c>
      <c r="K10" s="2"/>
      <c r="L10" s="3">
        <v>0.007</v>
      </c>
      <c r="M10" s="119"/>
      <c r="N10" s="65" t="s">
        <v>385</v>
      </c>
      <c r="O10" s="2"/>
      <c r="P10" s="22">
        <v>0.006</v>
      </c>
      <c r="Q10" s="12"/>
    </row>
    <row r="11" spans="1:17" ht="17.25" customHeight="1">
      <c r="A11" s="2"/>
      <c r="B11" s="63"/>
      <c r="C11" s="2"/>
      <c r="D11" s="62"/>
      <c r="E11" s="117"/>
      <c r="F11" s="65" t="s">
        <v>309</v>
      </c>
      <c r="G11" s="65"/>
      <c r="H11" s="3">
        <v>0.053</v>
      </c>
      <c r="I11" s="119"/>
      <c r="J11" s="65" t="s">
        <v>219</v>
      </c>
      <c r="K11" s="2"/>
      <c r="L11" s="3">
        <v>0.007</v>
      </c>
      <c r="M11" s="119"/>
      <c r="N11" s="65" t="s">
        <v>391</v>
      </c>
      <c r="O11" s="2"/>
      <c r="P11" s="22">
        <v>0.004</v>
      </c>
      <c r="Q11" s="12"/>
    </row>
    <row r="12" spans="1:17" ht="17.25" customHeight="1">
      <c r="A12" s="2" t="s">
        <v>67</v>
      </c>
      <c r="B12" s="61">
        <f>COUNT(D23:D62,D67:D71,H5:H66,H71:H72,L5:L22,L27:L31,L36:L37,L42:L72,P5:P24,P29:P67,P72,'(3)単一（対馬市～宇久町）'!D5:D73,'(3)単一（対馬市～宇久町）'!H5:H56,'(3)単一（対馬市～宇久町）'!H61:H73,'(3)単一（対馬市～宇久町）'!L5:L13,'(3)単一（対馬市～宇久町）'!L18:L73,'(3)単一（対馬市～宇久町）'!P5:P10,'(3)単一（対馬市～宇久町）'!P15:P72,'(3)単一（福島町～新上五島町）'!D9:D11)</f>
        <v>416</v>
      </c>
      <c r="C12" s="61" t="s">
        <v>68</v>
      </c>
      <c r="D12" s="107">
        <f>SUM(D23:D62,D67:D71,H5:H66,H71:H72,L5:L22,L27:L33,L36:L37,L42:L72,P5:P24,P29:P67,P72,'(3)単一（対馬市～宇久町）'!D5:D73,'(3)単一（対馬市～宇久町）'!H5:H56,'(3)単一（対馬市～宇久町）'!H61:H73,'(3)単一（対馬市～宇久町）'!L5:L13,'(3)単一（対馬市～宇久町）'!L18:L73,'(3)単一（対馬市～宇久町）'!P5:P10,'(3)単一（対馬市～宇久町）'!P15:P72,'(3)単一（福島町～新上五島町）'!D9:D11)</f>
        <v>29.858999999999984</v>
      </c>
      <c r="E12" s="117"/>
      <c r="F12" s="65" t="s">
        <v>162</v>
      </c>
      <c r="G12" s="65"/>
      <c r="H12" s="3">
        <v>0.049</v>
      </c>
      <c r="I12" s="119"/>
      <c r="J12" s="65" t="s">
        <v>225</v>
      </c>
      <c r="K12" s="2"/>
      <c r="L12" s="3">
        <v>0.006</v>
      </c>
      <c r="M12" s="119"/>
      <c r="N12" s="65" t="s">
        <v>57</v>
      </c>
      <c r="O12" s="2"/>
      <c r="P12" s="22">
        <v>0.004</v>
      </c>
      <c r="Q12" s="12"/>
    </row>
    <row r="13" spans="1:17" ht="17.25" customHeight="1">
      <c r="A13" s="2"/>
      <c r="B13" s="61"/>
      <c r="C13" s="61"/>
      <c r="D13" s="64"/>
      <c r="E13" s="117"/>
      <c r="F13" s="65" t="s">
        <v>318</v>
      </c>
      <c r="G13" s="65"/>
      <c r="H13" s="3">
        <v>0.044</v>
      </c>
      <c r="I13" s="119"/>
      <c r="J13" s="65" t="s">
        <v>233</v>
      </c>
      <c r="K13" s="2"/>
      <c r="L13" s="3">
        <v>0.004</v>
      </c>
      <c r="M13" s="119"/>
      <c r="N13" s="65" t="s">
        <v>399</v>
      </c>
      <c r="O13" s="2"/>
      <c r="P13" s="22">
        <v>0.002</v>
      </c>
      <c r="Q13" s="12"/>
    </row>
    <row r="14" spans="1:17" ht="17.25" customHeight="1">
      <c r="A14" s="2"/>
      <c r="B14" s="61"/>
      <c r="C14" s="61"/>
      <c r="D14" s="64"/>
      <c r="E14" s="117"/>
      <c r="F14" s="65" t="s">
        <v>16</v>
      </c>
      <c r="G14" s="65"/>
      <c r="H14" s="3">
        <v>0.036</v>
      </c>
      <c r="I14" s="119"/>
      <c r="J14" s="2"/>
      <c r="K14" s="2"/>
      <c r="L14" s="3"/>
      <c r="M14" s="119"/>
      <c r="N14" s="65" t="s">
        <v>380</v>
      </c>
      <c r="O14" s="2"/>
      <c r="P14" s="22">
        <v>0.001</v>
      </c>
      <c r="Q14" s="12"/>
    </row>
    <row r="15" spans="1:17" ht="17.25" customHeight="1">
      <c r="A15" s="2"/>
      <c r="B15" s="59" t="s">
        <v>134</v>
      </c>
      <c r="C15" s="59"/>
      <c r="D15" s="60"/>
      <c r="E15" s="117"/>
      <c r="F15" s="65" t="s">
        <v>328</v>
      </c>
      <c r="G15" s="65"/>
      <c r="H15" s="3">
        <v>0.032</v>
      </c>
      <c r="I15" s="119"/>
      <c r="J15" s="65" t="s">
        <v>243</v>
      </c>
      <c r="K15" s="2"/>
      <c r="L15" s="3">
        <v>0.004</v>
      </c>
      <c r="M15" s="119"/>
      <c r="N15" s="2"/>
      <c r="O15" s="2"/>
      <c r="P15" s="22"/>
      <c r="Q15" s="12"/>
    </row>
    <row r="16" spans="1:17" ht="17.25" customHeight="1">
      <c r="A16" s="2"/>
      <c r="B16" s="59"/>
      <c r="C16" s="59"/>
      <c r="D16" s="60"/>
      <c r="E16" s="117"/>
      <c r="F16" s="65"/>
      <c r="G16" s="65"/>
      <c r="H16" s="3"/>
      <c r="I16" s="119"/>
      <c r="J16" s="65" t="s">
        <v>250</v>
      </c>
      <c r="K16" s="2"/>
      <c r="L16" s="3">
        <v>0.003</v>
      </c>
      <c r="M16" s="119"/>
      <c r="N16" s="44" t="s">
        <v>360</v>
      </c>
      <c r="O16" s="1"/>
      <c r="P16" s="22">
        <v>0.285</v>
      </c>
      <c r="Q16" s="12"/>
    </row>
    <row r="17" spans="1:17" ht="17.25" customHeight="1">
      <c r="A17" s="2" t="s">
        <v>67</v>
      </c>
      <c r="B17" s="61">
        <f>COUNT('(3)単一（福島町～新上五島町）'!D19:D20,'(3)単一（福島町～新上五島町）'!D24:D25,'(3)単一（福島町～新上五島町）'!D32:D34,'(3)単一（福島町～新上五島町）'!D41:D51,'(3)単一（福島町～新上五島町）'!D56:D72,'(3)単一（福島町～新上五島町）'!H5:H20,'(3)単一（福島町～新上五島町）'!H27:H73,'(3)単一（福島町～新上五島町）'!L5:L27)</f>
        <v>106</v>
      </c>
      <c r="C17" s="61" t="s">
        <v>68</v>
      </c>
      <c r="D17" s="107">
        <f>SUM('(3)単一（福島町～新上五島町）'!D19:D20,'(3)単一（福島町～新上五島町）'!D24:D25,'(3)単一（福島町～新上五島町）'!D32:D34,'(3)単一（福島町～新上五島町）'!D41:D51,'(3)単一（福島町～新上五島町）'!D56:D72,'(3)単一（福島町～新上五島町）'!H5:H20,'(3)単一（福島町～新上五島町）'!H27:H73,'(3)単一（福島町～新上五島町）'!L5:L27)</f>
        <v>10.405000000000001</v>
      </c>
      <c r="E17" s="117"/>
      <c r="F17" s="65" t="s">
        <v>337</v>
      </c>
      <c r="G17" s="65"/>
      <c r="H17" s="3">
        <v>0.031</v>
      </c>
      <c r="I17" s="119"/>
      <c r="J17" s="65" t="s">
        <v>256</v>
      </c>
      <c r="K17" s="2"/>
      <c r="L17" s="3">
        <v>0.003</v>
      </c>
      <c r="M17" s="119"/>
      <c r="N17" s="44" t="s">
        <v>472</v>
      </c>
      <c r="O17" s="1"/>
      <c r="P17" s="22">
        <v>0.02</v>
      </c>
      <c r="Q17" s="12"/>
    </row>
    <row r="18" spans="1:17" ht="17.25" customHeight="1">
      <c r="A18" s="2"/>
      <c r="B18" s="61"/>
      <c r="C18" s="61"/>
      <c r="D18" s="64"/>
      <c r="E18" s="117"/>
      <c r="F18" s="65" t="s">
        <v>460</v>
      </c>
      <c r="G18" s="65"/>
      <c r="H18" s="3">
        <v>0.031</v>
      </c>
      <c r="I18" s="119"/>
      <c r="J18" s="65" t="s">
        <v>260</v>
      </c>
      <c r="K18" s="2"/>
      <c r="L18" s="3">
        <v>0.002</v>
      </c>
      <c r="M18" s="119"/>
      <c r="N18" s="44" t="s">
        <v>397</v>
      </c>
      <c r="O18" s="1"/>
      <c r="P18" s="22">
        <v>0.006</v>
      </c>
      <c r="Q18" s="12"/>
    </row>
    <row r="19" spans="1:17" ht="17.25" customHeight="1">
      <c r="A19" s="2"/>
      <c r="B19" s="61"/>
      <c r="C19" s="61"/>
      <c r="D19" s="64"/>
      <c r="E19" s="117"/>
      <c r="F19" s="65" t="s">
        <v>302</v>
      </c>
      <c r="G19" s="65"/>
      <c r="H19" s="3">
        <v>0.025</v>
      </c>
      <c r="I19" s="119"/>
      <c r="J19" s="65" t="s">
        <v>267</v>
      </c>
      <c r="K19" s="2"/>
      <c r="L19" s="3">
        <v>0.002</v>
      </c>
      <c r="M19" s="119"/>
      <c r="N19" s="44" t="s">
        <v>136</v>
      </c>
      <c r="O19" s="23"/>
      <c r="P19" s="22">
        <v>0.869</v>
      </c>
      <c r="Q19" s="12"/>
    </row>
    <row r="20" spans="1:17" ht="17.25" customHeight="1">
      <c r="A20" s="2"/>
      <c r="B20" s="61"/>
      <c r="C20" s="61"/>
      <c r="D20" s="64"/>
      <c r="E20" s="117"/>
      <c r="F20" s="65" t="s">
        <v>351</v>
      </c>
      <c r="G20" s="65"/>
      <c r="H20" s="3">
        <v>0.025</v>
      </c>
      <c r="I20" s="119"/>
      <c r="J20" s="65"/>
      <c r="K20" s="2"/>
      <c r="L20" s="3"/>
      <c r="M20" s="119"/>
      <c r="N20" s="44" t="s">
        <v>129</v>
      </c>
      <c r="O20" s="23"/>
      <c r="P20" s="22">
        <v>0.563</v>
      </c>
      <c r="Q20" s="12"/>
    </row>
    <row r="21" spans="1:17" ht="17.25" customHeight="1">
      <c r="A21" s="2"/>
      <c r="B21" s="59" t="s">
        <v>475</v>
      </c>
      <c r="C21" s="59"/>
      <c r="D21" s="60"/>
      <c r="E21" s="117"/>
      <c r="F21" s="65" t="s">
        <v>356</v>
      </c>
      <c r="G21" s="65"/>
      <c r="H21" s="3">
        <v>0.023</v>
      </c>
      <c r="I21" s="119"/>
      <c r="J21" s="65" t="s">
        <v>276</v>
      </c>
      <c r="K21" s="2"/>
      <c r="L21" s="3">
        <v>0.001</v>
      </c>
      <c r="M21" s="119"/>
      <c r="N21" s="44"/>
      <c r="O21" s="23"/>
      <c r="P21" s="22"/>
      <c r="Q21" s="12"/>
    </row>
    <row r="22" spans="1:17" ht="16.5" customHeight="1">
      <c r="A22" s="2" t="s">
        <v>515</v>
      </c>
      <c r="B22" s="65">
        <f>COUNT(D23:D62)</f>
        <v>34</v>
      </c>
      <c r="C22" s="65" t="s">
        <v>516</v>
      </c>
      <c r="D22" s="62">
        <f>SUM(D23:D62)</f>
        <v>0.7410000000000001</v>
      </c>
      <c r="E22" s="117"/>
      <c r="F22" s="118"/>
      <c r="G22" s="45"/>
      <c r="H22" s="137"/>
      <c r="I22" s="119"/>
      <c r="J22" s="65" t="s">
        <v>284</v>
      </c>
      <c r="K22" s="2"/>
      <c r="L22" s="3">
        <v>0.001</v>
      </c>
      <c r="M22" s="119"/>
      <c r="N22" s="44" t="s">
        <v>180</v>
      </c>
      <c r="O22" s="23"/>
      <c r="P22" s="22">
        <v>0.045</v>
      </c>
      <c r="Q22" s="12"/>
    </row>
    <row r="23" spans="1:17" ht="16.5" customHeight="1">
      <c r="A23" s="2"/>
      <c r="B23" s="65" t="s">
        <v>176</v>
      </c>
      <c r="C23" s="65"/>
      <c r="D23" s="3">
        <v>0.055</v>
      </c>
      <c r="E23" s="52"/>
      <c r="F23" s="65" t="s">
        <v>371</v>
      </c>
      <c r="G23" s="65"/>
      <c r="H23" s="3">
        <v>0.022</v>
      </c>
      <c r="I23" s="119"/>
      <c r="J23" s="2"/>
      <c r="K23" s="2"/>
      <c r="L23" s="3"/>
      <c r="M23" s="119"/>
      <c r="N23" s="44" t="s">
        <v>187</v>
      </c>
      <c r="O23" s="23"/>
      <c r="P23" s="22">
        <v>0.033</v>
      </c>
      <c r="Q23" s="12"/>
    </row>
    <row r="24" spans="1:17" ht="16.5" customHeight="1">
      <c r="A24" s="2"/>
      <c r="B24" s="65" t="s">
        <v>185</v>
      </c>
      <c r="C24" s="65"/>
      <c r="D24" s="3">
        <v>0.034</v>
      </c>
      <c r="E24" s="52"/>
      <c r="F24" s="65" t="s">
        <v>377</v>
      </c>
      <c r="G24" s="65"/>
      <c r="H24" s="3">
        <v>0.022</v>
      </c>
      <c r="I24" s="119"/>
      <c r="J24" s="118"/>
      <c r="K24" s="45"/>
      <c r="L24" s="120"/>
      <c r="M24" s="119"/>
      <c r="N24" s="44" t="s">
        <v>194</v>
      </c>
      <c r="O24" s="23"/>
      <c r="P24" s="22">
        <v>0.002</v>
      </c>
      <c r="Q24" s="12"/>
    </row>
    <row r="25" spans="1:17" ht="16.5" customHeight="1">
      <c r="A25" s="2"/>
      <c r="B25" s="65" t="s">
        <v>191</v>
      </c>
      <c r="C25" s="65"/>
      <c r="D25" s="3">
        <v>0.024</v>
      </c>
      <c r="E25" s="52"/>
      <c r="F25" s="65" t="s">
        <v>383</v>
      </c>
      <c r="G25" s="65"/>
      <c r="H25" s="3">
        <v>0.021</v>
      </c>
      <c r="I25" s="52"/>
      <c r="J25" s="59" t="s">
        <v>512</v>
      </c>
      <c r="K25" s="59"/>
      <c r="L25" s="60"/>
      <c r="M25" s="119"/>
      <c r="N25" s="2"/>
      <c r="O25" s="2"/>
      <c r="P25" s="22"/>
      <c r="Q25" s="12"/>
    </row>
    <row r="26" spans="1:17" ht="16.5" customHeight="1">
      <c r="A26" s="2"/>
      <c r="B26" s="65" t="s">
        <v>47</v>
      </c>
      <c r="C26" s="65"/>
      <c r="D26" s="3">
        <v>0.01</v>
      </c>
      <c r="E26" s="52"/>
      <c r="F26" s="65" t="s">
        <v>389</v>
      </c>
      <c r="G26" s="65"/>
      <c r="H26" s="3">
        <v>0.021</v>
      </c>
      <c r="I26" s="52" t="s">
        <v>515</v>
      </c>
      <c r="J26" s="97">
        <f>COUNT(L27:L33)</f>
        <v>5</v>
      </c>
      <c r="K26" s="1" t="s">
        <v>516</v>
      </c>
      <c r="L26" s="62">
        <f>SUM(L27:L33)</f>
        <v>0.222</v>
      </c>
      <c r="M26" s="119"/>
      <c r="N26" s="118"/>
      <c r="O26" s="45"/>
      <c r="P26" s="131"/>
      <c r="Q26" s="12"/>
    </row>
    <row r="27" spans="1:17" ht="16.5" customHeight="1">
      <c r="A27" s="2"/>
      <c r="B27" s="65" t="s">
        <v>116</v>
      </c>
      <c r="C27" s="65"/>
      <c r="D27" s="3">
        <v>0.007</v>
      </c>
      <c r="E27" s="52"/>
      <c r="F27" s="65" t="s">
        <v>395</v>
      </c>
      <c r="G27" s="65"/>
      <c r="H27" s="3">
        <v>0.019</v>
      </c>
      <c r="I27" s="52"/>
      <c r="J27" s="44" t="s">
        <v>278</v>
      </c>
      <c r="K27" s="1"/>
      <c r="L27" s="3">
        <v>0.005</v>
      </c>
      <c r="M27" s="119"/>
      <c r="N27" s="59" t="s">
        <v>477</v>
      </c>
      <c r="O27" s="59"/>
      <c r="P27" s="27"/>
      <c r="Q27" s="12"/>
    </row>
    <row r="28" spans="1:17" ht="16.5" customHeight="1">
      <c r="A28" s="2"/>
      <c r="B28" s="65"/>
      <c r="C28" s="65"/>
      <c r="D28" s="3"/>
      <c r="E28" s="52"/>
      <c r="F28" s="65"/>
      <c r="G28" s="65"/>
      <c r="H28" s="3"/>
      <c r="I28" s="52"/>
      <c r="J28" s="44" t="s">
        <v>227</v>
      </c>
      <c r="K28" s="1"/>
      <c r="L28" s="22">
        <v>0.083</v>
      </c>
      <c r="M28" s="52" t="s">
        <v>526</v>
      </c>
      <c r="N28" s="61">
        <f>COUNT(P29:P67)</f>
        <v>33</v>
      </c>
      <c r="O28" s="2" t="s">
        <v>516</v>
      </c>
      <c r="P28" s="8">
        <f>SUM(P29:P67)</f>
        <v>0.46100000000000013</v>
      </c>
      <c r="Q28" s="12"/>
    </row>
    <row r="29" spans="1:17" ht="16.5" customHeight="1">
      <c r="A29" s="2"/>
      <c r="B29" s="44" t="s">
        <v>118</v>
      </c>
      <c r="C29" s="1"/>
      <c r="D29" s="22">
        <v>0.01</v>
      </c>
      <c r="E29" s="52"/>
      <c r="F29" s="65" t="s">
        <v>404</v>
      </c>
      <c r="G29" s="65"/>
      <c r="H29" s="3">
        <v>0.019</v>
      </c>
      <c r="I29" s="52"/>
      <c r="J29" s="44" t="s">
        <v>234</v>
      </c>
      <c r="K29" s="1"/>
      <c r="L29" s="22">
        <v>0.079</v>
      </c>
      <c r="M29" s="52"/>
      <c r="N29" s="65" t="s">
        <v>422</v>
      </c>
      <c r="O29" s="2"/>
      <c r="P29" s="22">
        <v>0.1</v>
      </c>
      <c r="Q29" s="12"/>
    </row>
    <row r="30" spans="1:17" ht="16.5" customHeight="1">
      <c r="A30" s="2"/>
      <c r="B30" s="44" t="s">
        <v>127</v>
      </c>
      <c r="C30" s="1"/>
      <c r="D30" s="22">
        <v>0.003</v>
      </c>
      <c r="E30" s="52"/>
      <c r="F30" s="65" t="s">
        <v>136</v>
      </c>
      <c r="G30" s="65"/>
      <c r="H30" s="3">
        <v>0.011</v>
      </c>
      <c r="I30" s="52"/>
      <c r="J30" s="44" t="s">
        <v>239</v>
      </c>
      <c r="K30" s="1"/>
      <c r="L30" s="22">
        <v>0.029</v>
      </c>
      <c r="M30" s="37"/>
      <c r="N30" s="65" t="s">
        <v>429</v>
      </c>
      <c r="O30" s="2"/>
      <c r="P30" s="22">
        <v>0.093</v>
      </c>
      <c r="Q30" s="12"/>
    </row>
    <row r="31" spans="1:17" ht="16.5" customHeight="1">
      <c r="A31" s="2"/>
      <c r="B31" s="44" t="s">
        <v>136</v>
      </c>
      <c r="C31" s="1"/>
      <c r="D31" s="22">
        <v>0.001</v>
      </c>
      <c r="E31" s="52"/>
      <c r="F31" s="65" t="s">
        <v>159</v>
      </c>
      <c r="G31" s="65"/>
      <c r="H31" s="3">
        <v>0.01</v>
      </c>
      <c r="I31" s="52"/>
      <c r="J31" s="44" t="s">
        <v>245</v>
      </c>
      <c r="K31" s="1"/>
      <c r="L31" s="22">
        <v>0.026</v>
      </c>
      <c r="M31" s="52"/>
      <c r="N31" s="44" t="s">
        <v>437</v>
      </c>
      <c r="O31" s="2"/>
      <c r="P31" s="22">
        <v>0.021</v>
      </c>
      <c r="Q31" s="12"/>
    </row>
    <row r="32" spans="1:17" ht="16.5" customHeight="1">
      <c r="A32" s="2"/>
      <c r="B32" s="44" t="s">
        <v>161</v>
      </c>
      <c r="C32" s="1"/>
      <c r="D32" s="22">
        <v>0.061</v>
      </c>
      <c r="E32" s="52"/>
      <c r="F32" s="65" t="s">
        <v>461</v>
      </c>
      <c r="G32" s="65"/>
      <c r="H32" s="3">
        <v>0.009</v>
      </c>
      <c r="I32" s="52"/>
      <c r="J32" s="2"/>
      <c r="K32" s="2"/>
      <c r="L32" s="121"/>
      <c r="M32" s="52"/>
      <c r="N32" s="65" t="s">
        <v>47</v>
      </c>
      <c r="O32" s="2"/>
      <c r="P32" s="22">
        <v>0.016</v>
      </c>
      <c r="Q32" s="12"/>
    </row>
    <row r="33" spans="1:17" ht="16.5" customHeight="1">
      <c r="A33" s="2"/>
      <c r="B33" s="44" t="s">
        <v>116</v>
      </c>
      <c r="C33" s="1"/>
      <c r="D33" s="22">
        <v>0.034</v>
      </c>
      <c r="E33" s="52"/>
      <c r="F33" s="65" t="s">
        <v>417</v>
      </c>
      <c r="G33" s="65"/>
      <c r="H33" s="3">
        <v>0.009</v>
      </c>
      <c r="I33" s="52"/>
      <c r="J33" s="44"/>
      <c r="K33" s="2"/>
      <c r="L33" s="62"/>
      <c r="M33" s="52"/>
      <c r="N33" s="44" t="s">
        <v>181</v>
      </c>
      <c r="O33" s="23"/>
      <c r="P33" s="22">
        <v>0.046</v>
      </c>
      <c r="Q33" s="12"/>
    </row>
    <row r="34" spans="1:17" ht="16.5" customHeight="1">
      <c r="A34" s="2"/>
      <c r="B34" s="65"/>
      <c r="C34" s="65"/>
      <c r="D34" s="3"/>
      <c r="E34" s="52"/>
      <c r="F34" s="65"/>
      <c r="G34" s="65"/>
      <c r="H34" s="3"/>
      <c r="I34" s="52"/>
      <c r="J34" s="59" t="s">
        <v>478</v>
      </c>
      <c r="K34" s="59"/>
      <c r="L34" s="60"/>
      <c r="M34" s="52"/>
      <c r="N34" s="44"/>
      <c r="O34" s="23"/>
      <c r="P34" s="22"/>
      <c r="Q34" s="12"/>
    </row>
    <row r="35" spans="1:17" ht="16.5" customHeight="1">
      <c r="A35" s="2"/>
      <c r="B35" s="44" t="s">
        <v>18</v>
      </c>
      <c r="C35" s="1"/>
      <c r="D35" s="22">
        <v>0.01</v>
      </c>
      <c r="E35" s="52"/>
      <c r="F35" s="65" t="s">
        <v>136</v>
      </c>
      <c r="G35" s="65"/>
      <c r="H35" s="3">
        <v>0.008</v>
      </c>
      <c r="I35" s="52" t="s">
        <v>515</v>
      </c>
      <c r="J35" s="61">
        <f>COUNT(L36:L37)</f>
        <v>2</v>
      </c>
      <c r="K35" s="2" t="s">
        <v>525</v>
      </c>
      <c r="L35" s="62">
        <f>SUM(L36:L37)</f>
        <v>2.612</v>
      </c>
      <c r="M35" s="52"/>
      <c r="N35" s="44" t="s">
        <v>215</v>
      </c>
      <c r="O35" s="23"/>
      <c r="P35" s="22">
        <v>0.02</v>
      </c>
      <c r="Q35" s="12"/>
    </row>
    <row r="36" spans="1:17" ht="16.5" customHeight="1">
      <c r="A36" s="2"/>
      <c r="B36" s="44" t="s">
        <v>200</v>
      </c>
      <c r="C36" s="1"/>
      <c r="D36" s="22">
        <v>0.026</v>
      </c>
      <c r="E36" s="52"/>
      <c r="F36" s="65" t="s">
        <v>435</v>
      </c>
      <c r="G36" s="65"/>
      <c r="H36" s="3">
        <v>0.008</v>
      </c>
      <c r="I36" s="52"/>
      <c r="J36" s="65" t="s">
        <v>212</v>
      </c>
      <c r="K36" s="2"/>
      <c r="L36" s="3">
        <v>2.549</v>
      </c>
      <c r="M36" s="52"/>
      <c r="N36" s="44" t="s">
        <v>222</v>
      </c>
      <c r="O36" s="23"/>
      <c r="P36" s="22">
        <v>0.016</v>
      </c>
      <c r="Q36" s="12"/>
    </row>
    <row r="37" spans="1:17" ht="16.5" customHeight="1">
      <c r="A37" s="2"/>
      <c r="B37" s="44" t="s">
        <v>205</v>
      </c>
      <c r="C37" s="1"/>
      <c r="D37" s="22">
        <v>0.003</v>
      </c>
      <c r="E37" s="52"/>
      <c r="F37" s="65" t="s">
        <v>70</v>
      </c>
      <c r="G37" s="1"/>
      <c r="H37" s="3">
        <v>0.007</v>
      </c>
      <c r="J37" s="65" t="s">
        <v>314</v>
      </c>
      <c r="K37" s="2"/>
      <c r="L37" s="3">
        <v>0.063</v>
      </c>
      <c r="M37" s="52"/>
      <c r="N37" s="44" t="s">
        <v>228</v>
      </c>
      <c r="O37" s="23"/>
      <c r="P37" s="22">
        <v>0.014</v>
      </c>
      <c r="Q37" s="12"/>
    </row>
    <row r="38" spans="1:17" ht="17.25" customHeight="1">
      <c r="A38" s="2"/>
      <c r="B38" s="44" t="s">
        <v>188</v>
      </c>
      <c r="C38" s="1"/>
      <c r="D38" s="22">
        <v>0.023</v>
      </c>
      <c r="E38" s="52"/>
      <c r="F38" s="65" t="s">
        <v>77</v>
      </c>
      <c r="G38" s="1"/>
      <c r="H38" s="3">
        <v>0.006</v>
      </c>
      <c r="I38" s="119"/>
      <c r="J38" s="118"/>
      <c r="K38" s="45"/>
      <c r="L38" s="121"/>
      <c r="M38" s="52"/>
      <c r="N38" s="44" t="s">
        <v>235</v>
      </c>
      <c r="O38" s="23"/>
      <c r="P38" s="22">
        <v>0.01</v>
      </c>
      <c r="Q38" s="12"/>
    </row>
    <row r="39" spans="1:16" ht="16.5" customHeight="1">
      <c r="A39" s="2"/>
      <c r="B39" s="44" t="s">
        <v>16</v>
      </c>
      <c r="C39" s="1"/>
      <c r="D39" s="22">
        <v>0.02</v>
      </c>
      <c r="E39" s="52"/>
      <c r="F39" s="65" t="s">
        <v>4</v>
      </c>
      <c r="G39" s="1"/>
      <c r="H39" s="3">
        <v>0.005</v>
      </c>
      <c r="I39" s="119"/>
      <c r="J39" s="118"/>
      <c r="K39" s="45"/>
      <c r="L39" s="120"/>
      <c r="M39" s="52"/>
      <c r="N39" s="44" t="s">
        <v>246</v>
      </c>
      <c r="O39" s="134"/>
      <c r="P39" s="22">
        <v>0.007</v>
      </c>
    </row>
    <row r="40" spans="1:17" ht="16.5" customHeight="1">
      <c r="A40" s="2"/>
      <c r="B40" s="65"/>
      <c r="C40" s="65"/>
      <c r="D40" s="3"/>
      <c r="E40" s="52"/>
      <c r="G40" s="2"/>
      <c r="H40" s="138"/>
      <c r="I40" s="52"/>
      <c r="J40" s="59" t="s">
        <v>479</v>
      </c>
      <c r="K40" s="59"/>
      <c r="L40" s="60"/>
      <c r="M40" s="52"/>
      <c r="N40" s="44"/>
      <c r="O40" s="134"/>
      <c r="P40" s="22"/>
      <c r="Q40" s="12"/>
    </row>
    <row r="41" spans="1:17" ht="16.5" customHeight="1">
      <c r="A41" s="2"/>
      <c r="B41" s="44" t="s">
        <v>244</v>
      </c>
      <c r="C41" s="1"/>
      <c r="D41" s="22">
        <v>0.002</v>
      </c>
      <c r="E41" s="52"/>
      <c r="F41" s="65" t="s">
        <v>90</v>
      </c>
      <c r="G41" s="2"/>
      <c r="H41" s="3">
        <v>0.005</v>
      </c>
      <c r="I41" s="52" t="s">
        <v>527</v>
      </c>
      <c r="J41" s="61">
        <f>COUNT(L42:L73,P5:P24)</f>
        <v>43</v>
      </c>
      <c r="K41" s="2" t="s">
        <v>528</v>
      </c>
      <c r="L41" s="62">
        <f>SUM(L42:L72,P5:P24)</f>
        <v>3.532999999999999</v>
      </c>
      <c r="M41" s="52"/>
      <c r="N41" s="44" t="s">
        <v>252</v>
      </c>
      <c r="O41" s="134"/>
      <c r="P41" s="22">
        <v>0.007</v>
      </c>
      <c r="Q41" s="12"/>
    </row>
    <row r="42" spans="1:17" ht="16.5" customHeight="1">
      <c r="A42" s="2"/>
      <c r="B42" s="44" t="s">
        <v>251</v>
      </c>
      <c r="C42" s="1"/>
      <c r="D42" s="22">
        <v>0.001</v>
      </c>
      <c r="E42" s="52"/>
      <c r="F42" s="65" t="s">
        <v>536</v>
      </c>
      <c r="G42" s="2"/>
      <c r="H42" s="3">
        <v>0.005</v>
      </c>
      <c r="I42" s="52"/>
      <c r="J42" s="65" t="s">
        <v>192</v>
      </c>
      <c r="K42" s="2"/>
      <c r="L42" s="3">
        <v>0.2</v>
      </c>
      <c r="M42" s="52"/>
      <c r="N42" s="44" t="s">
        <v>258</v>
      </c>
      <c r="O42" s="134"/>
      <c r="P42" s="22">
        <v>0.006</v>
      </c>
      <c r="Q42" s="12"/>
    </row>
    <row r="43" spans="1:17" ht="16.5" customHeight="1">
      <c r="A43" s="2"/>
      <c r="B43" s="44" t="s">
        <v>112</v>
      </c>
      <c r="C43" s="1"/>
      <c r="D43" s="22">
        <v>0.221</v>
      </c>
      <c r="E43" s="52"/>
      <c r="F43" s="65" t="s">
        <v>51</v>
      </c>
      <c r="G43" s="2"/>
      <c r="H43" s="3">
        <v>0.004</v>
      </c>
      <c r="I43" s="52"/>
      <c r="J43" s="65" t="s">
        <v>196</v>
      </c>
      <c r="K43" s="2"/>
      <c r="L43" s="3">
        <v>0.2</v>
      </c>
      <c r="M43" s="52"/>
      <c r="N43" s="44" t="s">
        <v>262</v>
      </c>
      <c r="O43" s="134"/>
      <c r="P43" s="22">
        <v>0.006</v>
      </c>
      <c r="Q43" s="12"/>
    </row>
    <row r="44" spans="1:17" ht="17.25" customHeight="1">
      <c r="A44" s="2"/>
      <c r="B44" s="44" t="s">
        <v>120</v>
      </c>
      <c r="C44" s="1"/>
      <c r="D44" s="22">
        <v>0.042</v>
      </c>
      <c r="E44" s="52"/>
      <c r="F44" s="65" t="s">
        <v>110</v>
      </c>
      <c r="G44" s="2"/>
      <c r="H44" s="3">
        <v>0.004</v>
      </c>
      <c r="I44" s="52"/>
      <c r="J44" s="65" t="s">
        <v>200</v>
      </c>
      <c r="K44" s="2"/>
      <c r="L44" s="3">
        <v>0.18</v>
      </c>
      <c r="M44" s="52"/>
      <c r="N44" s="44" t="s">
        <v>563</v>
      </c>
      <c r="O44" s="23"/>
      <c r="P44" s="22">
        <v>0.005</v>
      </c>
      <c r="Q44" s="12"/>
    </row>
    <row r="45" spans="1:17" ht="16.5" customHeight="1">
      <c r="A45" s="2"/>
      <c r="B45" s="44" t="s">
        <v>128</v>
      </c>
      <c r="C45" s="1"/>
      <c r="D45" s="22">
        <v>0.022</v>
      </c>
      <c r="E45" s="52"/>
      <c r="F45" s="65" t="s">
        <v>537</v>
      </c>
      <c r="G45" s="2"/>
      <c r="H45" s="3">
        <v>0.004</v>
      </c>
      <c r="I45" s="52"/>
      <c r="J45" s="65" t="s">
        <v>204</v>
      </c>
      <c r="K45" s="2"/>
      <c r="L45" s="3">
        <v>0.18</v>
      </c>
      <c r="M45" s="52"/>
      <c r="N45" s="44" t="s">
        <v>279</v>
      </c>
      <c r="O45" s="134"/>
      <c r="P45" s="22">
        <v>0.004</v>
      </c>
      <c r="Q45" s="12"/>
    </row>
    <row r="46" spans="1:17" ht="16.5" customHeight="1">
      <c r="A46" s="2"/>
      <c r="B46" s="44"/>
      <c r="C46" s="1"/>
      <c r="D46" s="22"/>
      <c r="E46" s="52"/>
      <c r="F46" s="65"/>
      <c r="G46" s="2"/>
      <c r="H46" s="3"/>
      <c r="I46" s="52"/>
      <c r="J46" s="65" t="s">
        <v>16</v>
      </c>
      <c r="K46" s="2"/>
      <c r="L46" s="3">
        <v>0.137</v>
      </c>
      <c r="M46" s="52"/>
      <c r="N46" s="44"/>
      <c r="O46" s="134"/>
      <c r="P46" s="22"/>
      <c r="Q46" s="12"/>
    </row>
    <row r="47" spans="1:17" ht="16.5" customHeight="1">
      <c r="A47" s="2"/>
      <c r="B47" s="44" t="s">
        <v>492</v>
      </c>
      <c r="C47" s="23"/>
      <c r="D47" s="22">
        <v>0.091</v>
      </c>
      <c r="E47" s="52"/>
      <c r="F47" s="65" t="s">
        <v>556</v>
      </c>
      <c r="G47" s="2"/>
      <c r="H47" s="3">
        <v>0.004</v>
      </c>
      <c r="I47" s="52"/>
      <c r="J47" s="65"/>
      <c r="K47" s="2"/>
      <c r="L47" s="3"/>
      <c r="M47" s="52"/>
      <c r="N47" s="44" t="s">
        <v>188</v>
      </c>
      <c r="O47" s="23"/>
      <c r="P47" s="22">
        <v>0.004</v>
      </c>
      <c r="Q47" s="12"/>
    </row>
    <row r="48" spans="1:17" ht="16.5" customHeight="1">
      <c r="A48" s="2"/>
      <c r="B48" s="44" t="s">
        <v>493</v>
      </c>
      <c r="C48" s="23"/>
      <c r="D48" s="22">
        <v>0.016</v>
      </c>
      <c r="E48" s="52"/>
      <c r="F48" s="65" t="s">
        <v>135</v>
      </c>
      <c r="G48" s="2"/>
      <c r="H48" s="3">
        <v>0.004</v>
      </c>
      <c r="I48" s="52"/>
      <c r="J48" s="65" t="s">
        <v>220</v>
      </c>
      <c r="K48" s="2"/>
      <c r="L48" s="3">
        <v>0.12</v>
      </c>
      <c r="M48" s="52"/>
      <c r="N48" s="44" t="s">
        <v>564</v>
      </c>
      <c r="O48" s="23"/>
      <c r="P48" s="22">
        <v>0.004</v>
      </c>
      <c r="Q48" s="12"/>
    </row>
    <row r="49" spans="1:17" ht="16.5" customHeight="1">
      <c r="A49" s="2"/>
      <c r="B49" s="44" t="s">
        <v>494</v>
      </c>
      <c r="C49" s="23"/>
      <c r="D49" s="22">
        <v>0.006</v>
      </c>
      <c r="E49" s="52"/>
      <c r="F49" s="65" t="s">
        <v>144</v>
      </c>
      <c r="G49" s="2"/>
      <c r="H49" s="3">
        <v>0.004</v>
      </c>
      <c r="I49" s="52"/>
      <c r="J49" s="65" t="s">
        <v>136</v>
      </c>
      <c r="K49" s="2"/>
      <c r="L49" s="3">
        <v>0.07</v>
      </c>
      <c r="M49" s="52"/>
      <c r="N49" s="44" t="s">
        <v>151</v>
      </c>
      <c r="O49" s="23"/>
      <c r="P49" s="22">
        <v>0.003</v>
      </c>
      <c r="Q49" s="12"/>
    </row>
    <row r="50" spans="1:17" ht="17.25" customHeight="1">
      <c r="A50" s="2"/>
      <c r="B50" s="44" t="s">
        <v>495</v>
      </c>
      <c r="C50" s="23"/>
      <c r="D50" s="22">
        <v>0.005</v>
      </c>
      <c r="E50" s="52"/>
      <c r="F50" s="65" t="s">
        <v>151</v>
      </c>
      <c r="G50" s="2"/>
      <c r="H50" s="3">
        <v>0.002</v>
      </c>
      <c r="I50" s="52"/>
      <c r="J50" s="65" t="s">
        <v>127</v>
      </c>
      <c r="K50" s="2"/>
      <c r="L50" s="3">
        <v>0.06</v>
      </c>
      <c r="M50" s="52"/>
      <c r="N50" s="44" t="s">
        <v>300</v>
      </c>
      <c r="O50" s="23"/>
      <c r="P50" s="22">
        <v>0.003</v>
      </c>
      <c r="Q50" s="12"/>
    </row>
    <row r="51" spans="1:17" ht="16.5" customHeight="1">
      <c r="A51" s="2"/>
      <c r="B51" s="44" t="s">
        <v>503</v>
      </c>
      <c r="C51" s="23"/>
      <c r="D51" s="22">
        <v>0.002</v>
      </c>
      <c r="E51" s="52"/>
      <c r="F51" s="44" t="s">
        <v>129</v>
      </c>
      <c r="G51" s="1"/>
      <c r="H51" s="3">
        <v>0.13</v>
      </c>
      <c r="I51" s="52"/>
      <c r="J51" s="65" t="s">
        <v>237</v>
      </c>
      <c r="K51" s="2"/>
      <c r="L51" s="3">
        <v>0.06</v>
      </c>
      <c r="M51" s="52"/>
      <c r="N51" s="44" t="s">
        <v>443</v>
      </c>
      <c r="O51" s="23"/>
      <c r="P51" s="22">
        <v>0.002</v>
      </c>
      <c r="Q51" s="12"/>
    </row>
    <row r="52" spans="1:17" ht="16.5" customHeight="1">
      <c r="A52" s="2"/>
      <c r="C52" s="23"/>
      <c r="D52" s="22"/>
      <c r="E52" s="52"/>
      <c r="H52" s="138"/>
      <c r="I52" s="52"/>
      <c r="J52" s="65" t="s">
        <v>188</v>
      </c>
      <c r="K52" s="2"/>
      <c r="L52" s="3">
        <v>0.055</v>
      </c>
      <c r="M52" s="52"/>
      <c r="N52" s="44"/>
      <c r="O52" s="23"/>
      <c r="P52" s="22"/>
      <c r="Q52" s="12"/>
    </row>
    <row r="53" spans="1:17" ht="16.5" customHeight="1">
      <c r="A53" s="2"/>
      <c r="B53" s="44" t="s">
        <v>496</v>
      </c>
      <c r="C53" s="23"/>
      <c r="D53" s="22">
        <v>0.002</v>
      </c>
      <c r="E53" s="52"/>
      <c r="F53" s="44" t="s">
        <v>137</v>
      </c>
      <c r="G53" s="23"/>
      <c r="H53" s="3">
        <v>0.05</v>
      </c>
      <c r="I53" s="52"/>
      <c r="J53" s="65"/>
      <c r="K53" s="2"/>
      <c r="L53" s="3"/>
      <c r="M53" s="52"/>
      <c r="N53" s="44" t="s">
        <v>576</v>
      </c>
      <c r="O53" s="23"/>
      <c r="P53" s="22">
        <v>0.002</v>
      </c>
      <c r="Q53" s="12"/>
    </row>
    <row r="54" spans="1:17" ht="16.5" customHeight="1">
      <c r="A54" s="2"/>
      <c r="B54" s="44" t="s">
        <v>497</v>
      </c>
      <c r="C54" s="23"/>
      <c r="D54" s="22">
        <v>0.002</v>
      </c>
      <c r="E54" s="52"/>
      <c r="F54" s="44" t="s">
        <v>142</v>
      </c>
      <c r="G54" s="23"/>
      <c r="H54" s="3">
        <v>0.03</v>
      </c>
      <c r="I54" s="52"/>
      <c r="J54" s="65" t="s">
        <v>34</v>
      </c>
      <c r="K54" s="2"/>
      <c r="L54" s="3">
        <v>0.05</v>
      </c>
      <c r="M54" s="52"/>
      <c r="N54" s="44" t="s">
        <v>444</v>
      </c>
      <c r="O54" s="23"/>
      <c r="P54" s="22">
        <v>0.002</v>
      </c>
      <c r="Q54" s="12"/>
    </row>
    <row r="55" spans="1:17" ht="16.5" customHeight="1">
      <c r="A55" s="2"/>
      <c r="B55" s="44" t="s">
        <v>498</v>
      </c>
      <c r="C55" s="23"/>
      <c r="D55" s="22">
        <v>0.002</v>
      </c>
      <c r="E55" s="52"/>
      <c r="F55" s="44" t="s">
        <v>162</v>
      </c>
      <c r="G55" s="1"/>
      <c r="H55" s="22">
        <v>0.299</v>
      </c>
      <c r="I55" s="52"/>
      <c r="J55" s="65" t="s">
        <v>261</v>
      </c>
      <c r="K55" s="2"/>
      <c r="L55" s="3">
        <v>0.04</v>
      </c>
      <c r="M55" s="52"/>
      <c r="N55" s="44" t="s">
        <v>324</v>
      </c>
      <c r="O55" s="23"/>
      <c r="P55" s="22">
        <v>0.002</v>
      </c>
      <c r="Q55" s="12"/>
    </row>
    <row r="56" spans="1:17" ht="17.25" customHeight="1">
      <c r="A56" s="2"/>
      <c r="B56" s="44" t="s">
        <v>499</v>
      </c>
      <c r="C56" s="23"/>
      <c r="D56" s="22">
        <v>0.001</v>
      </c>
      <c r="E56" s="52"/>
      <c r="F56" s="44" t="s">
        <v>263</v>
      </c>
      <c r="G56" s="1"/>
      <c r="H56" s="22">
        <v>0.231</v>
      </c>
      <c r="I56" s="52"/>
      <c r="J56" s="65" t="s">
        <v>268</v>
      </c>
      <c r="K56" s="2"/>
      <c r="L56" s="3">
        <v>0.03</v>
      </c>
      <c r="M56" s="52"/>
      <c r="N56" s="44" t="s">
        <v>331</v>
      </c>
      <c r="O56" s="23"/>
      <c r="P56" s="22">
        <v>0.001</v>
      </c>
      <c r="Q56" s="12"/>
    </row>
    <row r="57" spans="1:17" ht="16.5" customHeight="1">
      <c r="A57" s="2"/>
      <c r="B57" s="44" t="s">
        <v>500</v>
      </c>
      <c r="C57" s="23"/>
      <c r="D57" s="22">
        <v>0.001</v>
      </c>
      <c r="E57" s="52"/>
      <c r="F57" s="44" t="s">
        <v>27</v>
      </c>
      <c r="G57" s="1"/>
      <c r="H57" s="22">
        <v>0.127</v>
      </c>
      <c r="I57" s="52"/>
      <c r="J57" s="65" t="s">
        <v>271</v>
      </c>
      <c r="K57" s="2"/>
      <c r="L57" s="3">
        <v>0.03</v>
      </c>
      <c r="M57" s="52"/>
      <c r="N57" s="44" t="s">
        <v>445</v>
      </c>
      <c r="O57" s="23"/>
      <c r="P57" s="22">
        <v>0.001</v>
      </c>
      <c r="Q57" s="12"/>
    </row>
    <row r="58" spans="1:17" ht="16.5" customHeight="1">
      <c r="A58" s="2"/>
      <c r="B58" s="44"/>
      <c r="C58" s="23"/>
      <c r="D58" s="22"/>
      <c r="E58" s="52"/>
      <c r="F58" s="44"/>
      <c r="G58" s="1"/>
      <c r="H58" s="22"/>
      <c r="I58" s="52"/>
      <c r="J58" s="65" t="s">
        <v>277</v>
      </c>
      <c r="K58" s="2"/>
      <c r="L58" s="3">
        <v>0.03</v>
      </c>
      <c r="M58" s="52"/>
      <c r="N58" s="44"/>
      <c r="O58" s="23"/>
      <c r="P58" s="22"/>
      <c r="Q58" s="12"/>
    </row>
    <row r="59" spans="1:17" ht="16.5" customHeight="1">
      <c r="A59" s="2"/>
      <c r="B59" s="44" t="s">
        <v>501</v>
      </c>
      <c r="C59" s="23"/>
      <c r="D59" s="22">
        <v>0.001</v>
      </c>
      <c r="E59" s="52"/>
      <c r="F59" s="44" t="s">
        <v>188</v>
      </c>
      <c r="G59" s="1"/>
      <c r="H59" s="22">
        <v>0.095</v>
      </c>
      <c r="I59" s="52"/>
      <c r="J59" s="65"/>
      <c r="K59" s="2"/>
      <c r="L59" s="3"/>
      <c r="M59" s="52"/>
      <c r="N59" s="44" t="s">
        <v>47</v>
      </c>
      <c r="O59" s="23"/>
      <c r="P59" s="22">
        <v>0.001</v>
      </c>
      <c r="Q59" s="12"/>
    </row>
    <row r="60" spans="1:17" ht="16.5" customHeight="1">
      <c r="A60" s="2"/>
      <c r="B60" s="44" t="s">
        <v>502</v>
      </c>
      <c r="C60" s="23"/>
      <c r="D60" s="22">
        <v>0.001</v>
      </c>
      <c r="E60" s="52"/>
      <c r="F60" s="44" t="s">
        <v>280</v>
      </c>
      <c r="G60" s="1"/>
      <c r="H60" s="22">
        <v>0.062</v>
      </c>
      <c r="I60" s="52"/>
      <c r="J60" s="65" t="s">
        <v>289</v>
      </c>
      <c r="K60" s="2"/>
      <c r="L60" s="3">
        <v>0.03</v>
      </c>
      <c r="M60" s="52"/>
      <c r="N60" s="44" t="s">
        <v>367</v>
      </c>
      <c r="O60" s="23"/>
      <c r="P60" s="22">
        <v>0.018</v>
      </c>
      <c r="Q60" s="12"/>
    </row>
    <row r="61" spans="1:17" ht="16.5" customHeight="1">
      <c r="A61" s="2"/>
      <c r="B61" s="44" t="s">
        <v>504</v>
      </c>
      <c r="C61" s="23"/>
      <c r="D61" s="22">
        <v>0.001</v>
      </c>
      <c r="E61" s="52"/>
      <c r="F61" s="44" t="s">
        <v>290</v>
      </c>
      <c r="G61" s="1"/>
      <c r="H61" s="22">
        <v>0.057</v>
      </c>
      <c r="I61" s="52"/>
      <c r="J61" s="65" t="s">
        <v>295</v>
      </c>
      <c r="K61" s="2"/>
      <c r="L61" s="3">
        <v>0.03</v>
      </c>
      <c r="M61" s="52"/>
      <c r="N61" s="44" t="s">
        <v>374</v>
      </c>
      <c r="O61" s="23"/>
      <c r="P61" s="22">
        <v>0.013</v>
      </c>
      <c r="Q61" s="12"/>
    </row>
    <row r="62" spans="1:17" ht="17.25" customHeight="1">
      <c r="A62" s="2"/>
      <c r="B62" s="44" t="s">
        <v>505</v>
      </c>
      <c r="C62" s="23"/>
      <c r="D62" s="22">
        <v>0.001</v>
      </c>
      <c r="E62" s="52"/>
      <c r="F62" s="44" t="s">
        <v>151</v>
      </c>
      <c r="G62" s="1"/>
      <c r="H62" s="22">
        <v>0.034</v>
      </c>
      <c r="I62" s="52"/>
      <c r="J62" s="65" t="s">
        <v>299</v>
      </c>
      <c r="K62" s="2"/>
      <c r="L62" s="3">
        <v>0.03</v>
      </c>
      <c r="M62" s="52"/>
      <c r="N62" s="44" t="s">
        <v>311</v>
      </c>
      <c r="O62" s="23"/>
      <c r="P62" s="22">
        <v>0.01</v>
      </c>
      <c r="Q62" s="12"/>
    </row>
    <row r="63" spans="1:17" ht="16.5" customHeight="1">
      <c r="A63" s="2"/>
      <c r="B63" s="44"/>
      <c r="C63" s="1"/>
      <c r="D63" s="8"/>
      <c r="E63" s="52"/>
      <c r="F63" s="44" t="s">
        <v>301</v>
      </c>
      <c r="G63" s="1"/>
      <c r="H63" s="22">
        <v>0.028</v>
      </c>
      <c r="I63" s="52"/>
      <c r="J63" s="65" t="s">
        <v>295</v>
      </c>
      <c r="K63" s="2"/>
      <c r="L63" s="3">
        <v>0.03</v>
      </c>
      <c r="M63" s="52"/>
      <c r="N63" s="44" t="s">
        <v>386</v>
      </c>
      <c r="O63" s="23"/>
      <c r="P63" s="22">
        <v>0.01</v>
      </c>
      <c r="Q63" s="12"/>
    </row>
    <row r="64" spans="1:17" ht="16.5" customHeight="1">
      <c r="A64" s="2"/>
      <c r="B64" s="114"/>
      <c r="C64" s="115"/>
      <c r="D64" s="116"/>
      <c r="E64" s="52"/>
      <c r="F64" s="44"/>
      <c r="G64" s="1"/>
      <c r="H64" s="22"/>
      <c r="I64" s="52"/>
      <c r="J64" s="65" t="s">
        <v>310</v>
      </c>
      <c r="K64" s="2"/>
      <c r="L64" s="3">
        <v>0.02</v>
      </c>
      <c r="M64" s="52"/>
      <c r="N64" s="44"/>
      <c r="O64" s="23"/>
      <c r="P64" s="22"/>
      <c r="Q64" s="12"/>
    </row>
    <row r="65" spans="1:17" ht="16.5" customHeight="1">
      <c r="A65" s="2"/>
      <c r="B65" s="59" t="s">
        <v>232</v>
      </c>
      <c r="C65" s="59"/>
      <c r="D65" s="60"/>
      <c r="E65" s="52"/>
      <c r="F65" s="44" t="s">
        <v>127</v>
      </c>
      <c r="G65" s="1"/>
      <c r="H65" s="22">
        <v>0.022</v>
      </c>
      <c r="I65" s="37"/>
      <c r="K65" s="100"/>
      <c r="M65" s="52"/>
      <c r="N65" s="44" t="s">
        <v>393</v>
      </c>
      <c r="O65" s="23"/>
      <c r="P65" s="22">
        <v>0.008</v>
      </c>
      <c r="Q65" s="12"/>
    </row>
    <row r="66" spans="1:17" ht="16.5" customHeight="1">
      <c r="A66" s="2" t="s">
        <v>515</v>
      </c>
      <c r="B66" s="65">
        <f>COUNT(D67:D73,H5:H66)</f>
        <v>57</v>
      </c>
      <c r="C66" s="65" t="s">
        <v>516</v>
      </c>
      <c r="D66" s="62">
        <f>SUM(D67:D73,H5:H66)</f>
        <v>3.3239999999999976</v>
      </c>
      <c r="E66" s="52"/>
      <c r="F66" s="44" t="s">
        <v>89</v>
      </c>
      <c r="G66" s="1"/>
      <c r="H66" s="22">
        <v>0.002</v>
      </c>
      <c r="I66" s="52"/>
      <c r="J66" s="65" t="s">
        <v>129</v>
      </c>
      <c r="K66" s="2"/>
      <c r="L66" s="3">
        <v>0.02</v>
      </c>
      <c r="M66" s="52"/>
      <c r="N66" s="44" t="s">
        <v>401</v>
      </c>
      <c r="O66" s="23"/>
      <c r="P66" s="22">
        <v>0.003</v>
      </c>
      <c r="Q66" s="12"/>
    </row>
    <row r="67" spans="1:17" ht="16.5" customHeight="1">
      <c r="A67" s="2"/>
      <c r="B67" s="65" t="s">
        <v>242</v>
      </c>
      <c r="C67" s="65"/>
      <c r="D67" s="3">
        <v>0.254</v>
      </c>
      <c r="E67" s="52"/>
      <c r="F67" s="50"/>
      <c r="G67" s="50"/>
      <c r="H67" s="121"/>
      <c r="I67" s="52"/>
      <c r="J67" s="65" t="s">
        <v>322</v>
      </c>
      <c r="K67" s="2"/>
      <c r="L67" s="3">
        <v>0.02</v>
      </c>
      <c r="M67" s="52"/>
      <c r="N67" s="44" t="s">
        <v>406</v>
      </c>
      <c r="O67" s="23"/>
      <c r="P67" s="22">
        <v>0.003</v>
      </c>
      <c r="Q67" s="12"/>
    </row>
    <row r="68" spans="1:17" ht="17.25" customHeight="1">
      <c r="A68" s="2"/>
      <c r="B68" s="65" t="s">
        <v>249</v>
      </c>
      <c r="C68" s="65"/>
      <c r="D68" s="3">
        <v>0.253</v>
      </c>
      <c r="E68" s="52"/>
      <c r="F68" s="50"/>
      <c r="G68" s="50"/>
      <c r="H68" s="69"/>
      <c r="I68" s="52"/>
      <c r="J68" s="65" t="s">
        <v>329</v>
      </c>
      <c r="K68" s="2"/>
      <c r="L68" s="3">
        <v>0.01</v>
      </c>
      <c r="M68" s="52"/>
      <c r="P68" s="37"/>
      <c r="Q68" s="12"/>
    </row>
    <row r="69" spans="1:17" ht="16.5" customHeight="1">
      <c r="A69" s="2"/>
      <c r="B69" s="65" t="s">
        <v>255</v>
      </c>
      <c r="C69" s="65"/>
      <c r="D69" s="3">
        <v>0.231</v>
      </c>
      <c r="E69" s="52"/>
      <c r="F69" s="59" t="s">
        <v>476</v>
      </c>
      <c r="G69" s="59"/>
      <c r="H69" s="60"/>
      <c r="I69" s="52"/>
      <c r="J69" s="65" t="s">
        <v>334</v>
      </c>
      <c r="K69" s="2"/>
      <c r="L69" s="3">
        <v>0.01</v>
      </c>
      <c r="M69" s="52"/>
      <c r="P69" s="12"/>
      <c r="Q69" s="12"/>
    </row>
    <row r="70" spans="1:17" ht="16.5" customHeight="1">
      <c r="A70" s="2"/>
      <c r="B70" s="65" t="s">
        <v>11</v>
      </c>
      <c r="C70" s="65"/>
      <c r="D70" s="3">
        <v>0.23</v>
      </c>
      <c r="E70" s="52" t="s">
        <v>515</v>
      </c>
      <c r="F70" s="132">
        <f>COUNT(H71:H72,L5:L22)</f>
        <v>17</v>
      </c>
      <c r="G70" s="50" t="s">
        <v>516</v>
      </c>
      <c r="H70" s="108">
        <f>SUM(H71:H73,L5:L22)</f>
        <v>0.13300000000000003</v>
      </c>
      <c r="I70" s="52"/>
      <c r="J70" s="65" t="s">
        <v>339</v>
      </c>
      <c r="K70" s="2"/>
      <c r="L70" s="3">
        <v>0.01</v>
      </c>
      <c r="M70" s="52"/>
      <c r="N70" s="72" t="s">
        <v>474</v>
      </c>
      <c r="O70" s="72"/>
      <c r="P70" s="27"/>
      <c r="Q70" s="12"/>
    </row>
    <row r="71" spans="1:17" ht="16.5" customHeight="1">
      <c r="A71" s="2"/>
      <c r="B71" s="65" t="s">
        <v>266</v>
      </c>
      <c r="C71" s="65"/>
      <c r="D71" s="3">
        <v>0.148</v>
      </c>
      <c r="E71" s="52"/>
      <c r="F71" s="65" t="s">
        <v>177</v>
      </c>
      <c r="G71" s="2"/>
      <c r="H71" s="3">
        <v>0.028</v>
      </c>
      <c r="I71" s="52"/>
      <c r="J71" s="65"/>
      <c r="K71" s="2"/>
      <c r="L71" s="3"/>
      <c r="M71" s="52" t="s">
        <v>526</v>
      </c>
      <c r="N71" s="97">
        <f>COUNT(P72,'(3)単一（対馬市～宇久町）'!D5:D73,'(3)単一（対馬市～宇久町）'!H5:H56)</f>
        <v>102</v>
      </c>
      <c r="O71" s="1" t="s">
        <v>516</v>
      </c>
      <c r="P71" s="122">
        <f>SUM(P72,'(3)単一（対馬市～宇久町）'!D5:D73,'(3)単一（対馬市～宇久町）'!H5:H56)</f>
        <v>3.500999999999993</v>
      </c>
      <c r="Q71" s="12"/>
    </row>
    <row r="72" spans="1:17" ht="16.5" customHeight="1">
      <c r="A72" s="2"/>
      <c r="B72" s="65"/>
      <c r="C72" s="65"/>
      <c r="D72" s="3"/>
      <c r="E72" s="52"/>
      <c r="F72" s="65" t="s">
        <v>186</v>
      </c>
      <c r="G72" s="2"/>
      <c r="H72" s="3">
        <v>0.018</v>
      </c>
      <c r="I72" s="52"/>
      <c r="J72" s="65" t="s">
        <v>347</v>
      </c>
      <c r="K72" s="2"/>
      <c r="L72" s="3">
        <v>0.01</v>
      </c>
      <c r="M72" s="52"/>
      <c r="N72" s="44" t="s">
        <v>420</v>
      </c>
      <c r="O72" s="1"/>
      <c r="P72" s="22">
        <v>0.119</v>
      </c>
      <c r="Q72" s="12"/>
    </row>
    <row r="73" spans="1:17" ht="16.5" customHeight="1" thickBot="1">
      <c r="A73" s="2"/>
      <c r="B73" s="14"/>
      <c r="C73" s="14"/>
      <c r="D73" s="14"/>
      <c r="E73" s="54"/>
      <c r="F73" s="14"/>
      <c r="G73" s="14"/>
      <c r="H73" s="14"/>
      <c r="I73" s="54"/>
      <c r="J73" s="77"/>
      <c r="K73" s="29"/>
      <c r="L73" s="66"/>
      <c r="M73" s="54"/>
      <c r="N73" s="14"/>
      <c r="O73" s="14"/>
      <c r="P73" s="42"/>
      <c r="Q73" s="12"/>
    </row>
    <row r="74" ht="14.25" customHeight="1">
      <c r="A74" s="2" t="s">
        <v>584</v>
      </c>
    </row>
  </sheetData>
  <mergeCells count="4">
    <mergeCell ref="D3:D4"/>
    <mergeCell ref="P3:P4"/>
    <mergeCell ref="H3:H4"/>
    <mergeCell ref="L3:L4"/>
  </mergeCells>
  <printOptions/>
  <pageMargins left="0.5" right="0.67" top="0" bottom="0" header="0.5118110236220472" footer="0.5118110236220472"/>
  <pageSetup horizontalDpi="400" verticalDpi="400" orientation="portrait" pageOrder="overThenDown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1"/>
  <sheetViews>
    <sheetView showGridLines="0" zoomScale="75" zoomScaleNormal="75" workbookViewId="0" topLeftCell="A1">
      <selection activeCell="A4" sqref="A4:C4"/>
    </sheetView>
  </sheetViews>
  <sheetFormatPr defaultColWidth="8.625" defaultRowHeight="12.75"/>
  <cols>
    <col min="1" max="1" width="4.25390625" style="4" customWidth="1"/>
    <col min="2" max="2" width="19.875" style="4" customWidth="1"/>
    <col min="3" max="3" width="2.75390625" style="4" customWidth="1"/>
    <col min="4" max="4" width="11.75390625" style="4" customWidth="1"/>
    <col min="5" max="5" width="4.25390625" style="4" customWidth="1"/>
    <col min="6" max="6" width="19.875" style="4" customWidth="1"/>
    <col min="7" max="7" width="2.75390625" style="4" customWidth="1"/>
    <col min="8" max="8" width="11.75390625" style="4" customWidth="1"/>
    <col min="9" max="9" width="4.25390625" style="4" customWidth="1"/>
    <col min="10" max="10" width="19.875" style="4" customWidth="1"/>
    <col min="11" max="11" width="2.75390625" style="4" customWidth="1"/>
    <col min="12" max="12" width="11.75390625" style="4" customWidth="1"/>
    <col min="13" max="13" width="4.25390625" style="4" customWidth="1"/>
    <col min="14" max="14" width="19.875" style="4" customWidth="1"/>
    <col min="15" max="15" width="2.75390625" style="4" customWidth="1"/>
    <col min="16" max="16" width="11.75390625" style="4" customWidth="1"/>
    <col min="17" max="17" width="4.25390625" style="12" customWidth="1"/>
    <col min="18" max="18" width="19.875" style="12" customWidth="1"/>
    <col min="19" max="19" width="2.75390625" style="12" customWidth="1"/>
    <col min="20" max="20" width="11.75390625" style="12" customWidth="1"/>
    <col min="21" max="21" width="12.25390625" style="12" customWidth="1"/>
    <col min="22" max="22" width="4.25390625" style="12" customWidth="1"/>
    <col min="23" max="23" width="14.375" style="12" customWidth="1"/>
    <col min="24" max="24" width="4.00390625" style="12" customWidth="1"/>
    <col min="25" max="25" width="11.375" style="12" customWidth="1"/>
    <col min="26" max="16384" width="8.625" style="4" customWidth="1"/>
  </cols>
  <sheetData>
    <row r="1" spans="1:26" ht="24" customHeight="1">
      <c r="A1" s="2"/>
      <c r="B1" s="49" t="s">
        <v>65</v>
      </c>
      <c r="C1" s="2"/>
      <c r="D1" s="47"/>
      <c r="E1" s="2"/>
      <c r="F1" s="2"/>
      <c r="G1" s="2"/>
      <c r="H1" s="55" t="s">
        <v>66</v>
      </c>
      <c r="I1" s="2"/>
      <c r="J1" s="47" t="s">
        <v>569</v>
      </c>
      <c r="K1" s="2"/>
      <c r="L1" s="47"/>
      <c r="M1" s="2"/>
      <c r="N1" s="2"/>
      <c r="O1" s="2"/>
      <c r="P1" s="47"/>
      <c r="Q1" s="11"/>
      <c r="R1" s="110"/>
      <c r="S1" s="1"/>
      <c r="T1" s="1"/>
      <c r="U1" s="8"/>
      <c r="V1" s="1"/>
      <c r="W1" s="1"/>
      <c r="X1" s="1"/>
      <c r="Y1" s="8"/>
      <c r="Z1" s="2"/>
    </row>
    <row r="2" spans="1:26" ht="39" customHeight="1">
      <c r="A2" s="1"/>
      <c r="B2" s="1" t="s">
        <v>555</v>
      </c>
      <c r="C2" s="1"/>
      <c r="D2" s="8"/>
      <c r="E2" s="1"/>
      <c r="F2" s="1"/>
      <c r="G2" s="1"/>
      <c r="H2" s="8"/>
      <c r="I2" s="1"/>
      <c r="J2" s="1"/>
      <c r="K2" s="1"/>
      <c r="L2" s="8"/>
      <c r="M2" s="1"/>
      <c r="N2" s="1"/>
      <c r="O2" s="1"/>
      <c r="P2" s="8"/>
      <c r="Q2" s="13"/>
      <c r="R2" s="10"/>
      <c r="S2" s="10"/>
      <c r="T2" s="10"/>
      <c r="U2" s="13"/>
      <c r="V2" s="10"/>
      <c r="W2" s="10"/>
      <c r="X2" s="1"/>
      <c r="Y2" s="13"/>
      <c r="Z2" s="2"/>
    </row>
    <row r="3" spans="1:26" ht="5.25" customHeight="1" thickBot="1">
      <c r="A3" s="1"/>
      <c r="B3" s="1"/>
      <c r="C3" s="1"/>
      <c r="D3" s="8"/>
      <c r="E3" s="1"/>
      <c r="F3" s="1"/>
      <c r="G3" s="1"/>
      <c r="H3" s="8"/>
      <c r="I3" s="1"/>
      <c r="J3" s="1"/>
      <c r="K3" s="1"/>
      <c r="L3" s="8"/>
      <c r="M3" s="1"/>
      <c r="N3" s="1"/>
      <c r="O3" s="1"/>
      <c r="P3" s="8"/>
      <c r="Q3" s="13"/>
      <c r="R3" s="10"/>
      <c r="S3" s="10"/>
      <c r="T3" s="10"/>
      <c r="U3" s="13"/>
      <c r="V3" s="10"/>
      <c r="W3" s="10"/>
      <c r="X3" s="1"/>
      <c r="Y3" s="13"/>
      <c r="Z3" s="2"/>
    </row>
    <row r="4" spans="1:26" ht="33" customHeight="1">
      <c r="A4" s="171" t="s">
        <v>542</v>
      </c>
      <c r="B4" s="171"/>
      <c r="C4" s="172"/>
      <c r="D4" s="75" t="s">
        <v>0</v>
      </c>
      <c r="E4" s="170" t="s">
        <v>542</v>
      </c>
      <c r="F4" s="171"/>
      <c r="G4" s="172"/>
      <c r="H4" s="75" t="s">
        <v>0</v>
      </c>
      <c r="I4" s="170" t="s">
        <v>542</v>
      </c>
      <c r="J4" s="171"/>
      <c r="K4" s="172"/>
      <c r="L4" s="75" t="s">
        <v>0</v>
      </c>
      <c r="M4" s="170" t="s">
        <v>542</v>
      </c>
      <c r="N4" s="171"/>
      <c r="O4" s="172"/>
      <c r="P4" s="78" t="s">
        <v>0</v>
      </c>
      <c r="Q4" s="16"/>
      <c r="R4" s="17"/>
      <c r="S4" s="15"/>
      <c r="T4" s="10"/>
      <c r="U4" s="16"/>
      <c r="V4" s="17"/>
      <c r="W4" s="15"/>
      <c r="X4" s="10"/>
      <c r="Y4" s="16"/>
      <c r="Z4" s="2"/>
    </row>
    <row r="5" spans="1:26" ht="16.5" customHeight="1">
      <c r="A5" s="123"/>
      <c r="B5" s="44" t="s">
        <v>427</v>
      </c>
      <c r="C5" s="1"/>
      <c r="D5" s="22">
        <v>0.009</v>
      </c>
      <c r="E5" s="125"/>
      <c r="F5" s="44" t="s">
        <v>103</v>
      </c>
      <c r="G5" s="1"/>
      <c r="H5" s="22">
        <v>0.063</v>
      </c>
      <c r="I5" s="125"/>
      <c r="J5" s="44" t="s">
        <v>343</v>
      </c>
      <c r="K5" s="1"/>
      <c r="L5" s="3">
        <v>0.005</v>
      </c>
      <c r="M5" s="125"/>
      <c r="N5" s="44" t="s">
        <v>122</v>
      </c>
      <c r="O5" s="1"/>
      <c r="P5" s="22">
        <v>0.059</v>
      </c>
      <c r="Q5" s="13"/>
      <c r="R5" s="10"/>
      <c r="T5" s="10"/>
      <c r="U5" s="13"/>
      <c r="V5" s="10"/>
      <c r="W5" s="20"/>
      <c r="X5" s="1"/>
      <c r="Y5" s="13"/>
      <c r="Z5" s="2"/>
    </row>
    <row r="6" spans="1:26" ht="16.5" customHeight="1">
      <c r="A6" s="123"/>
      <c r="B6" s="44" t="s">
        <v>433</v>
      </c>
      <c r="C6" s="1"/>
      <c r="D6" s="22">
        <v>0.001</v>
      </c>
      <c r="E6" s="125"/>
      <c r="F6" s="44"/>
      <c r="G6" s="1"/>
      <c r="H6" s="22"/>
      <c r="I6" s="125"/>
      <c r="J6" s="44" t="s">
        <v>375</v>
      </c>
      <c r="K6" s="1"/>
      <c r="L6" s="3">
        <v>0.106</v>
      </c>
      <c r="M6" s="125"/>
      <c r="N6" s="44" t="s">
        <v>131</v>
      </c>
      <c r="O6" s="12"/>
      <c r="P6" s="22">
        <v>0.024</v>
      </c>
      <c r="Q6" s="13"/>
      <c r="R6" s="10"/>
      <c r="T6" s="10"/>
      <c r="U6" s="13"/>
      <c r="V6" s="10"/>
      <c r="W6" s="20"/>
      <c r="X6" s="1"/>
      <c r="Y6" s="13"/>
      <c r="Z6" s="2"/>
    </row>
    <row r="7" spans="1:26" ht="17.25" customHeight="1">
      <c r="A7" s="123"/>
      <c r="B7" s="44" t="s">
        <v>16</v>
      </c>
      <c r="C7" s="23"/>
      <c r="D7" s="22">
        <v>1.02</v>
      </c>
      <c r="E7" s="125"/>
      <c r="F7" s="44" t="s">
        <v>109</v>
      </c>
      <c r="G7" s="1"/>
      <c r="H7" s="22">
        <v>0.005</v>
      </c>
      <c r="I7" s="125"/>
      <c r="J7" s="44" t="s">
        <v>381</v>
      </c>
      <c r="K7" s="1"/>
      <c r="L7" s="3">
        <v>0.079</v>
      </c>
      <c r="M7" s="125"/>
      <c r="N7" s="44" t="s">
        <v>139</v>
      </c>
      <c r="O7" s="12"/>
      <c r="P7" s="22">
        <v>0.005</v>
      </c>
      <c r="Q7" s="13"/>
      <c r="R7" s="10"/>
      <c r="S7" s="20"/>
      <c r="T7" s="10"/>
      <c r="U7" s="13"/>
      <c r="V7" s="10"/>
      <c r="W7" s="10"/>
      <c r="X7" s="1"/>
      <c r="Y7" s="13"/>
      <c r="Z7" s="2"/>
    </row>
    <row r="8" spans="1:26" ht="16.5" customHeight="1">
      <c r="A8" s="123"/>
      <c r="B8" s="44" t="s">
        <v>95</v>
      </c>
      <c r="C8" s="23"/>
      <c r="D8" s="22">
        <v>0.27</v>
      </c>
      <c r="E8" s="125"/>
      <c r="F8" s="44" t="s">
        <v>116</v>
      </c>
      <c r="G8" s="1"/>
      <c r="H8" s="22">
        <v>0.003</v>
      </c>
      <c r="I8" s="125"/>
      <c r="J8" s="44" t="s">
        <v>388</v>
      </c>
      <c r="K8" s="1"/>
      <c r="L8" s="3">
        <v>0.055</v>
      </c>
      <c r="M8" s="125"/>
      <c r="N8" s="44"/>
      <c r="O8" s="12"/>
      <c r="P8" s="22"/>
      <c r="Q8" s="13"/>
      <c r="R8" s="10"/>
      <c r="S8" s="20"/>
      <c r="T8" s="10"/>
      <c r="U8" s="13"/>
      <c r="V8" s="10"/>
      <c r="X8" s="1"/>
      <c r="Y8" s="13"/>
      <c r="Z8" s="2"/>
    </row>
    <row r="9" spans="1:26" ht="16.5" customHeight="1">
      <c r="A9" s="123"/>
      <c r="B9" s="44"/>
      <c r="C9" s="23"/>
      <c r="D9" s="22"/>
      <c r="E9" s="125"/>
      <c r="F9" s="44" t="s">
        <v>125</v>
      </c>
      <c r="G9" s="1"/>
      <c r="H9" s="22">
        <v>0.002</v>
      </c>
      <c r="I9" s="125"/>
      <c r="J9" s="123"/>
      <c r="K9" s="123"/>
      <c r="L9" s="126"/>
      <c r="M9" s="125"/>
      <c r="N9" s="44" t="s">
        <v>147</v>
      </c>
      <c r="O9" s="1"/>
      <c r="P9" s="22">
        <v>0.003</v>
      </c>
      <c r="Q9" s="13"/>
      <c r="R9" s="10"/>
      <c r="S9" s="20"/>
      <c r="T9" s="10"/>
      <c r="U9" s="13"/>
      <c r="V9" s="10"/>
      <c r="W9" s="10"/>
      <c r="X9" s="1"/>
      <c r="Y9" s="13"/>
      <c r="Z9" s="2"/>
    </row>
    <row r="10" spans="1:26" ht="16.5" customHeight="1">
      <c r="A10" s="123"/>
      <c r="B10" s="44" t="s">
        <v>100</v>
      </c>
      <c r="C10" s="23"/>
      <c r="D10" s="22">
        <v>0.2</v>
      </c>
      <c r="E10" s="125"/>
      <c r="F10" s="44" t="s">
        <v>16</v>
      </c>
      <c r="G10" s="1"/>
      <c r="H10" s="22">
        <v>0.002</v>
      </c>
      <c r="I10" s="125"/>
      <c r="J10" s="44" t="s">
        <v>531</v>
      </c>
      <c r="K10" s="1"/>
      <c r="L10" s="3">
        <v>0.003</v>
      </c>
      <c r="M10" s="125"/>
      <c r="N10" s="44" t="s">
        <v>152</v>
      </c>
      <c r="O10" s="1"/>
      <c r="P10" s="22">
        <v>0.001</v>
      </c>
      <c r="Q10" s="11"/>
      <c r="R10" s="10"/>
      <c r="S10" s="20"/>
      <c r="T10" s="10"/>
      <c r="U10" s="13"/>
      <c r="V10" s="10"/>
      <c r="W10" s="20"/>
      <c r="X10" s="1"/>
      <c r="Y10" s="13"/>
      <c r="Z10" s="2"/>
    </row>
    <row r="11" spans="1:26" ht="16.5" customHeight="1">
      <c r="A11" s="123"/>
      <c r="B11" s="44" t="s">
        <v>102</v>
      </c>
      <c r="C11" s="23"/>
      <c r="D11" s="22">
        <v>0.18</v>
      </c>
      <c r="E11" s="125"/>
      <c r="F11" s="44" t="s">
        <v>143</v>
      </c>
      <c r="G11" s="1"/>
      <c r="H11" s="22">
        <v>0.002</v>
      </c>
      <c r="I11" s="125"/>
      <c r="J11" s="65" t="s">
        <v>532</v>
      </c>
      <c r="K11" s="2"/>
      <c r="L11" s="3">
        <v>0.001</v>
      </c>
      <c r="M11" s="125"/>
      <c r="N11" s="123"/>
      <c r="O11" s="130"/>
      <c r="P11" s="124"/>
      <c r="Q11" s="13"/>
      <c r="R11" s="10"/>
      <c r="S11" s="20"/>
      <c r="T11" s="10"/>
      <c r="U11" s="13"/>
      <c r="V11" s="10"/>
      <c r="W11" s="20"/>
      <c r="X11" s="1"/>
      <c r="Y11" s="13"/>
      <c r="Z11" s="2"/>
    </row>
    <row r="12" spans="1:26" ht="16.5" customHeight="1">
      <c r="A12" s="123"/>
      <c r="B12" s="44" t="s">
        <v>108</v>
      </c>
      <c r="C12" s="23"/>
      <c r="D12" s="22">
        <v>0.15</v>
      </c>
      <c r="E12" s="125"/>
      <c r="F12" s="44"/>
      <c r="G12" s="1"/>
      <c r="H12" s="22"/>
      <c r="I12" s="125"/>
      <c r="J12" s="65" t="s">
        <v>533</v>
      </c>
      <c r="K12" s="2"/>
      <c r="L12" s="3">
        <v>0.3</v>
      </c>
      <c r="M12" s="125"/>
      <c r="N12" s="123"/>
      <c r="O12" s="123"/>
      <c r="P12" s="127"/>
      <c r="Q12" s="13"/>
      <c r="R12" s="10"/>
      <c r="S12" s="20"/>
      <c r="T12" s="10"/>
      <c r="U12" s="13"/>
      <c r="V12" s="10"/>
      <c r="W12" s="20"/>
      <c r="X12" s="1"/>
      <c r="Y12" s="13"/>
      <c r="Z12" s="2"/>
    </row>
    <row r="13" spans="1:26" ht="17.25" customHeight="1">
      <c r="A13" s="123"/>
      <c r="B13" s="44" t="s">
        <v>124</v>
      </c>
      <c r="C13" s="23"/>
      <c r="D13" s="22">
        <v>0.14</v>
      </c>
      <c r="E13" s="125"/>
      <c r="F13" s="44" t="s">
        <v>150</v>
      </c>
      <c r="G13" s="1"/>
      <c r="H13" s="22">
        <v>0.002</v>
      </c>
      <c r="I13" s="125"/>
      <c r="J13" s="44" t="s">
        <v>503</v>
      </c>
      <c r="K13" s="1"/>
      <c r="L13" s="22">
        <v>0.003</v>
      </c>
      <c r="M13" s="37"/>
      <c r="N13" s="72" t="s">
        <v>513</v>
      </c>
      <c r="O13" s="72"/>
      <c r="P13" s="73"/>
      <c r="Q13" s="13"/>
      <c r="R13" s="10"/>
      <c r="S13" s="20"/>
      <c r="T13" s="10"/>
      <c r="U13" s="13"/>
      <c r="V13" s="10"/>
      <c r="W13" s="20"/>
      <c r="X13" s="1"/>
      <c r="Y13" s="13"/>
      <c r="Z13" s="2"/>
    </row>
    <row r="14" spans="1:26" ht="16.5" customHeight="1">
      <c r="A14" s="123"/>
      <c r="B14" s="44" t="s">
        <v>133</v>
      </c>
      <c r="C14" s="23"/>
      <c r="D14" s="22">
        <v>0.12</v>
      </c>
      <c r="E14" s="125"/>
      <c r="F14" s="44" t="s">
        <v>154</v>
      </c>
      <c r="G14" s="1"/>
      <c r="H14" s="22">
        <v>0.002</v>
      </c>
      <c r="I14" s="125"/>
      <c r="J14" s="65"/>
      <c r="K14" s="23"/>
      <c r="L14" s="62"/>
      <c r="M14" s="52" t="s">
        <v>515</v>
      </c>
      <c r="N14" s="97">
        <f>COUNT(P15:P72)</f>
        <v>49</v>
      </c>
      <c r="O14" s="1" t="s">
        <v>516</v>
      </c>
      <c r="P14" s="47">
        <f>SUM(P15:P72)</f>
        <v>1.1689999999999996</v>
      </c>
      <c r="Q14" s="13"/>
      <c r="R14" s="10"/>
      <c r="S14" s="20"/>
      <c r="T14" s="10"/>
      <c r="U14" s="13"/>
      <c r="V14" s="10"/>
      <c r="W14" s="20"/>
      <c r="X14" s="1"/>
      <c r="Y14" s="13"/>
      <c r="Z14" s="2"/>
    </row>
    <row r="15" spans="1:26" ht="16.5" customHeight="1">
      <c r="A15" s="123"/>
      <c r="B15" s="44"/>
      <c r="C15" s="23"/>
      <c r="D15" s="22"/>
      <c r="E15" s="125"/>
      <c r="F15" s="44" t="s">
        <v>27</v>
      </c>
      <c r="G15" s="1"/>
      <c r="H15" s="22">
        <v>0.002</v>
      </c>
      <c r="I15" s="125"/>
      <c r="J15" s="59"/>
      <c r="K15" s="59"/>
      <c r="L15" s="60"/>
      <c r="M15" s="37"/>
      <c r="N15" s="44" t="s">
        <v>84</v>
      </c>
      <c r="O15" s="23"/>
      <c r="P15" s="22">
        <v>0.147</v>
      </c>
      <c r="Q15" s="13"/>
      <c r="R15" s="10"/>
      <c r="S15" s="20"/>
      <c r="T15" s="10"/>
      <c r="U15" s="13"/>
      <c r="V15" s="10"/>
      <c r="W15" s="20"/>
      <c r="X15" s="1"/>
      <c r="Y15" s="13"/>
      <c r="Z15" s="2"/>
    </row>
    <row r="16" spans="1:26" ht="16.5" customHeight="1">
      <c r="A16" s="123"/>
      <c r="B16" s="44" t="s">
        <v>141</v>
      </c>
      <c r="C16" s="23"/>
      <c r="D16" s="22">
        <v>0.12</v>
      </c>
      <c r="E16" s="125"/>
      <c r="F16" s="44" t="s">
        <v>167</v>
      </c>
      <c r="G16" s="1"/>
      <c r="H16" s="22">
        <v>0.001</v>
      </c>
      <c r="I16" s="52"/>
      <c r="J16" s="59" t="s">
        <v>481</v>
      </c>
      <c r="K16" s="59"/>
      <c r="L16" s="60"/>
      <c r="M16" s="52"/>
      <c r="N16" s="44" t="s">
        <v>92</v>
      </c>
      <c r="O16" s="23"/>
      <c r="P16" s="22">
        <v>0.11</v>
      </c>
      <c r="Q16" s="13"/>
      <c r="R16" s="10"/>
      <c r="S16" s="20"/>
      <c r="T16" s="10"/>
      <c r="U16" s="13"/>
      <c r="V16" s="10"/>
      <c r="W16" s="20"/>
      <c r="X16" s="1"/>
      <c r="Y16" s="13"/>
      <c r="Z16" s="2"/>
    </row>
    <row r="17" spans="1:26" ht="16.5" customHeight="1">
      <c r="A17" s="123"/>
      <c r="B17" s="44" t="s">
        <v>19</v>
      </c>
      <c r="C17" s="23"/>
      <c r="D17" s="22">
        <v>0.12</v>
      </c>
      <c r="E17" s="125"/>
      <c r="F17" s="44" t="s">
        <v>175</v>
      </c>
      <c r="G17" s="1"/>
      <c r="H17" s="22">
        <v>0.001</v>
      </c>
      <c r="I17" s="52" t="s">
        <v>515</v>
      </c>
      <c r="J17" s="61">
        <f>COUNT(L18:L73,P5:P10)</f>
        <v>52</v>
      </c>
      <c r="K17" s="2" t="s">
        <v>529</v>
      </c>
      <c r="L17" s="62">
        <f>SUM(L18:L73,P5:P10)</f>
        <v>12.876999999999999</v>
      </c>
      <c r="M17" s="37"/>
      <c r="N17" s="44" t="s">
        <v>15</v>
      </c>
      <c r="O17" s="23"/>
      <c r="P17" s="22">
        <v>0.095</v>
      </c>
      <c r="Q17" s="11"/>
      <c r="R17" s="10"/>
      <c r="S17" s="20"/>
      <c r="T17" s="10"/>
      <c r="U17" s="13"/>
      <c r="V17" s="10"/>
      <c r="W17" s="20"/>
      <c r="X17" s="1"/>
      <c r="Y17" s="13"/>
      <c r="Z17" s="2"/>
    </row>
    <row r="18" spans="1:26" ht="16.5" customHeight="1">
      <c r="A18" s="123"/>
      <c r="B18" s="44" t="s">
        <v>149</v>
      </c>
      <c r="C18" s="23"/>
      <c r="D18" s="22">
        <v>0.11</v>
      </c>
      <c r="E18" s="125"/>
      <c r="F18" s="44"/>
      <c r="G18" s="1"/>
      <c r="H18" s="22"/>
      <c r="I18" s="52"/>
      <c r="J18" s="65" t="s">
        <v>338</v>
      </c>
      <c r="K18" s="2"/>
      <c r="L18" s="3">
        <v>2.7</v>
      </c>
      <c r="M18" s="37"/>
      <c r="N18" s="44" t="s">
        <v>101</v>
      </c>
      <c r="O18" s="23"/>
      <c r="P18" s="22">
        <v>0.076</v>
      </c>
      <c r="Q18" s="13"/>
      <c r="R18" s="10"/>
      <c r="S18" s="20"/>
      <c r="T18" s="10"/>
      <c r="U18" s="13"/>
      <c r="V18" s="10"/>
      <c r="W18" s="20"/>
      <c r="X18" s="1"/>
      <c r="Y18" s="13"/>
      <c r="Z18" s="2"/>
    </row>
    <row r="19" spans="1:26" ht="17.25" customHeight="1">
      <c r="A19" s="123"/>
      <c r="B19" s="44" t="s">
        <v>159</v>
      </c>
      <c r="C19" s="23"/>
      <c r="D19" s="22">
        <v>0.06</v>
      </c>
      <c r="E19" s="125"/>
      <c r="F19" s="44" t="s">
        <v>184</v>
      </c>
      <c r="G19" s="1"/>
      <c r="H19" s="22">
        <v>0.001</v>
      </c>
      <c r="I19" s="52"/>
      <c r="J19" s="65" t="s">
        <v>341</v>
      </c>
      <c r="K19" s="2"/>
      <c r="L19" s="3">
        <v>1.47</v>
      </c>
      <c r="M19" s="37"/>
      <c r="N19" s="44" t="s">
        <v>105</v>
      </c>
      <c r="O19" s="23"/>
      <c r="P19" s="22">
        <v>0.064</v>
      </c>
      <c r="Q19" s="13"/>
      <c r="R19" s="10"/>
      <c r="S19" s="20"/>
      <c r="T19" s="10"/>
      <c r="U19" s="13"/>
      <c r="V19" s="10"/>
      <c r="W19" s="20"/>
      <c r="X19" s="1"/>
      <c r="Y19" s="13"/>
      <c r="Z19" s="2"/>
    </row>
    <row r="20" spans="1:26" ht="16.5" customHeight="1">
      <c r="A20" s="123"/>
      <c r="B20" s="44" t="s">
        <v>166</v>
      </c>
      <c r="C20" s="23"/>
      <c r="D20" s="22">
        <v>0.05</v>
      </c>
      <c r="E20" s="125"/>
      <c r="F20" s="44" t="s">
        <v>190</v>
      </c>
      <c r="G20" s="1"/>
      <c r="H20" s="22">
        <v>0.001</v>
      </c>
      <c r="I20" s="52"/>
      <c r="J20" s="65" t="s">
        <v>346</v>
      </c>
      <c r="K20" s="2"/>
      <c r="L20" s="3">
        <v>1.23</v>
      </c>
      <c r="M20" s="99"/>
      <c r="N20" s="44"/>
      <c r="O20" s="23"/>
      <c r="P20" s="22"/>
      <c r="Q20" s="13"/>
      <c r="R20" s="10"/>
      <c r="S20" s="20"/>
      <c r="T20" s="10"/>
      <c r="U20" s="13"/>
      <c r="V20" s="10"/>
      <c r="W20" s="20"/>
      <c r="X20" s="1"/>
      <c r="Y20" s="13"/>
      <c r="Z20" s="2"/>
    </row>
    <row r="21" spans="1:26" ht="16.5" customHeight="1">
      <c r="A21" s="123"/>
      <c r="B21" s="44"/>
      <c r="C21" s="23"/>
      <c r="D21" s="22"/>
      <c r="E21" s="125"/>
      <c r="F21" s="44" t="s">
        <v>47</v>
      </c>
      <c r="G21" s="1"/>
      <c r="H21" s="22">
        <v>0.001</v>
      </c>
      <c r="I21" s="52"/>
      <c r="J21" s="65" t="s">
        <v>352</v>
      </c>
      <c r="K21" s="2"/>
      <c r="L21" s="3">
        <v>1.1</v>
      </c>
      <c r="M21" s="99"/>
      <c r="N21" s="44" t="s">
        <v>119</v>
      </c>
      <c r="O21" s="23"/>
      <c r="P21" s="22">
        <v>0.05</v>
      </c>
      <c r="Q21" s="13"/>
      <c r="R21" s="10"/>
      <c r="S21" s="20"/>
      <c r="T21" s="10"/>
      <c r="U21" s="13"/>
      <c r="V21" s="10"/>
      <c r="W21" s="20"/>
      <c r="X21" s="1"/>
      <c r="Y21" s="13"/>
      <c r="Z21" s="2"/>
    </row>
    <row r="22" spans="1:26" ht="16.5" customHeight="1">
      <c r="A22" s="123"/>
      <c r="B22" s="44" t="s">
        <v>116</v>
      </c>
      <c r="C22" s="23"/>
      <c r="D22" s="22">
        <v>0.05</v>
      </c>
      <c r="E22" s="125"/>
      <c r="F22" s="44" t="s">
        <v>153</v>
      </c>
      <c r="G22" s="1"/>
      <c r="H22" s="22">
        <v>0.001</v>
      </c>
      <c r="I22" s="52"/>
      <c r="J22" s="65" t="s">
        <v>357</v>
      </c>
      <c r="K22" s="2"/>
      <c r="L22" s="3">
        <v>0.751</v>
      </c>
      <c r="M22" s="99"/>
      <c r="N22" s="44" t="s">
        <v>51</v>
      </c>
      <c r="O22" s="23"/>
      <c r="P22" s="22">
        <v>0.04</v>
      </c>
      <c r="Q22" s="13"/>
      <c r="R22" s="10"/>
      <c r="S22" s="20"/>
      <c r="T22" s="10"/>
      <c r="U22" s="13"/>
      <c r="V22" s="10"/>
      <c r="W22" s="20"/>
      <c r="X22" s="1"/>
      <c r="Y22" s="13"/>
      <c r="Z22" s="2"/>
    </row>
    <row r="23" spans="1:26" ht="16.5" customHeight="1">
      <c r="A23" s="123"/>
      <c r="B23" s="44" t="s">
        <v>174</v>
      </c>
      <c r="C23" s="23"/>
      <c r="D23" s="22">
        <v>0.05</v>
      </c>
      <c r="E23" s="125"/>
      <c r="F23" s="44" t="s">
        <v>127</v>
      </c>
      <c r="G23" s="1"/>
      <c r="H23" s="22">
        <v>0.001</v>
      </c>
      <c r="I23" s="52"/>
      <c r="J23" s="65"/>
      <c r="K23" s="2"/>
      <c r="L23" s="3"/>
      <c r="M23" s="99"/>
      <c r="N23" s="44" t="s">
        <v>27</v>
      </c>
      <c r="O23" s="23"/>
      <c r="P23" s="22">
        <v>0.029</v>
      </c>
      <c r="Q23" s="11"/>
      <c r="R23" s="10"/>
      <c r="S23" s="20"/>
      <c r="T23" s="10"/>
      <c r="U23" s="13"/>
      <c r="V23" s="10"/>
      <c r="W23" s="20"/>
      <c r="X23" s="1"/>
      <c r="Y23" s="13"/>
      <c r="Z23" s="2"/>
    </row>
    <row r="24" spans="1:26" ht="16.5" customHeight="1">
      <c r="A24" s="123"/>
      <c r="B24" s="44" t="s">
        <v>183</v>
      </c>
      <c r="C24" s="23"/>
      <c r="D24" s="22">
        <v>0.05</v>
      </c>
      <c r="E24" s="125"/>
      <c r="F24" s="44"/>
      <c r="G24" s="1"/>
      <c r="H24" s="22"/>
      <c r="I24" s="52"/>
      <c r="J24" s="65" t="s">
        <v>372</v>
      </c>
      <c r="K24" s="2"/>
      <c r="L24" s="3">
        <v>0.267</v>
      </c>
      <c r="M24" s="99"/>
      <c r="N24" s="44" t="s">
        <v>51</v>
      </c>
      <c r="O24" s="23"/>
      <c r="P24" s="22">
        <v>0.021</v>
      </c>
      <c r="Q24" s="13"/>
      <c r="R24" s="10"/>
      <c r="S24" s="20"/>
      <c r="T24" s="10"/>
      <c r="U24" s="13"/>
      <c r="V24" s="10"/>
      <c r="W24" s="20"/>
      <c r="X24" s="1"/>
      <c r="Y24" s="13"/>
      <c r="Z24" s="2"/>
    </row>
    <row r="25" spans="1:26" ht="17.25" customHeight="1">
      <c r="A25" s="123"/>
      <c r="B25" s="44" t="s">
        <v>127</v>
      </c>
      <c r="C25" s="23"/>
      <c r="D25" s="22">
        <v>0.05</v>
      </c>
      <c r="E25" s="125"/>
      <c r="F25" s="44" t="s">
        <v>213</v>
      </c>
      <c r="G25" s="1"/>
      <c r="H25" s="22">
        <v>0.001</v>
      </c>
      <c r="I25" s="52"/>
      <c r="J25" s="65" t="s">
        <v>378</v>
      </c>
      <c r="K25" s="2"/>
      <c r="L25" s="3">
        <v>0.25</v>
      </c>
      <c r="M25" s="99"/>
      <c r="N25" s="44" t="s">
        <v>146</v>
      </c>
      <c r="O25" s="23"/>
      <c r="P25" s="22">
        <v>0.02</v>
      </c>
      <c r="Q25" s="13"/>
      <c r="R25" s="10"/>
      <c r="S25" s="20"/>
      <c r="T25" s="10"/>
      <c r="U25" s="13"/>
      <c r="V25" s="10"/>
      <c r="W25" s="20"/>
      <c r="X25" s="1"/>
      <c r="Y25" s="13"/>
      <c r="Z25" s="2"/>
    </row>
    <row r="26" spans="1:26" ht="16.5" customHeight="1">
      <c r="A26" s="123"/>
      <c r="B26" s="44" t="s">
        <v>203</v>
      </c>
      <c r="C26" s="23"/>
      <c r="D26" s="22">
        <v>0.046</v>
      </c>
      <c r="E26" s="125"/>
      <c r="F26" s="44" t="s">
        <v>218</v>
      </c>
      <c r="G26" s="1"/>
      <c r="H26" s="22">
        <v>0.001</v>
      </c>
      <c r="I26" s="52"/>
      <c r="J26" s="65" t="s">
        <v>384</v>
      </c>
      <c r="K26" s="2"/>
      <c r="L26" s="3">
        <v>0.202</v>
      </c>
      <c r="M26" s="99"/>
      <c r="N26" s="44"/>
      <c r="O26" s="23"/>
      <c r="P26" s="22"/>
      <c r="Q26" s="13"/>
      <c r="R26" s="10"/>
      <c r="S26" s="20"/>
      <c r="T26" s="10"/>
      <c r="U26" s="13"/>
      <c r="V26" s="10"/>
      <c r="W26" s="20"/>
      <c r="X26" s="1"/>
      <c r="Y26" s="13"/>
      <c r="Z26" s="2"/>
    </row>
    <row r="27" spans="1:26" ht="16.5" customHeight="1">
      <c r="A27" s="123"/>
      <c r="B27" s="44"/>
      <c r="C27" s="23"/>
      <c r="D27" s="22"/>
      <c r="E27" s="125"/>
      <c r="F27" s="44" t="s">
        <v>248</v>
      </c>
      <c r="G27" s="1"/>
      <c r="H27" s="22">
        <v>0.004</v>
      </c>
      <c r="I27" s="52"/>
      <c r="J27" s="65" t="s">
        <v>390</v>
      </c>
      <c r="K27" s="2"/>
      <c r="L27" s="3">
        <v>0.112</v>
      </c>
      <c r="M27" s="99"/>
      <c r="N27" s="44" t="s">
        <v>156</v>
      </c>
      <c r="O27" s="23"/>
      <c r="P27" s="22">
        <v>0.018</v>
      </c>
      <c r="Q27" s="13"/>
      <c r="R27" s="10"/>
      <c r="S27" s="20"/>
      <c r="T27" s="10"/>
      <c r="U27" s="13"/>
      <c r="V27" s="10"/>
      <c r="W27" s="20"/>
      <c r="X27" s="1"/>
      <c r="Y27" s="13"/>
      <c r="Z27" s="2"/>
    </row>
    <row r="28" spans="1:26" ht="16.5" customHeight="1">
      <c r="A28" s="123"/>
      <c r="B28" s="44" t="s">
        <v>208</v>
      </c>
      <c r="C28" s="23"/>
      <c r="D28" s="22">
        <v>0.04</v>
      </c>
      <c r="E28" s="125"/>
      <c r="F28" s="44" t="s">
        <v>47</v>
      </c>
      <c r="G28" s="1"/>
      <c r="H28" s="22">
        <v>0.002</v>
      </c>
      <c r="I28" s="52"/>
      <c r="J28" s="65" t="s">
        <v>396</v>
      </c>
      <c r="K28" s="2"/>
      <c r="L28" s="3">
        <v>0.112</v>
      </c>
      <c r="M28" s="99"/>
      <c r="N28" s="44" t="s">
        <v>162</v>
      </c>
      <c r="O28" s="23"/>
      <c r="P28" s="22">
        <v>0.015</v>
      </c>
      <c r="Q28" s="13"/>
      <c r="R28" s="10"/>
      <c r="S28" s="20"/>
      <c r="T28" s="10"/>
      <c r="U28" s="13"/>
      <c r="V28" s="10"/>
      <c r="W28" s="20"/>
      <c r="X28" s="1"/>
      <c r="Y28" s="13"/>
      <c r="Z28" s="2"/>
    </row>
    <row r="29" spans="1:26" ht="16.5" customHeight="1">
      <c r="A29" s="123"/>
      <c r="B29" s="44" t="s">
        <v>212</v>
      </c>
      <c r="C29" s="23"/>
      <c r="D29" s="22">
        <v>0.02</v>
      </c>
      <c r="E29" s="125"/>
      <c r="F29" s="44" t="s">
        <v>101</v>
      </c>
      <c r="G29" s="1"/>
      <c r="H29" s="22">
        <v>0.001</v>
      </c>
      <c r="I29" s="125"/>
      <c r="J29" s="123"/>
      <c r="K29" s="123"/>
      <c r="L29" s="126"/>
      <c r="M29" s="99"/>
      <c r="N29" s="44" t="s">
        <v>168</v>
      </c>
      <c r="O29" s="23"/>
      <c r="P29" s="22">
        <v>0.01</v>
      </c>
      <c r="Q29" s="13"/>
      <c r="R29" s="10"/>
      <c r="S29" s="20"/>
      <c r="T29" s="10"/>
      <c r="U29" s="13"/>
      <c r="V29" s="10"/>
      <c r="W29" s="20"/>
      <c r="X29" s="1"/>
      <c r="Y29" s="13"/>
      <c r="Z29" s="2"/>
    </row>
    <row r="30" spans="1:26" ht="16.5" customHeight="1">
      <c r="A30" s="123"/>
      <c r="B30" s="44" t="s">
        <v>78</v>
      </c>
      <c r="C30" s="23"/>
      <c r="D30" s="22">
        <v>0.02</v>
      </c>
      <c r="E30" s="125"/>
      <c r="F30" s="44"/>
      <c r="G30" s="1"/>
      <c r="H30" s="22"/>
      <c r="I30" s="125"/>
      <c r="J30" s="65" t="s">
        <v>405</v>
      </c>
      <c r="K30" s="2"/>
      <c r="L30" s="3">
        <v>0.073</v>
      </c>
      <c r="M30" s="99"/>
      <c r="N30" s="44" t="s">
        <v>171</v>
      </c>
      <c r="O30" s="23"/>
      <c r="P30" s="22">
        <v>0.007</v>
      </c>
      <c r="Q30" s="13"/>
      <c r="R30" s="10"/>
      <c r="S30" s="20"/>
      <c r="T30" s="10"/>
      <c r="U30" s="13"/>
      <c r="V30" s="10"/>
      <c r="W30" s="20"/>
      <c r="X30" s="1"/>
      <c r="Y30" s="13"/>
      <c r="Z30" s="2"/>
    </row>
    <row r="31" spans="1:26" ht="17.25" customHeight="1">
      <c r="A31" s="123"/>
      <c r="B31" s="44" t="s">
        <v>159</v>
      </c>
      <c r="C31" s="23"/>
      <c r="D31" s="22">
        <v>0.02</v>
      </c>
      <c r="E31" s="125"/>
      <c r="F31" s="44" t="s">
        <v>287</v>
      </c>
      <c r="G31" s="1"/>
      <c r="H31" s="22">
        <v>0.016</v>
      </c>
      <c r="I31" s="125"/>
      <c r="J31" s="65" t="s">
        <v>409</v>
      </c>
      <c r="K31" s="2"/>
      <c r="L31" s="3">
        <v>0.051</v>
      </c>
      <c r="M31" s="99"/>
      <c r="N31" s="44" t="s">
        <v>178</v>
      </c>
      <c r="O31" s="23"/>
      <c r="P31" s="22">
        <v>0.005</v>
      </c>
      <c r="Q31" s="13"/>
      <c r="R31" s="1"/>
      <c r="S31" s="20"/>
      <c r="T31" s="10"/>
      <c r="U31" s="13"/>
      <c r="V31" s="10"/>
      <c r="W31" s="10"/>
      <c r="X31" s="1"/>
      <c r="Y31" s="13"/>
      <c r="Z31" s="2"/>
    </row>
    <row r="32" spans="1:26" ht="16.5" customHeight="1">
      <c r="A32" s="123"/>
      <c r="B32" s="44" t="s">
        <v>236</v>
      </c>
      <c r="C32" s="23"/>
      <c r="D32" s="22">
        <v>0.02</v>
      </c>
      <c r="E32" s="125"/>
      <c r="F32" s="44" t="s">
        <v>293</v>
      </c>
      <c r="G32" s="1"/>
      <c r="H32" s="22">
        <v>0.013</v>
      </c>
      <c r="I32" s="125"/>
      <c r="J32" s="65" t="s">
        <v>412</v>
      </c>
      <c r="K32" s="2"/>
      <c r="L32" s="3">
        <v>0.02</v>
      </c>
      <c r="M32" s="99"/>
      <c r="N32" s="44"/>
      <c r="O32" s="23"/>
      <c r="P32" s="22"/>
      <c r="Q32" s="13"/>
      <c r="R32" s="1"/>
      <c r="S32" s="20"/>
      <c r="T32" s="10"/>
      <c r="U32" s="13"/>
      <c r="V32" s="10"/>
      <c r="W32" s="10"/>
      <c r="X32" s="1"/>
      <c r="Y32" s="13"/>
      <c r="Z32" s="2"/>
    </row>
    <row r="33" spans="1:26" ht="16.5" customHeight="1">
      <c r="A33" s="123"/>
      <c r="B33" s="44"/>
      <c r="C33" s="23"/>
      <c r="D33" s="22"/>
      <c r="E33" s="125"/>
      <c r="F33" s="44" t="s">
        <v>298</v>
      </c>
      <c r="G33" s="1"/>
      <c r="H33" s="22">
        <v>0.013</v>
      </c>
      <c r="I33" s="125"/>
      <c r="J33" s="65" t="s">
        <v>415</v>
      </c>
      <c r="K33" s="2"/>
      <c r="L33" s="3">
        <v>0.018</v>
      </c>
      <c r="M33" s="99"/>
      <c r="N33" s="44" t="s">
        <v>193</v>
      </c>
      <c r="O33" s="23"/>
      <c r="P33" s="22">
        <v>0.005</v>
      </c>
      <c r="Q33" s="13"/>
      <c r="R33" s="10"/>
      <c r="S33" s="20"/>
      <c r="T33" s="10"/>
      <c r="U33" s="13"/>
      <c r="V33" s="10"/>
      <c r="X33" s="1"/>
      <c r="Y33" s="13"/>
      <c r="Z33" s="2"/>
    </row>
    <row r="34" spans="1:26" ht="16.5" customHeight="1">
      <c r="A34" s="123"/>
      <c r="B34" s="44" t="s">
        <v>241</v>
      </c>
      <c r="C34" s="23"/>
      <c r="D34" s="22">
        <v>0.02</v>
      </c>
      <c r="E34" s="125"/>
      <c r="F34" s="44" t="s">
        <v>304</v>
      </c>
      <c r="G34" s="1"/>
      <c r="H34" s="22">
        <v>0.011</v>
      </c>
      <c r="I34" s="125"/>
      <c r="J34" s="65" t="s">
        <v>452</v>
      </c>
      <c r="K34" s="2"/>
      <c r="L34" s="3">
        <v>0.008</v>
      </c>
      <c r="M34" s="99"/>
      <c r="N34" s="44" t="s">
        <v>197</v>
      </c>
      <c r="O34" s="23"/>
      <c r="P34" s="22">
        <v>0.004</v>
      </c>
      <c r="Q34" s="13"/>
      <c r="R34" s="10"/>
      <c r="S34" s="20"/>
      <c r="T34" s="10"/>
      <c r="U34" s="13"/>
      <c r="V34" s="10"/>
      <c r="W34" s="10"/>
      <c r="X34" s="1"/>
      <c r="Y34" s="13"/>
      <c r="Z34" s="2"/>
    </row>
    <row r="35" spans="1:26" ht="16.5" customHeight="1">
      <c r="A35" s="123"/>
      <c r="B35" s="44" t="s">
        <v>116</v>
      </c>
      <c r="C35" s="23"/>
      <c r="D35" s="22">
        <v>0.02</v>
      </c>
      <c r="E35" s="125"/>
      <c r="F35" s="44" t="s">
        <v>308</v>
      </c>
      <c r="G35" s="1"/>
      <c r="H35" s="22">
        <v>0.009</v>
      </c>
      <c r="I35" s="125"/>
      <c r="J35" s="65"/>
      <c r="K35" s="2"/>
      <c r="L35" s="3"/>
      <c r="M35" s="99"/>
      <c r="N35" s="44" t="s">
        <v>201</v>
      </c>
      <c r="O35" s="23"/>
      <c r="P35" s="22">
        <v>0.004</v>
      </c>
      <c r="Q35" s="11"/>
      <c r="R35" s="10"/>
      <c r="S35" s="20"/>
      <c r="T35" s="10"/>
      <c r="U35" s="13"/>
      <c r="V35" s="10"/>
      <c r="W35" s="20"/>
      <c r="X35" s="1"/>
      <c r="Y35" s="13"/>
      <c r="Z35" s="2"/>
    </row>
    <row r="36" spans="1:26" ht="16.5" customHeight="1">
      <c r="A36" s="123"/>
      <c r="B36" s="44" t="s">
        <v>254</v>
      </c>
      <c r="C36" s="23"/>
      <c r="D36" s="22">
        <v>0.02</v>
      </c>
      <c r="E36" s="125"/>
      <c r="F36" s="44"/>
      <c r="G36" s="1"/>
      <c r="H36" s="22"/>
      <c r="I36" s="125"/>
      <c r="J36" s="65" t="s">
        <v>175</v>
      </c>
      <c r="K36" s="2"/>
      <c r="L36" s="3">
        <v>0.004</v>
      </c>
      <c r="M36" s="99"/>
      <c r="N36" s="44" t="s">
        <v>184</v>
      </c>
      <c r="O36" s="23"/>
      <c r="P36" s="22">
        <v>0.003</v>
      </c>
      <c r="Q36" s="13"/>
      <c r="R36" s="10"/>
      <c r="S36" s="20"/>
      <c r="T36" s="10"/>
      <c r="U36" s="13"/>
      <c r="V36" s="10"/>
      <c r="W36" s="20"/>
      <c r="X36" s="1"/>
      <c r="Y36" s="13"/>
      <c r="Z36" s="2"/>
    </row>
    <row r="37" spans="1:26" ht="17.25" customHeight="1">
      <c r="A37" s="123"/>
      <c r="B37" s="44" t="s">
        <v>265</v>
      </c>
      <c r="C37" s="23"/>
      <c r="D37" s="22">
        <v>0.02</v>
      </c>
      <c r="E37" s="125"/>
      <c r="F37" s="44" t="s">
        <v>317</v>
      </c>
      <c r="G37" s="1"/>
      <c r="H37" s="22">
        <v>0.003</v>
      </c>
      <c r="I37" s="125"/>
      <c r="J37" s="65" t="s">
        <v>436</v>
      </c>
      <c r="K37" s="2"/>
      <c r="L37" s="3">
        <v>0.004</v>
      </c>
      <c r="M37" s="125"/>
      <c r="N37" s="44" t="s">
        <v>210</v>
      </c>
      <c r="O37" s="23"/>
      <c r="P37" s="22">
        <v>0.003</v>
      </c>
      <c r="Q37" s="13"/>
      <c r="R37" s="10"/>
      <c r="S37" s="20"/>
      <c r="T37" s="10"/>
      <c r="U37" s="13"/>
      <c r="V37" s="10"/>
      <c r="W37" s="20"/>
      <c r="X37" s="1"/>
      <c r="Y37" s="13"/>
      <c r="Z37" s="2"/>
    </row>
    <row r="38" spans="1:26" ht="16.5" customHeight="1">
      <c r="A38" s="123"/>
      <c r="B38" s="44" t="s">
        <v>270</v>
      </c>
      <c r="C38" s="23"/>
      <c r="D38" s="22">
        <v>0.02</v>
      </c>
      <c r="E38" s="125"/>
      <c r="F38" s="44" t="s">
        <v>321</v>
      </c>
      <c r="G38" s="1"/>
      <c r="H38" s="22">
        <v>0.003</v>
      </c>
      <c r="I38" s="125"/>
      <c r="J38" s="65" t="s">
        <v>453</v>
      </c>
      <c r="K38" s="2"/>
      <c r="L38" s="3">
        <v>0.004</v>
      </c>
      <c r="M38" s="125"/>
      <c r="N38" s="44"/>
      <c r="O38" s="23"/>
      <c r="P38" s="22"/>
      <c r="Q38" s="13"/>
      <c r="R38" s="10"/>
      <c r="S38" s="20"/>
      <c r="T38" s="10"/>
      <c r="U38" s="13"/>
      <c r="V38" s="10"/>
      <c r="W38" s="10"/>
      <c r="X38" s="1"/>
      <c r="Y38" s="13"/>
      <c r="Z38" s="2"/>
    </row>
    <row r="39" spans="1:26" ht="16.5" customHeight="1">
      <c r="A39" s="123"/>
      <c r="B39" s="44"/>
      <c r="C39" s="23"/>
      <c r="D39" s="22"/>
      <c r="E39" s="125"/>
      <c r="F39" s="44" t="s">
        <v>327</v>
      </c>
      <c r="G39" s="1"/>
      <c r="H39" s="22">
        <v>0.002</v>
      </c>
      <c r="I39" s="125"/>
      <c r="J39" s="65" t="s">
        <v>78</v>
      </c>
      <c r="K39" s="2"/>
      <c r="L39" s="3">
        <v>0.003</v>
      </c>
      <c r="M39" s="125"/>
      <c r="N39" s="44" t="s">
        <v>221</v>
      </c>
      <c r="O39" s="23"/>
      <c r="P39" s="22">
        <v>0.003</v>
      </c>
      <c r="Q39" s="13"/>
      <c r="R39" s="10"/>
      <c r="S39" s="20"/>
      <c r="T39" s="10"/>
      <c r="U39" s="13"/>
      <c r="V39" s="10"/>
      <c r="W39" s="10"/>
      <c r="X39" s="1"/>
      <c r="Y39" s="13"/>
      <c r="Z39" s="2"/>
    </row>
    <row r="40" spans="1:26" ht="16.5" customHeight="1">
      <c r="A40" s="123"/>
      <c r="B40" s="44" t="s">
        <v>274</v>
      </c>
      <c r="C40" s="23"/>
      <c r="D40" s="22">
        <v>0.016</v>
      </c>
      <c r="E40" s="125"/>
      <c r="F40" s="44" t="s">
        <v>101</v>
      </c>
      <c r="G40" s="1"/>
      <c r="H40" s="22">
        <v>0.001</v>
      </c>
      <c r="I40" s="125"/>
      <c r="J40" s="65" t="s">
        <v>454</v>
      </c>
      <c r="K40" s="2"/>
      <c r="L40" s="3">
        <v>0.003</v>
      </c>
      <c r="M40" s="125"/>
      <c r="N40" s="44" t="s">
        <v>226</v>
      </c>
      <c r="O40" s="23"/>
      <c r="P40" s="22">
        <v>0.002</v>
      </c>
      <c r="Q40" s="13"/>
      <c r="R40" s="10"/>
      <c r="S40" s="20"/>
      <c r="T40" s="10"/>
      <c r="U40" s="13"/>
      <c r="V40" s="10"/>
      <c r="W40" s="10"/>
      <c r="X40" s="1"/>
      <c r="Y40" s="13"/>
      <c r="Z40" s="2"/>
    </row>
    <row r="41" spans="1:26" ht="17.25" customHeight="1">
      <c r="A41" s="123"/>
      <c r="B41" s="44" t="s">
        <v>283</v>
      </c>
      <c r="C41" s="23"/>
      <c r="D41" s="22">
        <v>0.012</v>
      </c>
      <c r="E41" s="125"/>
      <c r="F41" s="44" t="s">
        <v>336</v>
      </c>
      <c r="G41" s="23"/>
      <c r="H41" s="22">
        <v>0.001</v>
      </c>
      <c r="I41" s="125"/>
      <c r="J41" s="65"/>
      <c r="K41" s="2"/>
      <c r="L41" s="3"/>
      <c r="M41" s="125"/>
      <c r="N41" s="44" t="s">
        <v>188</v>
      </c>
      <c r="O41" s="23"/>
      <c r="P41" s="22">
        <v>0.002</v>
      </c>
      <c r="Q41" s="13"/>
      <c r="R41" s="10"/>
      <c r="S41" s="20"/>
      <c r="T41" s="10"/>
      <c r="U41" s="13"/>
      <c r="V41" s="10"/>
      <c r="X41" s="1"/>
      <c r="Y41" s="13"/>
      <c r="Z41" s="2"/>
    </row>
    <row r="42" spans="1:26" ht="17.25" customHeight="1">
      <c r="A42" s="123"/>
      <c r="B42" s="44" t="s">
        <v>286</v>
      </c>
      <c r="C42" s="23"/>
      <c r="D42" s="22">
        <v>0.01</v>
      </c>
      <c r="E42" s="125"/>
      <c r="F42" s="44"/>
      <c r="G42" s="23"/>
      <c r="H42" s="22"/>
      <c r="I42" s="125"/>
      <c r="J42" s="65" t="s">
        <v>91</v>
      </c>
      <c r="K42" s="2"/>
      <c r="L42" s="3">
        <v>0.003</v>
      </c>
      <c r="M42" s="125"/>
      <c r="N42" s="44" t="s">
        <v>238</v>
      </c>
      <c r="O42" s="23"/>
      <c r="P42" s="22">
        <v>0.002</v>
      </c>
      <c r="Q42" s="13"/>
      <c r="R42" s="10"/>
      <c r="S42" s="20"/>
      <c r="T42" s="10"/>
      <c r="U42" s="13"/>
      <c r="V42" s="10"/>
      <c r="X42" s="1"/>
      <c r="Y42" s="13"/>
      <c r="Z42" s="2"/>
    </row>
    <row r="43" spans="1:26" ht="17.25" customHeight="1">
      <c r="A43" s="123"/>
      <c r="B43" s="44" t="s">
        <v>297</v>
      </c>
      <c r="C43" s="23"/>
      <c r="D43" s="22">
        <v>0.01</v>
      </c>
      <c r="E43" s="125"/>
      <c r="F43" s="44" t="s">
        <v>345</v>
      </c>
      <c r="G43" s="23"/>
      <c r="H43" s="22">
        <v>0.001</v>
      </c>
      <c r="I43" s="125"/>
      <c r="J43" s="65" t="s">
        <v>96</v>
      </c>
      <c r="K43" s="2"/>
      <c r="L43" s="3">
        <v>0.003</v>
      </c>
      <c r="M43" s="125"/>
      <c r="N43" s="44" t="s">
        <v>147</v>
      </c>
      <c r="O43" s="23"/>
      <c r="P43" s="22">
        <v>0.001</v>
      </c>
      <c r="Q43" s="13"/>
      <c r="R43" s="10"/>
      <c r="S43" s="20"/>
      <c r="T43" s="10"/>
      <c r="U43" s="13"/>
      <c r="V43" s="10"/>
      <c r="W43" s="20"/>
      <c r="X43" s="1"/>
      <c r="Y43" s="13"/>
      <c r="Z43" s="2"/>
    </row>
    <row r="44" spans="1:26" ht="16.5" customHeight="1">
      <c r="A44" s="123"/>
      <c r="B44" s="44" t="s">
        <v>303</v>
      </c>
      <c r="C44" s="23"/>
      <c r="D44" s="22">
        <v>0.01</v>
      </c>
      <c r="E44" s="125"/>
      <c r="F44" s="44" t="s">
        <v>350</v>
      </c>
      <c r="G44" s="23"/>
      <c r="H44" s="22">
        <v>0.001</v>
      </c>
      <c r="I44" s="125"/>
      <c r="J44" s="65" t="s">
        <v>104</v>
      </c>
      <c r="K44" s="2"/>
      <c r="L44" s="3">
        <v>0.002</v>
      </c>
      <c r="M44" s="125"/>
      <c r="N44" s="44"/>
      <c r="O44" s="23"/>
      <c r="P44" s="22"/>
      <c r="Q44" s="13"/>
      <c r="R44" s="10"/>
      <c r="S44" s="20"/>
      <c r="T44" s="10"/>
      <c r="U44" s="13"/>
      <c r="V44" s="10"/>
      <c r="W44" s="20"/>
      <c r="X44" s="1"/>
      <c r="Y44" s="13"/>
      <c r="Z44" s="2"/>
    </row>
    <row r="45" spans="1:26" ht="16.5" customHeight="1">
      <c r="A45" s="123"/>
      <c r="B45" s="44"/>
      <c r="C45" s="23"/>
      <c r="D45" s="22"/>
      <c r="E45" s="125"/>
      <c r="F45" s="44" t="s">
        <v>129</v>
      </c>
      <c r="G45" s="23"/>
      <c r="H45" s="22">
        <v>0.001</v>
      </c>
      <c r="I45" s="125"/>
      <c r="J45" s="44" t="s">
        <v>111</v>
      </c>
      <c r="K45" s="1"/>
      <c r="L45" s="3">
        <v>0.002</v>
      </c>
      <c r="M45" s="125"/>
      <c r="N45" s="44" t="s">
        <v>257</v>
      </c>
      <c r="O45" s="23"/>
      <c r="P45" s="22">
        <v>0.001</v>
      </c>
      <c r="Q45" s="13"/>
      <c r="R45" s="10"/>
      <c r="S45" s="20"/>
      <c r="T45" s="10"/>
      <c r="U45" s="13"/>
      <c r="V45" s="10"/>
      <c r="W45" s="20"/>
      <c r="X45" s="1"/>
      <c r="Y45" s="13"/>
      <c r="Z45" s="2"/>
    </row>
    <row r="46" spans="1:26" ht="16.5" customHeight="1">
      <c r="A46" s="123"/>
      <c r="B46" s="44" t="s">
        <v>307</v>
      </c>
      <c r="C46" s="23"/>
      <c r="D46" s="22">
        <v>0.01</v>
      </c>
      <c r="E46" s="125"/>
      <c r="F46" s="44" t="s">
        <v>364</v>
      </c>
      <c r="G46" s="23"/>
      <c r="H46" s="22">
        <v>0.001</v>
      </c>
      <c r="I46" s="125"/>
      <c r="J46" s="44" t="s">
        <v>117</v>
      </c>
      <c r="K46" s="1"/>
      <c r="L46" s="3">
        <v>0.002</v>
      </c>
      <c r="M46" s="125"/>
      <c r="N46" s="44" t="s">
        <v>129</v>
      </c>
      <c r="O46" s="23"/>
      <c r="P46" s="22">
        <v>0.001</v>
      </c>
      <c r="Q46" s="8"/>
      <c r="R46" s="10"/>
      <c r="S46" s="20"/>
      <c r="T46" s="10"/>
      <c r="U46" s="13"/>
      <c r="V46" s="10"/>
      <c r="W46" s="20"/>
      <c r="X46" s="1"/>
      <c r="Y46" s="13"/>
      <c r="Z46" s="2"/>
    </row>
    <row r="47" spans="1:26" ht="17.25" customHeight="1">
      <c r="A47" s="123"/>
      <c r="B47" s="44" t="s">
        <v>313</v>
      </c>
      <c r="C47" s="23"/>
      <c r="D47" s="22">
        <v>0.01</v>
      </c>
      <c r="E47" s="125"/>
      <c r="F47" s="44" t="s">
        <v>370</v>
      </c>
      <c r="G47" s="23"/>
      <c r="H47" s="22">
        <v>0.001</v>
      </c>
      <c r="I47" s="125"/>
      <c r="J47" s="44"/>
      <c r="K47" s="12"/>
      <c r="L47" s="22"/>
      <c r="M47" s="125"/>
      <c r="N47" s="44" t="s">
        <v>523</v>
      </c>
      <c r="O47" s="23"/>
      <c r="P47" s="22">
        <v>0.008</v>
      </c>
      <c r="Q47" s="8"/>
      <c r="R47" s="10"/>
      <c r="S47" s="20"/>
      <c r="T47" s="10"/>
      <c r="U47" s="13"/>
      <c r="V47" s="10"/>
      <c r="W47" s="20"/>
      <c r="X47" s="1"/>
      <c r="Y47" s="13"/>
      <c r="Z47" s="2"/>
    </row>
    <row r="48" spans="1:26" ht="17.25" customHeight="1">
      <c r="A48" s="123"/>
      <c r="B48" s="44" t="s">
        <v>316</v>
      </c>
      <c r="C48" s="23"/>
      <c r="D48" s="22">
        <v>0.01</v>
      </c>
      <c r="E48" s="125"/>
      <c r="F48" s="44"/>
      <c r="G48" s="23"/>
      <c r="H48" s="22"/>
      <c r="I48" s="125"/>
      <c r="J48" s="44" t="s">
        <v>126</v>
      </c>
      <c r="K48" s="1"/>
      <c r="L48" s="22">
        <v>0.002</v>
      </c>
      <c r="M48" s="125"/>
      <c r="N48" s="44" t="s">
        <v>524</v>
      </c>
      <c r="O48" s="23"/>
      <c r="P48" s="22">
        <v>0.004</v>
      </c>
      <c r="Q48" s="27"/>
      <c r="R48" s="10"/>
      <c r="S48" s="20"/>
      <c r="T48" s="10"/>
      <c r="U48" s="13"/>
      <c r="V48" s="10"/>
      <c r="W48" s="20"/>
      <c r="X48" s="1"/>
      <c r="Y48" s="13"/>
      <c r="Z48" s="2"/>
    </row>
    <row r="49" spans="1:26" ht="17.25" customHeight="1">
      <c r="A49" s="123"/>
      <c r="B49" s="44" t="s">
        <v>326</v>
      </c>
      <c r="C49" s="23"/>
      <c r="D49" s="22">
        <v>0.01</v>
      </c>
      <c r="E49" s="125"/>
      <c r="F49" s="44" t="s">
        <v>517</v>
      </c>
      <c r="G49" s="23"/>
      <c r="H49" s="22">
        <v>0.001</v>
      </c>
      <c r="I49" s="125"/>
      <c r="J49" s="44" t="s">
        <v>451</v>
      </c>
      <c r="K49" s="1"/>
      <c r="L49" s="22">
        <v>0.001</v>
      </c>
      <c r="M49" s="125"/>
      <c r="N49" s="44" t="s">
        <v>116</v>
      </c>
      <c r="O49" s="23"/>
      <c r="P49" s="22">
        <v>0.067</v>
      </c>
      <c r="Q49" s="27"/>
      <c r="R49" s="10"/>
      <c r="S49" s="20"/>
      <c r="T49" s="10"/>
      <c r="U49" s="13"/>
      <c r="V49" s="10"/>
      <c r="W49" s="20"/>
      <c r="X49" s="1"/>
      <c r="Y49" s="13"/>
      <c r="Z49" s="2"/>
    </row>
    <row r="50" spans="1:26" ht="16.5" customHeight="1">
      <c r="A50" s="123"/>
      <c r="B50" s="44" t="s">
        <v>333</v>
      </c>
      <c r="C50" s="23"/>
      <c r="D50" s="22">
        <v>0.008</v>
      </c>
      <c r="E50" s="125"/>
      <c r="F50" s="44" t="s">
        <v>518</v>
      </c>
      <c r="G50" s="23"/>
      <c r="H50" s="22">
        <v>0.001</v>
      </c>
      <c r="I50" s="125"/>
      <c r="J50" s="44" t="s">
        <v>145</v>
      </c>
      <c r="K50" s="1"/>
      <c r="L50" s="22">
        <v>0.001</v>
      </c>
      <c r="M50" s="125"/>
      <c r="N50" s="44"/>
      <c r="O50" s="23"/>
      <c r="P50" s="22"/>
      <c r="Q50" s="13"/>
      <c r="R50" s="10"/>
      <c r="S50" s="20"/>
      <c r="T50" s="10"/>
      <c r="U50" s="13"/>
      <c r="V50" s="10"/>
      <c r="W50" s="20"/>
      <c r="X50" s="1"/>
      <c r="Y50" s="13"/>
      <c r="Z50" s="2"/>
    </row>
    <row r="51" spans="1:26" ht="16.5" customHeight="1">
      <c r="A51" s="123"/>
      <c r="B51" s="44"/>
      <c r="C51" s="23"/>
      <c r="D51" s="22"/>
      <c r="E51" s="125"/>
      <c r="F51" s="44" t="s">
        <v>519</v>
      </c>
      <c r="G51" s="23"/>
      <c r="H51" s="22">
        <v>0.001</v>
      </c>
      <c r="I51" s="125"/>
      <c r="J51" s="44" t="s">
        <v>93</v>
      </c>
      <c r="K51" s="1"/>
      <c r="L51" s="22">
        <v>0.001</v>
      </c>
      <c r="M51" s="125"/>
      <c r="N51" s="44" t="s">
        <v>319</v>
      </c>
      <c r="O51" s="23"/>
      <c r="P51" s="22">
        <v>0.043</v>
      </c>
      <c r="Q51" s="13"/>
      <c r="R51" s="10"/>
      <c r="S51" s="20"/>
      <c r="T51" s="10"/>
      <c r="U51" s="13"/>
      <c r="V51" s="10"/>
      <c r="W51" s="20"/>
      <c r="X51" s="1"/>
      <c r="Y51" s="13"/>
      <c r="Z51" s="2"/>
    </row>
    <row r="52" spans="1:26" ht="16.5" customHeight="1">
      <c r="A52" s="123"/>
      <c r="B52" s="44" t="s">
        <v>28</v>
      </c>
      <c r="C52" s="23"/>
      <c r="D52" s="22">
        <v>0.008</v>
      </c>
      <c r="E52" s="125"/>
      <c r="F52" s="44" t="s">
        <v>520</v>
      </c>
      <c r="G52" s="23"/>
      <c r="H52" s="22">
        <v>0.001</v>
      </c>
      <c r="I52" s="125"/>
      <c r="J52" s="44" t="s">
        <v>155</v>
      </c>
      <c r="K52" s="1"/>
      <c r="L52" s="22">
        <v>0.001</v>
      </c>
      <c r="M52" s="125"/>
      <c r="N52" s="44" t="s">
        <v>323</v>
      </c>
      <c r="O52" s="23"/>
      <c r="P52" s="22">
        <v>0.016</v>
      </c>
      <c r="Q52" s="13"/>
      <c r="R52" s="10"/>
      <c r="S52" s="20"/>
      <c r="T52" s="10"/>
      <c r="U52" s="13"/>
      <c r="V52" s="10"/>
      <c r="W52" s="20"/>
      <c r="X52" s="1"/>
      <c r="Y52" s="13"/>
      <c r="Z52" s="2"/>
    </row>
    <row r="53" spans="1:26" ht="16.5" customHeight="1">
      <c r="A53" s="123"/>
      <c r="B53" s="44" t="s">
        <v>184</v>
      </c>
      <c r="C53" s="23"/>
      <c r="D53" s="22">
        <v>0.008</v>
      </c>
      <c r="E53" s="125"/>
      <c r="F53" s="44" t="s">
        <v>530</v>
      </c>
      <c r="G53" s="23"/>
      <c r="H53" s="22">
        <v>0.001</v>
      </c>
      <c r="I53" s="125"/>
      <c r="J53" s="123"/>
      <c r="K53" s="123"/>
      <c r="L53" s="124"/>
      <c r="M53" s="125"/>
      <c r="N53" s="44" t="s">
        <v>330</v>
      </c>
      <c r="O53" s="23"/>
      <c r="P53" s="22">
        <v>0.003</v>
      </c>
      <c r="Q53" s="13"/>
      <c r="R53" s="10"/>
      <c r="S53" s="20"/>
      <c r="T53" s="10"/>
      <c r="U53" s="13"/>
      <c r="V53" s="10"/>
      <c r="W53" s="20"/>
      <c r="X53" s="1"/>
      <c r="Y53" s="13"/>
      <c r="Z53" s="2"/>
    </row>
    <row r="54" spans="1:26" ht="16.5" customHeight="1">
      <c r="A54" s="123"/>
      <c r="B54" s="44" t="s">
        <v>344</v>
      </c>
      <c r="C54" s="23"/>
      <c r="D54" s="22">
        <v>0.008</v>
      </c>
      <c r="E54" s="125"/>
      <c r="F54" s="44"/>
      <c r="G54" s="23"/>
      <c r="H54" s="22"/>
      <c r="I54" s="125"/>
      <c r="J54" s="44" t="s">
        <v>160</v>
      </c>
      <c r="K54" s="1"/>
      <c r="L54" s="22">
        <v>0.001</v>
      </c>
      <c r="M54" s="125"/>
      <c r="N54" s="44" t="s">
        <v>353</v>
      </c>
      <c r="O54" s="23"/>
      <c r="P54" s="22">
        <v>0.09</v>
      </c>
      <c r="Q54" s="13"/>
      <c r="R54" s="10"/>
      <c r="S54" s="20"/>
      <c r="T54" s="10"/>
      <c r="U54" s="13"/>
      <c r="V54" s="10"/>
      <c r="W54" s="20"/>
      <c r="X54" s="1"/>
      <c r="Y54" s="13"/>
      <c r="Z54" s="2"/>
    </row>
    <row r="55" spans="1:26" ht="17.25" customHeight="1">
      <c r="A55" s="123"/>
      <c r="B55" s="44" t="s">
        <v>174</v>
      </c>
      <c r="C55" s="23"/>
      <c r="D55" s="22">
        <v>0.008</v>
      </c>
      <c r="E55" s="125"/>
      <c r="F55" s="44" t="s">
        <v>521</v>
      </c>
      <c r="G55" s="23"/>
      <c r="H55" s="22">
        <v>0.001</v>
      </c>
      <c r="I55" s="125"/>
      <c r="J55" s="44" t="s">
        <v>348</v>
      </c>
      <c r="K55" s="1"/>
      <c r="L55" s="22">
        <v>0.29</v>
      </c>
      <c r="M55" s="125"/>
      <c r="N55" s="44" t="s">
        <v>359</v>
      </c>
      <c r="O55" s="23"/>
      <c r="P55" s="22">
        <v>0.065</v>
      </c>
      <c r="Q55" s="13"/>
      <c r="R55" s="10"/>
      <c r="S55" s="20"/>
      <c r="T55" s="10"/>
      <c r="U55" s="13"/>
      <c r="V55" s="10"/>
      <c r="W55" s="20"/>
      <c r="X55" s="1"/>
      <c r="Y55" s="13"/>
      <c r="Z55" s="2"/>
    </row>
    <row r="56" spans="1:26" ht="17.25" customHeight="1">
      <c r="A56" s="123"/>
      <c r="B56" s="44" t="s">
        <v>363</v>
      </c>
      <c r="C56" s="23"/>
      <c r="D56" s="22">
        <v>0.008</v>
      </c>
      <c r="E56" s="125"/>
      <c r="F56" s="44" t="s">
        <v>522</v>
      </c>
      <c r="G56" s="23"/>
      <c r="H56" s="22">
        <v>0.001</v>
      </c>
      <c r="I56" s="125"/>
      <c r="J56" s="44" t="s">
        <v>354</v>
      </c>
      <c r="K56" s="1"/>
      <c r="L56" s="22">
        <v>0.066</v>
      </c>
      <c r="M56" s="125"/>
      <c r="N56" s="123"/>
      <c r="O56" s="123"/>
      <c r="P56" s="124"/>
      <c r="Q56" s="13"/>
      <c r="R56" s="10"/>
      <c r="S56" s="20"/>
      <c r="T56" s="10"/>
      <c r="U56" s="13"/>
      <c r="V56" s="10"/>
      <c r="W56" s="20"/>
      <c r="X56" s="1"/>
      <c r="Y56" s="13"/>
      <c r="Z56" s="2"/>
    </row>
    <row r="57" spans="1:26" ht="17.25" customHeight="1">
      <c r="A57" s="123"/>
      <c r="B57" s="44"/>
      <c r="C57" s="23"/>
      <c r="D57" s="22"/>
      <c r="E57" s="125"/>
      <c r="F57" s="123"/>
      <c r="G57" s="123"/>
      <c r="H57" s="126"/>
      <c r="I57" s="125"/>
      <c r="J57" s="44" t="s">
        <v>361</v>
      </c>
      <c r="K57" s="1"/>
      <c r="L57" s="22">
        <v>0.06</v>
      </c>
      <c r="M57" s="125"/>
      <c r="N57" s="44" t="s">
        <v>366</v>
      </c>
      <c r="O57" s="23"/>
      <c r="P57" s="22">
        <v>0.045</v>
      </c>
      <c r="Q57" s="13"/>
      <c r="R57" s="10"/>
      <c r="S57" s="20"/>
      <c r="T57" s="10"/>
      <c r="U57" s="13"/>
      <c r="V57" s="10"/>
      <c r="W57" s="20"/>
      <c r="X57" s="1"/>
      <c r="Y57" s="13"/>
      <c r="Z57" s="2"/>
    </row>
    <row r="58" spans="1:26" ht="16.5" customHeight="1">
      <c r="A58" s="123"/>
      <c r="B58" s="44" t="s">
        <v>39</v>
      </c>
      <c r="C58" s="23"/>
      <c r="D58" s="22">
        <v>0.007</v>
      </c>
      <c r="E58" s="52"/>
      <c r="F58" s="72"/>
      <c r="G58" s="72"/>
      <c r="H58" s="60"/>
      <c r="I58" s="125"/>
      <c r="J58" s="44" t="s">
        <v>368</v>
      </c>
      <c r="K58" s="1"/>
      <c r="L58" s="22">
        <v>0.026</v>
      </c>
      <c r="M58" s="125"/>
      <c r="N58" s="44" t="s">
        <v>373</v>
      </c>
      <c r="O58" s="23"/>
      <c r="P58" s="22">
        <v>0.002</v>
      </c>
      <c r="Q58" s="13"/>
      <c r="R58" s="10"/>
      <c r="S58" s="20"/>
      <c r="T58" s="10"/>
      <c r="U58" s="13"/>
      <c r="V58" s="10"/>
      <c r="W58" s="20"/>
      <c r="X58" s="1"/>
      <c r="Y58" s="13"/>
      <c r="Z58" s="2"/>
    </row>
    <row r="59" spans="1:26" ht="16.5" customHeight="1">
      <c r="A59" s="123"/>
      <c r="B59" s="44" t="s">
        <v>376</v>
      </c>
      <c r="C59" s="23"/>
      <c r="D59" s="22">
        <v>0.005</v>
      </c>
      <c r="E59" s="52"/>
      <c r="F59" s="72" t="s">
        <v>480</v>
      </c>
      <c r="G59" s="72"/>
      <c r="H59" s="60"/>
      <c r="I59" s="125"/>
      <c r="J59" s="44"/>
      <c r="K59" s="1"/>
      <c r="L59" s="22"/>
      <c r="M59" s="125"/>
      <c r="N59" s="44" t="s">
        <v>379</v>
      </c>
      <c r="O59" s="23"/>
      <c r="P59" s="22">
        <v>0.001</v>
      </c>
      <c r="Q59" s="13"/>
      <c r="R59" s="10"/>
      <c r="S59" s="20"/>
      <c r="T59" s="10"/>
      <c r="U59" s="13"/>
      <c r="V59" s="10"/>
      <c r="W59" s="20"/>
      <c r="X59" s="1"/>
      <c r="Y59" s="13"/>
      <c r="Z59" s="2"/>
    </row>
    <row r="60" spans="1:26" ht="16.5" customHeight="1">
      <c r="A60" s="123"/>
      <c r="B60" s="44" t="s">
        <v>382</v>
      </c>
      <c r="C60" s="23"/>
      <c r="D60" s="22">
        <v>0.004</v>
      </c>
      <c r="E60" s="52" t="s">
        <v>527</v>
      </c>
      <c r="F60" s="97">
        <f>COUNT(H61:H73,L5:L13)</f>
        <v>19</v>
      </c>
      <c r="G60" s="1" t="s">
        <v>516</v>
      </c>
      <c r="H60" s="62">
        <f>SUM(H61:H73,L5:L13)</f>
        <v>1.259</v>
      </c>
      <c r="I60" s="125"/>
      <c r="J60" s="44" t="s">
        <v>129</v>
      </c>
      <c r="K60" s="1"/>
      <c r="L60" s="22">
        <v>1.27</v>
      </c>
      <c r="M60" s="125"/>
      <c r="N60" s="44" t="s">
        <v>392</v>
      </c>
      <c r="O60" s="23"/>
      <c r="P60" s="22">
        <v>0.001</v>
      </c>
      <c r="Q60" s="13"/>
      <c r="R60" s="10"/>
      <c r="S60" s="20"/>
      <c r="T60" s="10"/>
      <c r="U60" s="13"/>
      <c r="V60" s="10"/>
      <c r="W60" s="20"/>
      <c r="X60" s="1"/>
      <c r="Y60" s="13"/>
      <c r="Z60" s="2"/>
    </row>
    <row r="61" spans="1:26" ht="16.5" customHeight="1">
      <c r="A61" s="123"/>
      <c r="B61" s="44" t="s">
        <v>394</v>
      </c>
      <c r="C61" s="23"/>
      <c r="D61" s="22">
        <v>0.003</v>
      </c>
      <c r="E61" s="52"/>
      <c r="F61" s="44" t="s">
        <v>269</v>
      </c>
      <c r="G61" s="1"/>
      <c r="H61" s="3">
        <v>0.01</v>
      </c>
      <c r="I61" s="125"/>
      <c r="J61" s="44" t="s">
        <v>402</v>
      </c>
      <c r="K61" s="1"/>
      <c r="L61" s="22">
        <v>0.55</v>
      </c>
      <c r="M61" s="125"/>
      <c r="N61" s="44" t="s">
        <v>16</v>
      </c>
      <c r="O61" s="23"/>
      <c r="P61" s="22">
        <v>0.001</v>
      </c>
      <c r="R61" s="10"/>
      <c r="S61" s="20"/>
      <c r="T61" s="10"/>
      <c r="U61" s="13"/>
      <c r="V61" s="10"/>
      <c r="W61" s="20"/>
      <c r="X61" s="1"/>
      <c r="Y61" s="13"/>
      <c r="Z61" s="2"/>
    </row>
    <row r="62" spans="1:26" ht="16.5" customHeight="1">
      <c r="A62" s="123"/>
      <c r="B62" s="44" t="s">
        <v>398</v>
      </c>
      <c r="C62" s="23"/>
      <c r="D62" s="22">
        <v>0.003</v>
      </c>
      <c r="E62" s="52"/>
      <c r="F62" s="44" t="s">
        <v>273</v>
      </c>
      <c r="G62" s="1"/>
      <c r="H62" s="3">
        <v>0.009</v>
      </c>
      <c r="I62" s="125"/>
      <c r="J62" s="44" t="s">
        <v>407</v>
      </c>
      <c r="K62" s="1"/>
      <c r="L62" s="22">
        <v>0.25</v>
      </c>
      <c r="M62" s="125"/>
      <c r="N62" s="44"/>
      <c r="O62" s="23"/>
      <c r="P62" s="22"/>
      <c r="Q62" s="13"/>
      <c r="R62" s="10"/>
      <c r="S62" s="20"/>
      <c r="T62" s="10"/>
      <c r="U62" s="13"/>
      <c r="V62" s="10"/>
      <c r="W62" s="20"/>
      <c r="X62" s="1"/>
      <c r="Y62" s="13"/>
      <c r="Z62" s="2"/>
    </row>
    <row r="63" spans="1:26" ht="17.25" customHeight="1">
      <c r="A63" s="123"/>
      <c r="B63" s="44"/>
      <c r="C63" s="23"/>
      <c r="D63" s="22"/>
      <c r="E63" s="52"/>
      <c r="F63" s="44" t="s">
        <v>282</v>
      </c>
      <c r="G63" s="1"/>
      <c r="H63" s="3">
        <v>0.007</v>
      </c>
      <c r="I63" s="125"/>
      <c r="J63" s="44" t="s">
        <v>147</v>
      </c>
      <c r="K63" s="1"/>
      <c r="L63" s="22">
        <v>0.25</v>
      </c>
      <c r="M63" s="125"/>
      <c r="N63" s="44" t="s">
        <v>400</v>
      </c>
      <c r="O63" s="23"/>
      <c r="P63" s="22">
        <v>0.001</v>
      </c>
      <c r="Q63" s="13"/>
      <c r="R63" s="1"/>
      <c r="S63" s="20"/>
      <c r="T63" s="10"/>
      <c r="U63" s="13"/>
      <c r="V63" s="10"/>
      <c r="W63" s="20"/>
      <c r="X63" s="1"/>
      <c r="Y63" s="13"/>
      <c r="Z63" s="2"/>
    </row>
    <row r="64" spans="1:26" ht="16.5" customHeight="1">
      <c r="A64" s="123"/>
      <c r="B64" s="44" t="s">
        <v>403</v>
      </c>
      <c r="C64" s="23"/>
      <c r="D64" s="22">
        <v>0.003</v>
      </c>
      <c r="E64" s="52"/>
      <c r="F64" s="44" t="s">
        <v>41</v>
      </c>
      <c r="G64" s="1"/>
      <c r="H64" s="3">
        <v>0.007</v>
      </c>
      <c r="I64" s="125"/>
      <c r="J64" s="44" t="s">
        <v>414</v>
      </c>
      <c r="K64" s="1"/>
      <c r="L64" s="22">
        <v>0.17</v>
      </c>
      <c r="M64" s="125"/>
      <c r="N64" s="44" t="s">
        <v>418</v>
      </c>
      <c r="O64" s="23"/>
      <c r="P64" s="22">
        <v>0.05</v>
      </c>
      <c r="Q64" s="13"/>
      <c r="R64" s="10"/>
      <c r="S64" s="20"/>
      <c r="T64" s="10"/>
      <c r="U64" s="13"/>
      <c r="V64" s="10"/>
      <c r="W64" s="20"/>
      <c r="X64" s="1"/>
      <c r="Y64" s="13"/>
      <c r="Z64" s="2"/>
    </row>
    <row r="65" spans="1:26" ht="16.5" customHeight="1">
      <c r="A65" s="123"/>
      <c r="B65" s="44" t="s">
        <v>408</v>
      </c>
      <c r="C65" s="23"/>
      <c r="D65" s="22">
        <v>0.002</v>
      </c>
      <c r="E65" s="52"/>
      <c r="F65" s="44" t="s">
        <v>292</v>
      </c>
      <c r="G65" s="1"/>
      <c r="H65" s="3">
        <v>0.002</v>
      </c>
      <c r="I65" s="125"/>
      <c r="J65" s="44"/>
      <c r="K65" s="1"/>
      <c r="L65" s="22"/>
      <c r="M65" s="125"/>
      <c r="N65" s="44" t="s">
        <v>423</v>
      </c>
      <c r="O65" s="23"/>
      <c r="P65" s="22">
        <v>0.01</v>
      </c>
      <c r="Q65" s="13"/>
      <c r="R65" s="10"/>
      <c r="S65" s="20"/>
      <c r="T65" s="10"/>
      <c r="U65" s="13"/>
      <c r="V65" s="10"/>
      <c r="W65" s="20"/>
      <c r="X65" s="1"/>
      <c r="Y65" s="13"/>
      <c r="Z65" s="2"/>
    </row>
    <row r="66" spans="1:26" ht="16.5" customHeight="1">
      <c r="A66" s="123"/>
      <c r="B66" s="44" t="s">
        <v>411</v>
      </c>
      <c r="C66" s="23"/>
      <c r="D66" s="22">
        <v>0.002</v>
      </c>
      <c r="E66" s="52"/>
      <c r="F66" s="44"/>
      <c r="G66" s="1"/>
      <c r="H66" s="3"/>
      <c r="I66" s="125"/>
      <c r="J66" s="44" t="s">
        <v>419</v>
      </c>
      <c r="K66" s="1"/>
      <c r="L66" s="22">
        <v>0.15</v>
      </c>
      <c r="M66" s="125"/>
      <c r="N66" s="44" t="s">
        <v>430</v>
      </c>
      <c r="O66" s="1"/>
      <c r="P66" s="22">
        <v>0.008</v>
      </c>
      <c r="Q66" s="13"/>
      <c r="R66" s="10"/>
      <c r="S66" s="20"/>
      <c r="T66" s="10"/>
      <c r="U66" s="13"/>
      <c r="V66" s="10"/>
      <c r="W66" s="20"/>
      <c r="X66" s="1"/>
      <c r="Y66" s="13"/>
      <c r="Z66" s="2"/>
    </row>
    <row r="67" spans="1:26" ht="16.5" customHeight="1">
      <c r="A67" s="123"/>
      <c r="B67" s="44" t="s">
        <v>416</v>
      </c>
      <c r="C67" s="23"/>
      <c r="D67" s="22">
        <v>0.002</v>
      </c>
      <c r="E67" s="52"/>
      <c r="F67" s="44" t="s">
        <v>302</v>
      </c>
      <c r="G67" s="1"/>
      <c r="H67" s="3">
        <v>0.002</v>
      </c>
      <c r="I67" s="125"/>
      <c r="J67" s="44" t="s">
        <v>441</v>
      </c>
      <c r="K67" s="1"/>
      <c r="L67" s="22">
        <v>0.46</v>
      </c>
      <c r="M67" s="125"/>
      <c r="N67" s="44" t="s">
        <v>438</v>
      </c>
      <c r="O67" s="1"/>
      <c r="P67" s="22">
        <v>0.004</v>
      </c>
      <c r="Q67" s="13"/>
      <c r="R67" s="10"/>
      <c r="S67" s="20"/>
      <c r="T67" s="10"/>
      <c r="U67" s="13"/>
      <c r="V67" s="10"/>
      <c r="W67" s="20"/>
      <c r="X67" s="1"/>
      <c r="Y67" s="13"/>
      <c r="Z67" s="2"/>
    </row>
    <row r="68" spans="1:26" ht="17.25" customHeight="1">
      <c r="A68" s="123"/>
      <c r="B68" s="44" t="s">
        <v>421</v>
      </c>
      <c r="C68" s="23"/>
      <c r="D68" s="22">
        <v>0.002</v>
      </c>
      <c r="E68" s="52"/>
      <c r="F68" s="44" t="s">
        <v>535</v>
      </c>
      <c r="G68" s="1"/>
      <c r="H68" s="22">
        <v>0.002</v>
      </c>
      <c r="I68" s="125"/>
      <c r="J68" s="44" t="s">
        <v>74</v>
      </c>
      <c r="K68" s="1"/>
      <c r="L68" s="22">
        <v>0.03</v>
      </c>
      <c r="M68" s="125"/>
      <c r="N68" s="44"/>
      <c r="O68" s="1"/>
      <c r="P68" s="22"/>
      <c r="Q68" s="13"/>
      <c r="R68" s="10"/>
      <c r="S68" s="20"/>
      <c r="T68" s="10"/>
      <c r="U68" s="13"/>
      <c r="V68" s="10"/>
      <c r="W68" s="20"/>
      <c r="X68" s="1"/>
      <c r="Y68" s="13"/>
      <c r="Z68" s="2"/>
    </row>
    <row r="69" spans="1:26" ht="17.25" customHeight="1">
      <c r="A69" s="123"/>
      <c r="B69" s="44"/>
      <c r="C69" s="23"/>
      <c r="D69" s="22"/>
      <c r="E69" s="52"/>
      <c r="F69" s="44" t="s">
        <v>306</v>
      </c>
      <c r="G69" s="1"/>
      <c r="H69" s="3">
        <v>0.001</v>
      </c>
      <c r="I69" s="125"/>
      <c r="J69" s="44" t="s">
        <v>82</v>
      </c>
      <c r="K69" s="1"/>
      <c r="L69" s="22">
        <v>0.014</v>
      </c>
      <c r="M69" s="125"/>
      <c r="N69" s="44" t="s">
        <v>439</v>
      </c>
      <c r="O69" s="1"/>
      <c r="P69" s="22">
        <v>0.004</v>
      </c>
      <c r="Q69" s="13"/>
      <c r="R69" s="10"/>
      <c r="S69" s="20"/>
      <c r="T69" s="10"/>
      <c r="U69" s="13"/>
      <c r="V69" s="10"/>
      <c r="W69" s="20"/>
      <c r="X69" s="1"/>
      <c r="Y69" s="13"/>
      <c r="Z69" s="2"/>
    </row>
    <row r="70" spans="1:26" ht="17.25" customHeight="1">
      <c r="A70" s="123"/>
      <c r="B70" s="44" t="s">
        <v>428</v>
      </c>
      <c r="C70" s="23"/>
      <c r="D70" s="22">
        <v>0.001</v>
      </c>
      <c r="E70" s="52"/>
      <c r="F70" s="44" t="s">
        <v>332</v>
      </c>
      <c r="G70" s="1"/>
      <c r="H70" s="3">
        <v>0.31</v>
      </c>
      <c r="I70" s="125"/>
      <c r="J70" s="44" t="s">
        <v>88</v>
      </c>
      <c r="K70" s="1"/>
      <c r="L70" s="22">
        <v>0.006</v>
      </c>
      <c r="M70" s="125"/>
      <c r="N70" s="44" t="s">
        <v>71</v>
      </c>
      <c r="O70" s="1"/>
      <c r="P70" s="22">
        <v>0.003</v>
      </c>
      <c r="Q70" s="13"/>
      <c r="R70" s="10"/>
      <c r="S70" s="20"/>
      <c r="T70" s="10"/>
      <c r="U70" s="13"/>
      <c r="V70" s="11"/>
      <c r="W70" s="11"/>
      <c r="X70" s="11"/>
      <c r="Y70" s="11"/>
      <c r="Z70" s="2"/>
    </row>
    <row r="71" spans="1:26" ht="16.5" customHeight="1">
      <c r="A71" s="123"/>
      <c r="B71" s="44" t="s">
        <v>434</v>
      </c>
      <c r="C71" s="23"/>
      <c r="D71" s="22">
        <v>0.001</v>
      </c>
      <c r="E71" s="52"/>
      <c r="F71" s="44" t="s">
        <v>335</v>
      </c>
      <c r="G71" s="1"/>
      <c r="H71" s="3">
        <v>0.3</v>
      </c>
      <c r="I71" s="125"/>
      <c r="J71" s="12"/>
      <c r="K71" s="12"/>
      <c r="L71" s="37"/>
      <c r="M71" s="125"/>
      <c r="N71" s="44" t="s">
        <v>45</v>
      </c>
      <c r="O71" s="1"/>
      <c r="P71" s="22">
        <v>0.003</v>
      </c>
      <c r="Q71" s="13"/>
      <c r="R71" s="11"/>
      <c r="S71" s="20"/>
      <c r="T71" s="1"/>
      <c r="U71" s="13"/>
      <c r="V71" s="11"/>
      <c r="W71" s="11"/>
      <c r="X71" s="11"/>
      <c r="Y71" s="11"/>
      <c r="Z71" s="2"/>
    </row>
    <row r="72" spans="1:26" ht="16.5" customHeight="1">
      <c r="A72" s="123"/>
      <c r="B72" s="44" t="s">
        <v>101</v>
      </c>
      <c r="C72" s="23"/>
      <c r="D72" s="22">
        <v>0.001</v>
      </c>
      <c r="E72" s="52"/>
      <c r="F72" s="44"/>
      <c r="G72" s="1"/>
      <c r="H72" s="3"/>
      <c r="I72" s="125"/>
      <c r="J72" s="44" t="s">
        <v>106</v>
      </c>
      <c r="K72" s="1"/>
      <c r="L72" s="22">
        <v>0.72</v>
      </c>
      <c r="M72" s="125"/>
      <c r="N72" s="44" t="s">
        <v>85</v>
      </c>
      <c r="O72" s="1"/>
      <c r="P72" s="22">
        <v>0.002</v>
      </c>
      <c r="Q72" s="13"/>
      <c r="R72" s="11"/>
      <c r="S72" s="20"/>
      <c r="T72" s="1"/>
      <c r="U72" s="13"/>
      <c r="V72" s="11"/>
      <c r="W72" s="11"/>
      <c r="X72" s="11"/>
      <c r="Y72" s="11"/>
      <c r="Z72" s="2"/>
    </row>
    <row r="73" spans="1:26" ht="16.5" customHeight="1">
      <c r="A73" s="123"/>
      <c r="B73" s="44" t="s">
        <v>76</v>
      </c>
      <c r="C73" s="1"/>
      <c r="D73" s="22">
        <v>0.001</v>
      </c>
      <c r="E73" s="52"/>
      <c r="F73" s="44" t="s">
        <v>340</v>
      </c>
      <c r="G73" s="1"/>
      <c r="H73" s="3">
        <v>0.057</v>
      </c>
      <c r="I73" s="125"/>
      <c r="J73" s="44" t="s">
        <v>114</v>
      </c>
      <c r="K73" s="1"/>
      <c r="L73" s="22">
        <v>0.072</v>
      </c>
      <c r="M73" s="125"/>
      <c r="N73" s="44"/>
      <c r="O73" s="1"/>
      <c r="P73" s="22"/>
      <c r="Q73" s="13"/>
      <c r="R73" s="11"/>
      <c r="S73" s="20"/>
      <c r="T73" s="1"/>
      <c r="U73" s="13"/>
      <c r="V73" s="10"/>
      <c r="W73" s="10"/>
      <c r="X73" s="10"/>
      <c r="Y73" s="8"/>
      <c r="Z73" s="2"/>
    </row>
    <row r="74" spans="1:26" ht="16.5" customHeight="1" thickBot="1">
      <c r="A74" s="29"/>
      <c r="B74" s="77"/>
      <c r="C74" s="29"/>
      <c r="D74" s="28"/>
      <c r="E74" s="42"/>
      <c r="F74" s="14"/>
      <c r="G74" s="14"/>
      <c r="H74" s="42"/>
      <c r="I74" s="42"/>
      <c r="J74" s="14"/>
      <c r="K74" s="101"/>
      <c r="L74" s="91"/>
      <c r="M74" s="29"/>
      <c r="N74" s="77"/>
      <c r="O74" s="30"/>
      <c r="P74" s="28"/>
      <c r="Q74" s="13"/>
      <c r="R74" s="11"/>
      <c r="S74" s="10"/>
      <c r="T74" s="10"/>
      <c r="U74" s="13"/>
      <c r="V74" s="10"/>
      <c r="W74" s="10"/>
      <c r="X74" s="10"/>
      <c r="Y74" s="13"/>
      <c r="Z74" s="2"/>
    </row>
    <row r="75" spans="1:26" ht="12.75" customHeight="1">
      <c r="A75" s="2"/>
      <c r="B75" s="76"/>
      <c r="C75" s="76"/>
      <c r="D75" s="76"/>
      <c r="E75" s="76"/>
      <c r="Q75" s="13"/>
      <c r="R75" s="11"/>
      <c r="S75" s="10"/>
      <c r="T75" s="10"/>
      <c r="U75" s="13"/>
      <c r="V75" s="10"/>
      <c r="W75" s="10"/>
      <c r="X75" s="10"/>
      <c r="Y75" s="13"/>
      <c r="Z75" s="2"/>
    </row>
    <row r="76" spans="17:18" ht="17.25" customHeight="1">
      <c r="Q76" s="13"/>
      <c r="R76" s="11"/>
    </row>
    <row r="77" ht="17.25" customHeight="1">
      <c r="Q77" s="13"/>
    </row>
    <row r="78" ht="17.25" customHeight="1">
      <c r="Q78" s="8"/>
    </row>
    <row r="79" ht="17.25" customHeight="1">
      <c r="Q79" s="13"/>
    </row>
    <row r="80" ht="17.25" customHeight="1">
      <c r="Q80" s="13"/>
    </row>
    <row r="81" ht="17.25" customHeight="1">
      <c r="Q81" s="13"/>
    </row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</sheetData>
  <mergeCells count="4">
    <mergeCell ref="E4:G4"/>
    <mergeCell ref="I4:K4"/>
    <mergeCell ref="M4:O4"/>
    <mergeCell ref="A4:C4"/>
  </mergeCells>
  <printOptions/>
  <pageMargins left="0.3937007874015748" right="0.3937007874015748" top="0" bottom="0" header="0.5118110236220472" footer="0.5118110236220472"/>
  <pageSetup horizontalDpi="400" verticalDpi="400" orientation="portrait" pageOrder="overThenDown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76"/>
  <sheetViews>
    <sheetView showGridLines="0" zoomScale="75" zoomScaleNormal="75" workbookViewId="0" topLeftCell="A1">
      <selection activeCell="B1" sqref="B1"/>
    </sheetView>
  </sheetViews>
  <sheetFormatPr defaultColWidth="8.625" defaultRowHeight="12.75"/>
  <cols>
    <col min="1" max="1" width="4.25390625" style="4" customWidth="1"/>
    <col min="2" max="2" width="19.875" style="4" customWidth="1"/>
    <col min="3" max="3" width="2.625" style="4" customWidth="1"/>
    <col min="4" max="4" width="12.125" style="4" customWidth="1"/>
    <col min="5" max="5" width="4.25390625" style="4" customWidth="1"/>
    <col min="6" max="6" width="19.875" style="4" customWidth="1"/>
    <col min="7" max="7" width="2.625" style="4" customWidth="1"/>
    <col min="8" max="8" width="12.125" style="4" customWidth="1"/>
    <col min="9" max="9" width="4.25390625" style="4" customWidth="1"/>
    <col min="10" max="10" width="19.875" style="4" customWidth="1"/>
    <col min="11" max="11" width="2.625" style="4" customWidth="1"/>
    <col min="12" max="12" width="12.125" style="4" customWidth="1"/>
    <col min="13" max="13" width="4.25390625" style="4" customWidth="1"/>
    <col min="14" max="14" width="19.875" style="4" customWidth="1"/>
    <col min="15" max="15" width="2.625" style="4" customWidth="1"/>
    <col min="16" max="16" width="12.125" style="4" customWidth="1"/>
    <col min="17" max="18" width="8.625" style="4" customWidth="1"/>
    <col min="19" max="20" width="8.625" style="12" customWidth="1"/>
    <col min="21" max="21" width="15.75390625" style="12" customWidth="1"/>
    <col min="22" max="22" width="4.25390625" style="12" customWidth="1"/>
    <col min="23" max="23" width="12.25390625" style="12" customWidth="1"/>
    <col min="24" max="24" width="4.875" style="12" customWidth="1"/>
    <col min="25" max="25" width="17.25390625" style="12" customWidth="1"/>
    <col min="26" max="26" width="3.375" style="12" customWidth="1"/>
    <col min="27" max="27" width="10.75390625" style="12" customWidth="1"/>
    <col min="28" max="28" width="3.625" style="12" customWidth="1"/>
    <col min="29" max="29" width="18.00390625" style="12" customWidth="1"/>
    <col min="30" max="30" width="4.25390625" style="12" customWidth="1"/>
    <col min="31" max="31" width="9.875" style="12" customWidth="1"/>
    <col min="32" max="32" width="2.375" style="12" customWidth="1"/>
    <col min="33" max="33" width="15.375" style="12" customWidth="1"/>
    <col min="34" max="34" width="3.125" style="12" customWidth="1"/>
    <col min="35" max="35" width="17.25390625" style="12" customWidth="1"/>
    <col min="36" max="36" width="3.625" style="4" customWidth="1"/>
    <col min="37" max="37" width="3.75390625" style="12" customWidth="1"/>
    <col min="38" max="38" width="4.875" style="12" customWidth="1"/>
    <col min="39" max="39" width="18.125" style="12" customWidth="1"/>
    <col min="40" max="40" width="5.625" style="12" customWidth="1"/>
    <col min="41" max="41" width="14.00390625" style="12" customWidth="1"/>
    <col min="42" max="42" width="3.625" style="12" customWidth="1"/>
    <col min="43" max="43" width="18.25390625" style="12" customWidth="1"/>
    <col min="44" max="44" width="3.75390625" style="12" customWidth="1"/>
    <col min="45" max="45" width="11.375" style="12" customWidth="1"/>
    <col min="46" max="46" width="3.875" style="12" customWidth="1"/>
    <col min="47" max="47" width="14.375" style="12" customWidth="1"/>
    <col min="48" max="48" width="4.125" style="12" customWidth="1"/>
    <col min="49" max="49" width="12.25390625" style="12" customWidth="1"/>
    <col min="50" max="50" width="4.25390625" style="12" customWidth="1"/>
    <col min="51" max="51" width="14.375" style="12" customWidth="1"/>
    <col min="52" max="52" width="4.00390625" style="12" customWidth="1"/>
    <col min="53" max="53" width="11.375" style="12" customWidth="1"/>
    <col min="54" max="16384" width="8.625" style="4" customWidth="1"/>
  </cols>
  <sheetData>
    <row r="1" spans="1:54" ht="24" customHeight="1">
      <c r="A1" s="2"/>
      <c r="B1" s="5" t="s">
        <v>586</v>
      </c>
      <c r="C1" s="2"/>
      <c r="D1" s="47"/>
      <c r="E1" s="2"/>
      <c r="G1" s="2"/>
      <c r="H1" s="50"/>
      <c r="I1" s="50"/>
      <c r="J1" s="2"/>
      <c r="K1" s="2"/>
      <c r="M1" s="47" t="s">
        <v>575</v>
      </c>
      <c r="N1" s="2"/>
      <c r="O1" s="2"/>
      <c r="P1" s="47"/>
      <c r="Q1" s="2"/>
      <c r="R1" s="110"/>
      <c r="S1" s="1"/>
      <c r="T1" s="1"/>
      <c r="U1" s="9"/>
      <c r="V1" s="10"/>
      <c r="W1" s="8"/>
      <c r="X1" s="1"/>
      <c r="Y1" s="1"/>
      <c r="Z1" s="1"/>
      <c r="AA1" s="8"/>
      <c r="AB1" s="1"/>
      <c r="AC1" s="1"/>
      <c r="AD1" s="1"/>
      <c r="AE1" s="8"/>
      <c r="AF1" s="1"/>
      <c r="AG1" s="1"/>
      <c r="AH1" s="1"/>
      <c r="AI1" s="8"/>
      <c r="AJ1" s="2"/>
      <c r="AK1" s="1"/>
      <c r="AL1" s="1"/>
      <c r="AM1" s="9"/>
      <c r="AN1" s="10"/>
      <c r="AO1" s="8"/>
      <c r="AP1" s="1"/>
      <c r="AQ1" s="8"/>
      <c r="AR1" s="1"/>
      <c r="AS1" s="11"/>
      <c r="AT1" s="11"/>
      <c r="AU1" s="1"/>
      <c r="AV1" s="1"/>
      <c r="AW1" s="8"/>
      <c r="AX1" s="1"/>
      <c r="AY1" s="1"/>
      <c r="AZ1" s="1"/>
      <c r="BA1" s="8"/>
      <c r="BB1" s="2"/>
    </row>
    <row r="2" spans="1:54" ht="39" customHeight="1">
      <c r="A2" s="1"/>
      <c r="B2" s="1" t="s">
        <v>555</v>
      </c>
      <c r="C2" s="1"/>
      <c r="D2" s="8"/>
      <c r="P2" s="27" t="s">
        <v>449</v>
      </c>
      <c r="Q2" s="2"/>
      <c r="S2" s="1"/>
      <c r="T2" s="1"/>
      <c r="U2" s="10"/>
      <c r="V2" s="10"/>
      <c r="W2" s="13"/>
      <c r="X2" s="10"/>
      <c r="Y2" s="10"/>
      <c r="Z2" s="10"/>
      <c r="AA2" s="13"/>
      <c r="AB2" s="10"/>
      <c r="AC2" s="10"/>
      <c r="AD2" s="10"/>
      <c r="AE2" s="13"/>
      <c r="AF2" s="10"/>
      <c r="AG2" s="10"/>
      <c r="AH2" s="10"/>
      <c r="AI2" s="13"/>
      <c r="AJ2" s="1"/>
      <c r="AK2" s="1"/>
      <c r="AL2" s="1"/>
      <c r="AM2" s="10"/>
      <c r="AN2" s="10"/>
      <c r="AO2" s="13"/>
      <c r="AP2" s="10"/>
      <c r="AQ2" s="10"/>
      <c r="AR2" s="10"/>
      <c r="AS2" s="13"/>
      <c r="AT2" s="10"/>
      <c r="AU2" s="10"/>
      <c r="AV2" s="10"/>
      <c r="AW2" s="13"/>
      <c r="AX2" s="10"/>
      <c r="AY2" s="10"/>
      <c r="AZ2" s="1"/>
      <c r="BA2" s="13"/>
      <c r="BB2" s="2"/>
    </row>
    <row r="3" spans="1:54" ht="8.25" customHeight="1" thickBot="1">
      <c r="A3" s="1"/>
      <c r="B3" s="12"/>
      <c r="C3" s="1"/>
      <c r="D3" s="8"/>
      <c r="Q3" s="2"/>
      <c r="S3" s="1"/>
      <c r="T3" s="1"/>
      <c r="U3" s="10"/>
      <c r="V3" s="10"/>
      <c r="W3" s="13"/>
      <c r="X3" s="10"/>
      <c r="Y3" s="10"/>
      <c r="Z3" s="10"/>
      <c r="AA3" s="13"/>
      <c r="AB3" s="10"/>
      <c r="AC3" s="10"/>
      <c r="AD3" s="10"/>
      <c r="AE3" s="13"/>
      <c r="AF3" s="10"/>
      <c r="AG3" s="10"/>
      <c r="AH3" s="10"/>
      <c r="AI3" s="13"/>
      <c r="AJ3" s="1"/>
      <c r="AK3" s="1"/>
      <c r="AL3" s="1"/>
      <c r="AM3" s="10"/>
      <c r="AN3" s="10"/>
      <c r="AO3" s="13"/>
      <c r="AP3" s="10"/>
      <c r="AQ3" s="10"/>
      <c r="AR3" s="10"/>
      <c r="AS3" s="13"/>
      <c r="AT3" s="10"/>
      <c r="AU3" s="10"/>
      <c r="AV3" s="10"/>
      <c r="AW3" s="13"/>
      <c r="AX3" s="10"/>
      <c r="AY3" s="10"/>
      <c r="AZ3" s="1"/>
      <c r="BA3" s="13"/>
      <c r="BB3" s="2"/>
    </row>
    <row r="4" spans="1:54" ht="33" customHeight="1">
      <c r="A4" s="171" t="s">
        <v>542</v>
      </c>
      <c r="B4" s="171"/>
      <c r="C4" s="172"/>
      <c r="D4" s="75" t="s">
        <v>0</v>
      </c>
      <c r="E4" s="170" t="s">
        <v>542</v>
      </c>
      <c r="F4" s="171"/>
      <c r="G4" s="172"/>
      <c r="H4" s="75" t="s">
        <v>0</v>
      </c>
      <c r="I4" s="170" t="s">
        <v>542</v>
      </c>
      <c r="J4" s="171"/>
      <c r="K4" s="172"/>
      <c r="L4" s="75" t="s">
        <v>0</v>
      </c>
      <c r="M4" s="140"/>
      <c r="N4" s="141"/>
      <c r="O4" s="141"/>
      <c r="P4" s="103"/>
      <c r="Q4" s="2"/>
      <c r="S4" s="1"/>
      <c r="T4" s="17"/>
      <c r="U4" s="15"/>
      <c r="V4" s="15"/>
      <c r="W4" s="16"/>
      <c r="X4" s="15"/>
      <c r="Y4" s="15"/>
      <c r="Z4" s="15"/>
      <c r="AA4" s="16"/>
      <c r="AB4" s="15"/>
      <c r="AC4" s="15"/>
      <c r="AD4" s="15"/>
      <c r="AE4" s="16"/>
      <c r="AF4" s="15"/>
      <c r="AG4" s="15"/>
      <c r="AH4" s="15"/>
      <c r="AI4" s="16"/>
      <c r="AJ4" s="1"/>
      <c r="AK4" s="1"/>
      <c r="AL4" s="17"/>
      <c r="AM4" s="15"/>
      <c r="AN4" s="10"/>
      <c r="AO4" s="16"/>
      <c r="AP4" s="17"/>
      <c r="AQ4" s="15"/>
      <c r="AR4" s="10"/>
      <c r="AS4" s="16"/>
      <c r="AT4" s="17"/>
      <c r="AU4" s="15"/>
      <c r="AV4" s="10"/>
      <c r="AW4" s="16"/>
      <c r="AX4" s="17"/>
      <c r="AY4" s="15"/>
      <c r="AZ4" s="10"/>
      <c r="BA4" s="16"/>
      <c r="BB4" s="2"/>
    </row>
    <row r="5" spans="1:54" ht="16.5" customHeight="1">
      <c r="A5" s="123"/>
      <c r="B5" s="123"/>
      <c r="C5" s="123"/>
      <c r="D5" s="127"/>
      <c r="E5" s="128"/>
      <c r="F5" s="44" t="s">
        <v>463</v>
      </c>
      <c r="G5" s="1"/>
      <c r="H5" s="3">
        <v>0.009</v>
      </c>
      <c r="I5" s="52"/>
      <c r="J5" s="44" t="s">
        <v>89</v>
      </c>
      <c r="K5" s="1"/>
      <c r="L5" s="22">
        <v>0.069</v>
      </c>
      <c r="M5" s="37"/>
      <c r="N5" s="44"/>
      <c r="O5" s="1"/>
      <c r="P5" s="8"/>
      <c r="Q5" s="1"/>
      <c r="S5" s="1"/>
      <c r="T5" s="10"/>
      <c r="U5" s="1"/>
      <c r="V5" s="10"/>
      <c r="W5" s="13"/>
      <c r="X5" s="10"/>
      <c r="Y5" s="20"/>
      <c r="Z5" s="10"/>
      <c r="AA5" s="13"/>
      <c r="AB5" s="10"/>
      <c r="AC5" s="20"/>
      <c r="AD5" s="10"/>
      <c r="AE5" s="13"/>
      <c r="AF5" s="10"/>
      <c r="AG5" s="20"/>
      <c r="AH5" s="10"/>
      <c r="AI5" s="13"/>
      <c r="AJ5" s="1"/>
      <c r="AK5" s="1"/>
      <c r="AL5" s="1"/>
      <c r="AM5" s="20"/>
      <c r="AN5" s="10"/>
      <c r="AO5" s="13"/>
      <c r="AP5" s="10"/>
      <c r="AQ5" s="20"/>
      <c r="AR5" s="10"/>
      <c r="AS5" s="13"/>
      <c r="AT5" s="10"/>
      <c r="AV5" s="10"/>
      <c r="AW5" s="13"/>
      <c r="AX5" s="10"/>
      <c r="AY5" s="20"/>
      <c r="AZ5" s="1"/>
      <c r="BA5" s="13"/>
      <c r="BB5" s="2"/>
    </row>
    <row r="6" spans="1:54" ht="16.5" customHeight="1">
      <c r="A6" s="12"/>
      <c r="B6" s="72" t="s">
        <v>565</v>
      </c>
      <c r="C6" s="72"/>
      <c r="D6" s="73"/>
      <c r="E6" s="37"/>
      <c r="F6" s="44" t="s">
        <v>102</v>
      </c>
      <c r="G6" s="1"/>
      <c r="H6" s="22">
        <v>0.009</v>
      </c>
      <c r="I6" s="52"/>
      <c r="J6" s="44" t="s">
        <v>94</v>
      </c>
      <c r="K6" s="1"/>
      <c r="L6" s="22">
        <v>0.054</v>
      </c>
      <c r="M6" s="37"/>
      <c r="N6" s="44"/>
      <c r="O6" s="1"/>
      <c r="P6" s="8"/>
      <c r="Q6" s="1"/>
      <c r="S6" s="1"/>
      <c r="T6" s="1"/>
      <c r="U6" s="11"/>
      <c r="V6" s="11"/>
      <c r="W6" s="11"/>
      <c r="X6" s="10"/>
      <c r="Y6" s="20"/>
      <c r="Z6" s="10"/>
      <c r="AA6" s="13"/>
      <c r="AB6" s="10"/>
      <c r="AC6" s="20"/>
      <c r="AD6" s="10"/>
      <c r="AE6" s="13"/>
      <c r="AF6" s="10"/>
      <c r="AG6" s="20"/>
      <c r="AH6" s="10"/>
      <c r="AI6" s="13"/>
      <c r="AJ6" s="1"/>
      <c r="AK6" s="1"/>
      <c r="AL6" s="1"/>
      <c r="AM6" s="20"/>
      <c r="AN6" s="10"/>
      <c r="AO6" s="13"/>
      <c r="AP6" s="10"/>
      <c r="AQ6" s="20"/>
      <c r="AR6" s="10"/>
      <c r="AS6" s="13"/>
      <c r="AT6" s="10"/>
      <c r="AU6" s="10"/>
      <c r="AV6" s="10"/>
      <c r="AW6" s="13"/>
      <c r="AX6" s="10"/>
      <c r="AY6" s="10"/>
      <c r="AZ6" s="1"/>
      <c r="BA6" s="13"/>
      <c r="BB6" s="2"/>
    </row>
    <row r="7" spans="1:54" ht="16.5" customHeight="1">
      <c r="A7" s="1" t="s">
        <v>515</v>
      </c>
      <c r="B7" s="97">
        <f>COUNT(D9:D11)</f>
        <v>3</v>
      </c>
      <c r="C7" s="1" t="s">
        <v>516</v>
      </c>
      <c r="D7" s="47">
        <f>SUM(D9:D11)</f>
        <v>0.027</v>
      </c>
      <c r="E7" s="37"/>
      <c r="F7" s="44" t="s">
        <v>157</v>
      </c>
      <c r="G7" s="1"/>
      <c r="H7" s="22">
        <v>0.009</v>
      </c>
      <c r="I7" s="52"/>
      <c r="J7" s="44" t="s">
        <v>99</v>
      </c>
      <c r="K7" s="1"/>
      <c r="L7" s="22">
        <v>0.045</v>
      </c>
      <c r="M7" s="37"/>
      <c r="N7" s="12"/>
      <c r="O7" s="12"/>
      <c r="P7" s="12"/>
      <c r="Q7" s="1"/>
      <c r="S7" s="1"/>
      <c r="T7" s="1"/>
      <c r="U7" s="20"/>
      <c r="V7" s="10"/>
      <c r="W7" s="13"/>
      <c r="X7" s="10"/>
      <c r="Y7" s="20"/>
      <c r="Z7" s="10"/>
      <c r="AA7" s="13"/>
      <c r="AB7" s="10"/>
      <c r="AC7" s="20"/>
      <c r="AD7" s="10"/>
      <c r="AE7" s="13"/>
      <c r="AF7" s="10"/>
      <c r="AG7" s="20"/>
      <c r="AH7" s="10"/>
      <c r="AI7" s="13"/>
      <c r="AJ7" s="1"/>
      <c r="AK7" s="1"/>
      <c r="AL7" s="1"/>
      <c r="AM7" s="20"/>
      <c r="AN7" s="10"/>
      <c r="AO7" s="13"/>
      <c r="AP7" s="10"/>
      <c r="AQ7" s="20"/>
      <c r="AR7" s="10"/>
      <c r="AS7" s="13"/>
      <c r="AT7" s="10"/>
      <c r="AU7" s="20"/>
      <c r="AV7" s="10"/>
      <c r="AW7" s="13"/>
      <c r="AX7" s="10"/>
      <c r="AY7" s="10"/>
      <c r="AZ7" s="1"/>
      <c r="BA7" s="13"/>
      <c r="BB7" s="2"/>
    </row>
    <row r="8" spans="1:54" ht="16.5" customHeight="1">
      <c r="A8" s="123"/>
      <c r="B8" s="123"/>
      <c r="C8" s="123"/>
      <c r="D8" s="127"/>
      <c r="E8" s="37"/>
      <c r="F8" s="44" t="s">
        <v>164</v>
      </c>
      <c r="G8" s="1"/>
      <c r="H8" s="22">
        <v>0.007</v>
      </c>
      <c r="I8" s="52"/>
      <c r="J8" s="44" t="s">
        <v>107</v>
      </c>
      <c r="K8" s="1"/>
      <c r="L8" s="22">
        <v>0.039</v>
      </c>
      <c r="M8" s="37"/>
      <c r="N8" s="12"/>
      <c r="O8" s="12"/>
      <c r="P8" s="12"/>
      <c r="Q8" s="1"/>
      <c r="S8" s="1"/>
      <c r="T8" s="1"/>
      <c r="U8" s="20"/>
      <c r="V8" s="10"/>
      <c r="W8" s="13"/>
      <c r="X8" s="10"/>
      <c r="Y8" s="20"/>
      <c r="Z8" s="10"/>
      <c r="AA8" s="13"/>
      <c r="AB8" s="10"/>
      <c r="AC8" s="20"/>
      <c r="AD8" s="10"/>
      <c r="AE8" s="13"/>
      <c r="AF8" s="10"/>
      <c r="AG8" s="20"/>
      <c r="AH8" s="10"/>
      <c r="AI8" s="13"/>
      <c r="AJ8" s="1"/>
      <c r="AK8" s="1"/>
      <c r="AL8" s="1"/>
      <c r="AM8" s="20"/>
      <c r="AN8" s="10"/>
      <c r="AO8" s="13"/>
      <c r="AP8" s="10"/>
      <c r="AQ8" s="20"/>
      <c r="AR8" s="10"/>
      <c r="AS8" s="13"/>
      <c r="AT8" s="10"/>
      <c r="AU8" s="20"/>
      <c r="AV8" s="10"/>
      <c r="AW8" s="13"/>
      <c r="AX8" s="10"/>
      <c r="AY8" s="10"/>
      <c r="AZ8" s="1"/>
      <c r="BA8" s="13"/>
      <c r="BB8" s="2"/>
    </row>
    <row r="9" spans="1:54" ht="17.25" customHeight="1">
      <c r="A9" s="123"/>
      <c r="B9" s="129" t="s">
        <v>566</v>
      </c>
      <c r="C9" s="123"/>
      <c r="D9" s="139">
        <v>0.014</v>
      </c>
      <c r="E9" s="37"/>
      <c r="F9" s="44" t="s">
        <v>169</v>
      </c>
      <c r="G9" s="1"/>
      <c r="H9" s="22">
        <v>0.004</v>
      </c>
      <c r="I9" s="52"/>
      <c r="J9" s="44" t="s">
        <v>115</v>
      </c>
      <c r="K9" s="1"/>
      <c r="L9" s="22">
        <v>0.023</v>
      </c>
      <c r="M9" s="37"/>
      <c r="N9" s="12"/>
      <c r="O9" s="12"/>
      <c r="P9" s="12"/>
      <c r="Q9" s="2"/>
      <c r="S9" s="1"/>
      <c r="T9" s="1"/>
      <c r="U9" s="20"/>
      <c r="V9" s="10"/>
      <c r="W9" s="13"/>
      <c r="X9" s="10"/>
      <c r="Y9" s="10"/>
      <c r="Z9" s="10"/>
      <c r="AA9" s="13"/>
      <c r="AB9" s="10"/>
      <c r="AC9" s="20"/>
      <c r="AD9" s="10"/>
      <c r="AE9" s="13"/>
      <c r="AF9" s="10"/>
      <c r="AG9" s="20"/>
      <c r="AH9" s="10"/>
      <c r="AI9" s="13"/>
      <c r="AJ9" s="1"/>
      <c r="AK9" s="1"/>
      <c r="AL9" s="24"/>
      <c r="AM9" s="25"/>
      <c r="AN9" s="10"/>
      <c r="AO9" s="13"/>
      <c r="AP9" s="10"/>
      <c r="AQ9" s="20"/>
      <c r="AR9" s="10"/>
      <c r="AS9" s="13"/>
      <c r="AT9" s="10"/>
      <c r="AU9" s="20"/>
      <c r="AV9" s="10"/>
      <c r="AW9" s="13"/>
      <c r="AX9" s="10"/>
      <c r="AY9" s="10"/>
      <c r="AZ9" s="1"/>
      <c r="BA9" s="13"/>
      <c r="BB9" s="2"/>
    </row>
    <row r="10" spans="1:54" ht="17.25" customHeight="1">
      <c r="A10" s="123"/>
      <c r="B10" s="129" t="s">
        <v>567</v>
      </c>
      <c r="C10" s="123"/>
      <c r="D10" s="139">
        <v>0.008</v>
      </c>
      <c r="E10" s="37"/>
      <c r="F10" s="44"/>
      <c r="G10" s="1"/>
      <c r="H10" s="22"/>
      <c r="I10" s="52"/>
      <c r="J10" s="12"/>
      <c r="L10" s="37"/>
      <c r="M10" s="37"/>
      <c r="N10" s="12"/>
      <c r="O10" s="12"/>
      <c r="P10" s="12"/>
      <c r="Q10" s="2"/>
      <c r="S10" s="1"/>
      <c r="T10" s="1"/>
      <c r="U10" s="20"/>
      <c r="V10" s="10"/>
      <c r="W10" s="13"/>
      <c r="X10" s="10"/>
      <c r="Y10" s="10"/>
      <c r="Z10" s="10"/>
      <c r="AA10" s="13"/>
      <c r="AB10" s="10"/>
      <c r="AC10" s="20"/>
      <c r="AD10" s="10"/>
      <c r="AE10" s="13"/>
      <c r="AF10" s="10"/>
      <c r="AG10" s="20"/>
      <c r="AH10" s="10"/>
      <c r="AI10" s="13"/>
      <c r="AJ10" s="1"/>
      <c r="AK10" s="1"/>
      <c r="AL10" s="24"/>
      <c r="AM10" s="25"/>
      <c r="AN10" s="10"/>
      <c r="AO10" s="13"/>
      <c r="AP10" s="10"/>
      <c r="AQ10" s="20"/>
      <c r="AR10" s="10"/>
      <c r="AS10" s="13"/>
      <c r="AT10" s="10"/>
      <c r="AU10" s="20"/>
      <c r="AV10" s="10"/>
      <c r="AW10" s="13"/>
      <c r="AX10" s="10"/>
      <c r="AY10" s="10"/>
      <c r="AZ10" s="1"/>
      <c r="BA10" s="13"/>
      <c r="BB10" s="2"/>
    </row>
    <row r="11" spans="1:54" ht="17.25" customHeight="1">
      <c r="A11" s="123"/>
      <c r="B11" s="129" t="s">
        <v>568</v>
      </c>
      <c r="C11" s="123"/>
      <c r="D11" s="139">
        <v>0.005</v>
      </c>
      <c r="E11" s="37"/>
      <c r="F11" s="44" t="s">
        <v>464</v>
      </c>
      <c r="G11" s="1"/>
      <c r="H11" s="22">
        <v>0.003</v>
      </c>
      <c r="I11" s="52"/>
      <c r="J11" s="44" t="s">
        <v>123</v>
      </c>
      <c r="K11" s="1"/>
      <c r="L11" s="22">
        <v>0.014</v>
      </c>
      <c r="M11" s="37"/>
      <c r="N11" s="12"/>
      <c r="O11" s="12"/>
      <c r="P11" s="12"/>
      <c r="Q11" s="2"/>
      <c r="S11" s="1"/>
      <c r="T11" s="1"/>
      <c r="U11" s="20"/>
      <c r="V11" s="10"/>
      <c r="W11" s="13"/>
      <c r="X11" s="10"/>
      <c r="Y11" s="10"/>
      <c r="Z11" s="10"/>
      <c r="AA11" s="13"/>
      <c r="AB11" s="10"/>
      <c r="AC11" s="10"/>
      <c r="AD11" s="10"/>
      <c r="AE11" s="13"/>
      <c r="AF11" s="10"/>
      <c r="AG11" s="20"/>
      <c r="AH11" s="10"/>
      <c r="AI11" s="13"/>
      <c r="AJ11" s="1"/>
      <c r="AK11" s="1"/>
      <c r="AL11" s="1"/>
      <c r="AM11" s="20"/>
      <c r="AN11" s="10"/>
      <c r="AO11" s="13"/>
      <c r="AP11" s="10"/>
      <c r="AQ11" s="20"/>
      <c r="AR11" s="10"/>
      <c r="AS11" s="13"/>
      <c r="AT11" s="10"/>
      <c r="AU11" s="20"/>
      <c r="AV11" s="10"/>
      <c r="AW11" s="13"/>
      <c r="AX11" s="10"/>
      <c r="AY11" s="20"/>
      <c r="AZ11" s="1"/>
      <c r="BA11" s="13"/>
      <c r="BB11" s="2"/>
    </row>
    <row r="12" spans="1:54" ht="16.5" customHeight="1">
      <c r="A12" s="123"/>
      <c r="B12" s="129"/>
      <c r="C12" s="123"/>
      <c r="D12" s="124"/>
      <c r="E12" s="37"/>
      <c r="F12" s="44" t="s">
        <v>549</v>
      </c>
      <c r="G12" s="1"/>
      <c r="H12" s="22">
        <v>0.003</v>
      </c>
      <c r="I12" s="52"/>
      <c r="J12" s="44" t="s">
        <v>132</v>
      </c>
      <c r="K12" s="1"/>
      <c r="L12" s="22">
        <v>0.014</v>
      </c>
      <c r="M12" s="37"/>
      <c r="N12" s="12"/>
      <c r="O12" s="12"/>
      <c r="P12" s="12"/>
      <c r="Q12" s="2"/>
      <c r="S12" s="1"/>
      <c r="T12" s="1"/>
      <c r="U12" s="11"/>
      <c r="V12" s="11"/>
      <c r="W12" s="11"/>
      <c r="X12" s="10"/>
      <c r="Y12" s="20"/>
      <c r="Z12" s="10"/>
      <c r="AA12" s="13"/>
      <c r="AB12" s="10"/>
      <c r="AC12" s="1"/>
      <c r="AD12" s="10"/>
      <c r="AE12" s="13"/>
      <c r="AF12" s="10"/>
      <c r="AG12" s="20"/>
      <c r="AH12" s="10"/>
      <c r="AI12" s="13"/>
      <c r="AJ12" s="1"/>
      <c r="AK12" s="1"/>
      <c r="AL12" s="1"/>
      <c r="AM12" s="20"/>
      <c r="AN12" s="10"/>
      <c r="AO12" s="13"/>
      <c r="AP12" s="10"/>
      <c r="AQ12" s="20"/>
      <c r="AR12" s="10"/>
      <c r="AS12" s="13"/>
      <c r="AT12" s="10"/>
      <c r="AU12" s="20"/>
      <c r="AV12" s="10"/>
      <c r="AW12" s="13"/>
      <c r="AX12" s="10"/>
      <c r="AY12" s="20"/>
      <c r="AZ12" s="1"/>
      <c r="BA12" s="13"/>
      <c r="BB12" s="2"/>
    </row>
    <row r="13" spans="1:54" ht="16.5" customHeight="1">
      <c r="A13" s="123"/>
      <c r="B13" s="123"/>
      <c r="C13" s="123"/>
      <c r="D13" s="127"/>
      <c r="E13" s="37"/>
      <c r="F13" s="44" t="s">
        <v>550</v>
      </c>
      <c r="G13" s="1"/>
      <c r="H13" s="22">
        <v>0.003</v>
      </c>
      <c r="I13" s="52"/>
      <c r="J13" s="44" t="s">
        <v>140</v>
      </c>
      <c r="K13" s="1"/>
      <c r="L13" s="22">
        <v>0.008</v>
      </c>
      <c r="M13" s="37"/>
      <c r="N13" s="12"/>
      <c r="O13" s="12"/>
      <c r="P13" s="12"/>
      <c r="Q13" s="2"/>
      <c r="S13" s="1"/>
      <c r="T13" s="1"/>
      <c r="U13" s="20"/>
      <c r="V13" s="10"/>
      <c r="W13" s="13"/>
      <c r="X13" s="10"/>
      <c r="Y13" s="20"/>
      <c r="Z13" s="10"/>
      <c r="AA13" s="13"/>
      <c r="AB13" s="10"/>
      <c r="AC13" s="10"/>
      <c r="AD13" s="10"/>
      <c r="AE13" s="13"/>
      <c r="AF13" s="10"/>
      <c r="AG13" s="20"/>
      <c r="AH13" s="10"/>
      <c r="AI13" s="13"/>
      <c r="AJ13" s="1"/>
      <c r="AK13" s="1"/>
      <c r="AL13" s="1"/>
      <c r="AM13" s="20"/>
      <c r="AN13" s="10"/>
      <c r="AO13" s="13"/>
      <c r="AP13" s="10"/>
      <c r="AQ13" s="24"/>
      <c r="AR13" s="10"/>
      <c r="AS13" s="13"/>
      <c r="AT13" s="10"/>
      <c r="AU13" s="20"/>
      <c r="AV13" s="10"/>
      <c r="AW13" s="13"/>
      <c r="AX13" s="10"/>
      <c r="AY13" s="20"/>
      <c r="AZ13" s="1"/>
      <c r="BA13" s="13"/>
      <c r="BB13" s="2"/>
    </row>
    <row r="14" spans="1:54" ht="16.5" customHeight="1">
      <c r="A14" s="123"/>
      <c r="B14" s="123"/>
      <c r="C14" s="123"/>
      <c r="D14" s="127"/>
      <c r="E14" s="37"/>
      <c r="F14" s="44" t="s">
        <v>547</v>
      </c>
      <c r="G14" s="1"/>
      <c r="H14" s="22">
        <v>0.001</v>
      </c>
      <c r="I14" s="52"/>
      <c r="J14" s="44" t="s">
        <v>148</v>
      </c>
      <c r="K14" s="1"/>
      <c r="L14" s="22">
        <v>0.007</v>
      </c>
      <c r="M14" s="37"/>
      <c r="N14" s="12"/>
      <c r="O14" s="12"/>
      <c r="P14" s="12"/>
      <c r="Q14" s="2"/>
      <c r="S14" s="1"/>
      <c r="T14" s="1"/>
      <c r="U14" s="20"/>
      <c r="V14" s="10"/>
      <c r="W14" s="13"/>
      <c r="X14" s="10"/>
      <c r="Y14" s="20"/>
      <c r="Z14" s="10"/>
      <c r="AA14" s="13"/>
      <c r="AB14" s="10"/>
      <c r="AC14" s="20"/>
      <c r="AD14" s="10"/>
      <c r="AE14" s="13"/>
      <c r="AF14" s="10"/>
      <c r="AG14" s="20"/>
      <c r="AH14" s="10"/>
      <c r="AI14" s="13"/>
      <c r="AJ14" s="1"/>
      <c r="AK14" s="1"/>
      <c r="AL14" s="1"/>
      <c r="AM14" s="20"/>
      <c r="AN14" s="10"/>
      <c r="AO14" s="13"/>
      <c r="AP14" s="10"/>
      <c r="AQ14" s="24"/>
      <c r="AR14" s="10"/>
      <c r="AS14" s="13"/>
      <c r="AT14" s="10"/>
      <c r="AU14" s="20"/>
      <c r="AV14" s="10"/>
      <c r="AW14" s="13"/>
      <c r="AX14" s="10"/>
      <c r="AY14" s="20"/>
      <c r="AZ14" s="1"/>
      <c r="BA14" s="13"/>
      <c r="BB14" s="2"/>
    </row>
    <row r="15" spans="1:54" ht="16.5" customHeight="1">
      <c r="A15" s="12"/>
      <c r="B15" s="72" t="s">
        <v>483</v>
      </c>
      <c r="C15" s="72"/>
      <c r="D15" s="27"/>
      <c r="E15" s="37"/>
      <c r="F15" s="44" t="s">
        <v>548</v>
      </c>
      <c r="G15" s="1"/>
      <c r="H15" s="22">
        <v>0.001</v>
      </c>
      <c r="I15" s="52"/>
      <c r="J15" s="44" t="s">
        <v>153</v>
      </c>
      <c r="K15" s="1"/>
      <c r="L15" s="22">
        <v>0.006</v>
      </c>
      <c r="M15" s="37"/>
      <c r="N15" s="12"/>
      <c r="O15" s="12"/>
      <c r="P15" s="12"/>
      <c r="Q15" s="2"/>
      <c r="S15" s="1"/>
      <c r="T15" s="1"/>
      <c r="U15" s="20"/>
      <c r="V15" s="10"/>
      <c r="W15" s="13"/>
      <c r="X15" s="10"/>
      <c r="Y15" s="10"/>
      <c r="Z15" s="10"/>
      <c r="AA15" s="8"/>
      <c r="AB15" s="1"/>
      <c r="AC15" s="20"/>
      <c r="AD15" s="10"/>
      <c r="AE15" s="13"/>
      <c r="AF15" s="10"/>
      <c r="AG15" s="20"/>
      <c r="AH15" s="10"/>
      <c r="AI15" s="13"/>
      <c r="AJ15" s="1"/>
      <c r="AK15" s="1"/>
      <c r="AL15" s="1"/>
      <c r="AM15" s="20"/>
      <c r="AN15" s="10"/>
      <c r="AO15" s="13"/>
      <c r="AP15" s="10"/>
      <c r="AQ15" s="20"/>
      <c r="AR15" s="10"/>
      <c r="AS15" s="13"/>
      <c r="AT15" s="10"/>
      <c r="AU15" s="20"/>
      <c r="AV15" s="10"/>
      <c r="AW15" s="13"/>
      <c r="AX15" s="10"/>
      <c r="AY15" s="20"/>
      <c r="AZ15" s="1"/>
      <c r="BA15" s="13"/>
      <c r="BB15" s="2"/>
    </row>
    <row r="16" spans="1:54" ht="16.5" customHeight="1">
      <c r="A16" s="12"/>
      <c r="B16" s="1"/>
      <c r="C16" s="1"/>
      <c r="D16" s="8"/>
      <c r="E16" s="37"/>
      <c r="F16" s="44"/>
      <c r="G16" s="1"/>
      <c r="H16" s="22"/>
      <c r="I16" s="52"/>
      <c r="J16" s="12"/>
      <c r="L16" s="37"/>
      <c r="M16" s="37"/>
      <c r="N16" s="12"/>
      <c r="O16" s="12"/>
      <c r="P16" s="12"/>
      <c r="Q16" s="2"/>
      <c r="S16" s="1"/>
      <c r="T16" s="1"/>
      <c r="U16" s="20"/>
      <c r="V16" s="10"/>
      <c r="W16" s="13"/>
      <c r="X16" s="10"/>
      <c r="Y16" s="10"/>
      <c r="Z16" s="10"/>
      <c r="AA16" s="8"/>
      <c r="AB16" s="1"/>
      <c r="AC16" s="20"/>
      <c r="AD16" s="10"/>
      <c r="AE16" s="13"/>
      <c r="AF16" s="10"/>
      <c r="AG16" s="20"/>
      <c r="AH16" s="10"/>
      <c r="AI16" s="13"/>
      <c r="AJ16" s="1"/>
      <c r="AK16" s="1"/>
      <c r="AL16" s="1"/>
      <c r="AM16" s="20"/>
      <c r="AN16" s="10"/>
      <c r="AO16" s="13"/>
      <c r="AP16" s="10"/>
      <c r="AQ16" s="20"/>
      <c r="AR16" s="10"/>
      <c r="AS16" s="13"/>
      <c r="AT16" s="10"/>
      <c r="AU16" s="20"/>
      <c r="AV16" s="10"/>
      <c r="AW16" s="13"/>
      <c r="AX16" s="10"/>
      <c r="AY16" s="20"/>
      <c r="AZ16" s="1"/>
      <c r="BA16" s="13"/>
      <c r="BB16" s="2"/>
    </row>
    <row r="17" spans="1:54" ht="17.25" customHeight="1">
      <c r="A17" s="104" t="s">
        <v>471</v>
      </c>
      <c r="B17" s="97"/>
      <c r="C17" s="23"/>
      <c r="D17" s="22"/>
      <c r="E17" s="37"/>
      <c r="F17" s="44" t="s">
        <v>211</v>
      </c>
      <c r="G17" s="1"/>
      <c r="H17" s="22">
        <v>0.001</v>
      </c>
      <c r="I17" s="52"/>
      <c r="J17" s="44" t="s">
        <v>158</v>
      </c>
      <c r="K17" s="1"/>
      <c r="L17" s="22">
        <v>0.005</v>
      </c>
      <c r="M17" s="37"/>
      <c r="N17" s="12"/>
      <c r="O17" s="12"/>
      <c r="P17" s="12"/>
      <c r="Q17" s="2"/>
      <c r="S17" s="1"/>
      <c r="T17" s="1"/>
      <c r="U17" s="20"/>
      <c r="V17" s="10"/>
      <c r="W17" s="13"/>
      <c r="X17" s="10"/>
      <c r="Y17" s="17"/>
      <c r="Z17" s="17"/>
      <c r="AA17" s="27"/>
      <c r="AB17" s="1"/>
      <c r="AC17" s="11"/>
      <c r="AD17" s="11"/>
      <c r="AE17" s="11"/>
      <c r="AF17" s="10"/>
      <c r="AG17" s="20"/>
      <c r="AH17" s="10"/>
      <c r="AI17" s="13"/>
      <c r="AJ17" s="1"/>
      <c r="AK17" s="1"/>
      <c r="AL17" s="1"/>
      <c r="AM17" s="20"/>
      <c r="AN17" s="10"/>
      <c r="AO17" s="13"/>
      <c r="AP17" s="10"/>
      <c r="AQ17" s="20"/>
      <c r="AR17" s="10"/>
      <c r="AS17" s="13"/>
      <c r="AT17" s="10"/>
      <c r="AU17" s="20"/>
      <c r="AV17" s="10"/>
      <c r="AW17" s="13"/>
      <c r="AX17" s="10"/>
      <c r="AY17" s="20"/>
      <c r="AZ17" s="1"/>
      <c r="BA17" s="13"/>
      <c r="BB17" s="2"/>
    </row>
    <row r="18" spans="1:54" ht="17.25" customHeight="1">
      <c r="A18" s="12" t="s">
        <v>515</v>
      </c>
      <c r="B18" s="97">
        <f>COUNT(D19:D20)</f>
        <v>2</v>
      </c>
      <c r="C18" s="23" t="s">
        <v>516</v>
      </c>
      <c r="D18" s="22">
        <f>SUM(D19:D20)</f>
        <v>0.05499999999999999</v>
      </c>
      <c r="E18" s="37"/>
      <c r="F18" s="44" t="s">
        <v>216</v>
      </c>
      <c r="G18" s="1"/>
      <c r="H18" s="22">
        <v>0.001</v>
      </c>
      <c r="I18" s="52"/>
      <c r="J18" s="44" t="s">
        <v>165</v>
      </c>
      <c r="K18" s="1"/>
      <c r="L18" s="22">
        <v>0.005</v>
      </c>
      <c r="M18" s="37"/>
      <c r="N18" s="12"/>
      <c r="O18" s="12"/>
      <c r="P18" s="12"/>
      <c r="Q18" s="2"/>
      <c r="S18" s="1"/>
      <c r="T18" s="1"/>
      <c r="U18" s="11"/>
      <c r="V18" s="11"/>
      <c r="W18" s="11"/>
      <c r="X18" s="10"/>
      <c r="Y18" s="10"/>
      <c r="Z18" s="10"/>
      <c r="AA18" s="8"/>
      <c r="AB18" s="1"/>
      <c r="AC18" s="10"/>
      <c r="AD18" s="10"/>
      <c r="AE18" s="13"/>
      <c r="AF18" s="10"/>
      <c r="AG18" s="20"/>
      <c r="AH18" s="10"/>
      <c r="AI18" s="13"/>
      <c r="AJ18" s="1"/>
      <c r="AK18" s="1"/>
      <c r="AL18" s="1"/>
      <c r="AM18" s="20"/>
      <c r="AN18" s="10"/>
      <c r="AO18" s="13"/>
      <c r="AP18" s="10"/>
      <c r="AQ18" s="20"/>
      <c r="AR18" s="10"/>
      <c r="AS18" s="13"/>
      <c r="AT18" s="10"/>
      <c r="AU18" s="20"/>
      <c r="AV18" s="10"/>
      <c r="AW18" s="13"/>
      <c r="AX18" s="10"/>
      <c r="AY18" s="20"/>
      <c r="AZ18" s="1"/>
      <c r="BA18" s="13"/>
      <c r="BB18" s="2"/>
    </row>
    <row r="19" spans="1:54" ht="17.25" customHeight="1">
      <c r="A19" s="12"/>
      <c r="B19" s="44" t="s">
        <v>311</v>
      </c>
      <c r="C19" s="23"/>
      <c r="D19" s="22">
        <v>0.036</v>
      </c>
      <c r="E19" s="37"/>
      <c r="F19" s="44" t="s">
        <v>223</v>
      </c>
      <c r="G19" s="1"/>
      <c r="H19" s="22">
        <v>0.001</v>
      </c>
      <c r="I19" s="52"/>
      <c r="J19" s="44" t="s">
        <v>170</v>
      </c>
      <c r="K19" s="1"/>
      <c r="L19" s="22">
        <v>0.004</v>
      </c>
      <c r="M19" s="37"/>
      <c r="N19" s="12"/>
      <c r="O19" s="12"/>
      <c r="P19" s="12"/>
      <c r="Q19" s="2"/>
      <c r="S19" s="1"/>
      <c r="T19" s="1"/>
      <c r="U19" s="11"/>
      <c r="V19" s="11"/>
      <c r="W19" s="11"/>
      <c r="X19" s="10"/>
      <c r="Y19" s="10"/>
      <c r="Z19" s="10"/>
      <c r="AA19" s="8"/>
      <c r="AB19" s="1"/>
      <c r="AC19" s="10"/>
      <c r="AD19" s="10"/>
      <c r="AE19" s="13"/>
      <c r="AF19" s="10"/>
      <c r="AG19" s="20"/>
      <c r="AH19" s="10"/>
      <c r="AI19" s="13"/>
      <c r="AJ19" s="1"/>
      <c r="AK19" s="1"/>
      <c r="AL19" s="1"/>
      <c r="AM19" s="20"/>
      <c r="AN19" s="10"/>
      <c r="AO19" s="13"/>
      <c r="AP19" s="10"/>
      <c r="AQ19" s="20"/>
      <c r="AR19" s="10"/>
      <c r="AS19" s="13"/>
      <c r="AT19" s="10"/>
      <c r="AU19" s="20"/>
      <c r="AV19" s="10"/>
      <c r="AW19" s="13"/>
      <c r="AX19" s="10"/>
      <c r="AY19" s="20"/>
      <c r="AZ19" s="1"/>
      <c r="BA19" s="13"/>
      <c r="BB19" s="2"/>
    </row>
    <row r="20" spans="1:54" ht="17.25" customHeight="1">
      <c r="A20" s="12"/>
      <c r="B20" s="44" t="s">
        <v>315</v>
      </c>
      <c r="C20" s="23"/>
      <c r="D20" s="22">
        <v>0.019</v>
      </c>
      <c r="E20" s="74"/>
      <c r="F20" s="44" t="s">
        <v>229</v>
      </c>
      <c r="G20" s="1"/>
      <c r="H20" s="22">
        <v>0.001</v>
      </c>
      <c r="I20" s="52"/>
      <c r="J20" s="44" t="s">
        <v>182</v>
      </c>
      <c r="K20" s="1"/>
      <c r="L20" s="22">
        <v>0.003</v>
      </c>
      <c r="M20" s="37"/>
      <c r="N20" s="12"/>
      <c r="O20" s="12"/>
      <c r="P20" s="12"/>
      <c r="Q20" s="2"/>
      <c r="S20" s="1"/>
      <c r="T20" s="1"/>
      <c r="U20" s="20"/>
      <c r="V20" s="10"/>
      <c r="W20" s="13"/>
      <c r="X20" s="10"/>
      <c r="Y20" s="1"/>
      <c r="Z20" s="10"/>
      <c r="AA20" s="13"/>
      <c r="AB20" s="10"/>
      <c r="AC20" s="10"/>
      <c r="AD20" s="10"/>
      <c r="AE20" s="13"/>
      <c r="AF20" s="10"/>
      <c r="AG20" s="20"/>
      <c r="AH20" s="10"/>
      <c r="AI20" s="13"/>
      <c r="AJ20" s="1"/>
      <c r="AK20" s="1"/>
      <c r="AL20" s="24"/>
      <c r="AN20" s="10"/>
      <c r="AO20" s="13"/>
      <c r="AP20" s="10"/>
      <c r="AQ20" s="20"/>
      <c r="AR20" s="10"/>
      <c r="AS20" s="13"/>
      <c r="AT20" s="10"/>
      <c r="AU20" s="20"/>
      <c r="AV20" s="10"/>
      <c r="AW20" s="13"/>
      <c r="AX20" s="10"/>
      <c r="AY20" s="20"/>
      <c r="AZ20" s="1"/>
      <c r="BA20" s="13"/>
      <c r="BB20" s="2"/>
    </row>
    <row r="21" spans="1:54" ht="17.25" customHeight="1">
      <c r="A21" s="12"/>
      <c r="B21" s="105"/>
      <c r="D21" s="37"/>
      <c r="E21" s="52"/>
      <c r="F21" s="44"/>
      <c r="G21" s="1"/>
      <c r="H21" s="22"/>
      <c r="I21" s="52"/>
      <c r="J21" s="44" t="s">
        <v>189</v>
      </c>
      <c r="K21" s="1"/>
      <c r="L21" s="22">
        <v>0.003</v>
      </c>
      <c r="M21" s="37"/>
      <c r="N21" s="12"/>
      <c r="O21" s="12"/>
      <c r="P21" s="12"/>
      <c r="Q21" s="2"/>
      <c r="S21" s="1"/>
      <c r="T21" s="1"/>
      <c r="U21" s="20"/>
      <c r="V21" s="10"/>
      <c r="W21" s="13"/>
      <c r="X21" s="10"/>
      <c r="Y21" s="1"/>
      <c r="Z21" s="10"/>
      <c r="AA21" s="13"/>
      <c r="AB21" s="10"/>
      <c r="AC21" s="10"/>
      <c r="AD21" s="10"/>
      <c r="AE21" s="13"/>
      <c r="AF21" s="10"/>
      <c r="AG21" s="20"/>
      <c r="AH21" s="10"/>
      <c r="AI21" s="13"/>
      <c r="AJ21" s="1"/>
      <c r="AK21" s="1"/>
      <c r="AL21" s="24"/>
      <c r="AN21" s="10"/>
      <c r="AO21" s="13"/>
      <c r="AP21" s="10"/>
      <c r="AQ21" s="20"/>
      <c r="AR21" s="10"/>
      <c r="AS21" s="13"/>
      <c r="AT21" s="10"/>
      <c r="AU21" s="20"/>
      <c r="AV21" s="10"/>
      <c r="AW21" s="13"/>
      <c r="AX21" s="10"/>
      <c r="AY21" s="20"/>
      <c r="AZ21" s="1"/>
      <c r="BA21" s="13"/>
      <c r="BB21" s="2"/>
    </row>
    <row r="22" spans="1:54" ht="17.25" customHeight="1">
      <c r="A22" s="104" t="s">
        <v>489</v>
      </c>
      <c r="D22" s="37"/>
      <c r="E22" s="52"/>
      <c r="F22" s="72"/>
      <c r="G22" s="72"/>
      <c r="H22" s="27"/>
      <c r="I22" s="52"/>
      <c r="J22" s="12"/>
      <c r="L22" s="37"/>
      <c r="M22" s="37"/>
      <c r="N22" s="12"/>
      <c r="O22" s="12"/>
      <c r="P22" s="12"/>
      <c r="Q22" s="2"/>
      <c r="S22" s="1"/>
      <c r="T22" s="1"/>
      <c r="U22" s="20"/>
      <c r="V22" s="10"/>
      <c r="W22" s="13"/>
      <c r="X22" s="10"/>
      <c r="Y22" s="20"/>
      <c r="Z22" s="10"/>
      <c r="AA22" s="13"/>
      <c r="AB22" s="10"/>
      <c r="AC22" s="20"/>
      <c r="AD22" s="10"/>
      <c r="AE22" s="13"/>
      <c r="AF22" s="10"/>
      <c r="AG22" s="10"/>
      <c r="AH22" s="10"/>
      <c r="AI22" s="13"/>
      <c r="AJ22" s="1"/>
      <c r="AK22" s="1"/>
      <c r="AL22" s="1"/>
      <c r="AM22" s="20"/>
      <c r="AN22" s="10"/>
      <c r="AO22" s="13"/>
      <c r="AP22" s="10"/>
      <c r="AQ22" s="11"/>
      <c r="AR22" s="11"/>
      <c r="AS22" s="11"/>
      <c r="AT22" s="10"/>
      <c r="AU22" s="20"/>
      <c r="AV22" s="10"/>
      <c r="AW22" s="13"/>
      <c r="AX22" s="10"/>
      <c r="AY22" s="20"/>
      <c r="AZ22" s="1"/>
      <c r="BA22" s="13"/>
      <c r="BB22" s="2"/>
    </row>
    <row r="23" spans="1:54" ht="16.5" customHeight="1">
      <c r="A23" s="12" t="s">
        <v>515</v>
      </c>
      <c r="B23" s="105">
        <f>COUNT(D24:D25)</f>
        <v>2</v>
      </c>
      <c r="C23" s="4" t="s">
        <v>529</v>
      </c>
      <c r="D23" s="109">
        <f>SUM(D24:D25)</f>
        <v>0.146</v>
      </c>
      <c r="E23" s="52"/>
      <c r="F23" s="72" t="s">
        <v>484</v>
      </c>
      <c r="G23" s="72"/>
      <c r="H23" s="27"/>
      <c r="I23" s="52"/>
      <c r="J23" s="44" t="s">
        <v>557</v>
      </c>
      <c r="K23" s="1"/>
      <c r="L23" s="22">
        <v>0.002</v>
      </c>
      <c r="M23" s="37"/>
      <c r="N23" s="12"/>
      <c r="O23" s="12"/>
      <c r="P23" s="12"/>
      <c r="Q23" s="2"/>
      <c r="S23" s="1"/>
      <c r="T23" s="1"/>
      <c r="U23" s="20"/>
      <c r="V23" s="10"/>
      <c r="W23" s="13"/>
      <c r="X23" s="10"/>
      <c r="Y23" s="20"/>
      <c r="Z23" s="10"/>
      <c r="AA23" s="13"/>
      <c r="AB23" s="10"/>
      <c r="AC23" s="20"/>
      <c r="AD23" s="10"/>
      <c r="AE23" s="13"/>
      <c r="AF23" s="10"/>
      <c r="AG23" s="20"/>
      <c r="AH23" s="10"/>
      <c r="AI23" s="13"/>
      <c r="AJ23" s="1"/>
      <c r="AK23" s="1"/>
      <c r="AL23" s="1"/>
      <c r="AM23" s="20"/>
      <c r="AN23" s="10"/>
      <c r="AO23" s="13"/>
      <c r="AP23" s="10"/>
      <c r="AQ23" s="20"/>
      <c r="AR23" s="10"/>
      <c r="AS23" s="13"/>
      <c r="AT23" s="10"/>
      <c r="AU23" s="20"/>
      <c r="AV23" s="10"/>
      <c r="AW23" s="13"/>
      <c r="AX23" s="10"/>
      <c r="AY23" s="20"/>
      <c r="AZ23" s="1"/>
      <c r="BA23" s="13"/>
      <c r="BB23" s="2"/>
    </row>
    <row r="24" spans="1:54" ht="16.5" customHeight="1">
      <c r="A24" s="12"/>
      <c r="B24" s="44" t="s">
        <v>490</v>
      </c>
      <c r="C24" s="23"/>
      <c r="D24" s="22">
        <v>0.102</v>
      </c>
      <c r="E24" s="52"/>
      <c r="F24" s="72"/>
      <c r="G24" s="72"/>
      <c r="H24" s="27"/>
      <c r="I24" s="52"/>
      <c r="J24" s="44" t="s">
        <v>199</v>
      </c>
      <c r="K24" s="1"/>
      <c r="L24" s="22">
        <v>0.002</v>
      </c>
      <c r="M24" s="37"/>
      <c r="N24" s="12"/>
      <c r="O24" s="12"/>
      <c r="P24" s="12"/>
      <c r="Q24" s="2"/>
      <c r="S24" s="1"/>
      <c r="T24" s="1"/>
      <c r="U24" s="11"/>
      <c r="V24" s="11"/>
      <c r="W24" s="11"/>
      <c r="X24" s="10"/>
      <c r="Y24" s="20"/>
      <c r="Z24" s="10"/>
      <c r="AA24" s="13"/>
      <c r="AB24" s="10"/>
      <c r="AC24" s="20"/>
      <c r="AD24" s="10"/>
      <c r="AE24" s="13"/>
      <c r="AF24" s="10"/>
      <c r="AG24" s="20"/>
      <c r="AH24" s="10"/>
      <c r="AI24" s="13"/>
      <c r="AJ24" s="1"/>
      <c r="AK24" s="1"/>
      <c r="AL24" s="1"/>
      <c r="AM24" s="20"/>
      <c r="AN24" s="10"/>
      <c r="AO24" s="13"/>
      <c r="AP24" s="10"/>
      <c r="AQ24" s="20"/>
      <c r="AR24" s="10"/>
      <c r="AS24" s="13"/>
      <c r="AT24" s="10"/>
      <c r="AU24" s="20"/>
      <c r="AV24" s="10"/>
      <c r="AW24" s="13"/>
      <c r="AX24" s="10"/>
      <c r="AY24" s="20"/>
      <c r="AZ24" s="1"/>
      <c r="BA24" s="13"/>
      <c r="BB24" s="2"/>
    </row>
    <row r="25" spans="1:54" ht="16.5" customHeight="1">
      <c r="A25" s="12"/>
      <c r="B25" s="44" t="s">
        <v>491</v>
      </c>
      <c r="C25" s="23"/>
      <c r="D25" s="22">
        <v>0.044</v>
      </c>
      <c r="E25" s="98" t="s">
        <v>473</v>
      </c>
      <c r="F25" s="12"/>
      <c r="G25" s="1"/>
      <c r="H25" s="22"/>
      <c r="I25" s="52"/>
      <c r="J25" s="44" t="s">
        <v>202</v>
      </c>
      <c r="K25" s="1"/>
      <c r="L25" s="22">
        <v>0.002</v>
      </c>
      <c r="M25" s="37"/>
      <c r="N25" s="12"/>
      <c r="O25" s="12"/>
      <c r="P25" s="12"/>
      <c r="Q25" s="2"/>
      <c r="S25" s="1"/>
      <c r="T25" s="1"/>
      <c r="U25" s="20"/>
      <c r="V25" s="10"/>
      <c r="W25" s="13"/>
      <c r="X25" s="10"/>
      <c r="Y25" s="10"/>
      <c r="Z25" s="10"/>
      <c r="AA25" s="8"/>
      <c r="AB25" s="1"/>
      <c r="AC25" s="20"/>
      <c r="AD25" s="10"/>
      <c r="AE25" s="13"/>
      <c r="AF25" s="10"/>
      <c r="AG25" s="20"/>
      <c r="AH25" s="10"/>
      <c r="AI25" s="13"/>
      <c r="AJ25" s="1"/>
      <c r="AK25" s="1"/>
      <c r="AL25" s="1"/>
      <c r="AM25" s="20"/>
      <c r="AN25" s="10"/>
      <c r="AO25" s="13"/>
      <c r="AP25" s="10"/>
      <c r="AQ25" s="24"/>
      <c r="AR25" s="10"/>
      <c r="AS25" s="13"/>
      <c r="AT25" s="10"/>
      <c r="AU25" s="20"/>
      <c r="AV25" s="10"/>
      <c r="AW25" s="13"/>
      <c r="AX25" s="10"/>
      <c r="AY25" s="20"/>
      <c r="AZ25" s="1"/>
      <c r="BA25" s="13"/>
      <c r="BB25" s="2"/>
    </row>
    <row r="26" spans="1:54" ht="16.5" customHeight="1">
      <c r="A26" s="12"/>
      <c r="B26" s="44"/>
      <c r="C26" s="23"/>
      <c r="D26" s="22"/>
      <c r="E26" s="98" t="s">
        <v>526</v>
      </c>
      <c r="F26" s="106">
        <f>COUNT(H27:H73,L5:L27)</f>
        <v>60</v>
      </c>
      <c r="G26" s="1" t="s">
        <v>516</v>
      </c>
      <c r="H26" s="22">
        <f>SUM(H27:H73,L5:L27)</f>
        <v>6.890999999999998</v>
      </c>
      <c r="I26" s="52"/>
      <c r="J26" s="44" t="s">
        <v>207</v>
      </c>
      <c r="K26" s="1"/>
      <c r="L26" s="22">
        <v>0.001</v>
      </c>
      <c r="M26" s="37"/>
      <c r="N26" s="12"/>
      <c r="O26" s="12"/>
      <c r="P26" s="12"/>
      <c r="Q26" s="2"/>
      <c r="S26" s="1"/>
      <c r="T26" s="1"/>
      <c r="U26" s="20"/>
      <c r="V26" s="10"/>
      <c r="W26" s="13"/>
      <c r="X26" s="10"/>
      <c r="Y26" s="10"/>
      <c r="Z26" s="10"/>
      <c r="AA26" s="8"/>
      <c r="AB26" s="1"/>
      <c r="AC26" s="10"/>
      <c r="AD26" s="10"/>
      <c r="AE26" s="13"/>
      <c r="AF26" s="10"/>
      <c r="AG26" s="20"/>
      <c r="AH26" s="10"/>
      <c r="AI26" s="13"/>
      <c r="AJ26" s="1"/>
      <c r="AK26" s="1"/>
      <c r="AL26" s="1"/>
      <c r="AM26" s="20"/>
      <c r="AN26" s="10"/>
      <c r="AO26" s="13"/>
      <c r="AP26" s="10"/>
      <c r="AQ26" s="20"/>
      <c r="AR26" s="10"/>
      <c r="AS26" s="13"/>
      <c r="AT26" s="10"/>
      <c r="AU26" s="20"/>
      <c r="AV26" s="10"/>
      <c r="AW26" s="13"/>
      <c r="AX26" s="10"/>
      <c r="AY26" s="20"/>
      <c r="AZ26" s="1"/>
      <c r="BA26" s="13"/>
      <c r="BB26" s="2"/>
    </row>
    <row r="27" spans="1:54" ht="16.5" customHeight="1">
      <c r="A27" s="123"/>
      <c r="B27" s="123"/>
      <c r="C27" s="123"/>
      <c r="D27" s="127"/>
      <c r="E27" s="52"/>
      <c r="F27" s="44" t="s">
        <v>173</v>
      </c>
      <c r="G27" s="1"/>
      <c r="H27" s="22">
        <v>0.51</v>
      </c>
      <c r="I27" s="52"/>
      <c r="J27" s="44" t="s">
        <v>231</v>
      </c>
      <c r="K27" s="1"/>
      <c r="L27" s="22">
        <v>0.002</v>
      </c>
      <c r="M27" s="37"/>
      <c r="N27" s="12"/>
      <c r="O27" s="12"/>
      <c r="P27" s="12"/>
      <c r="Q27" s="2"/>
      <c r="S27" s="1"/>
      <c r="T27" s="1"/>
      <c r="U27" s="20"/>
      <c r="V27" s="10"/>
      <c r="W27" s="13"/>
      <c r="X27" s="10"/>
      <c r="Y27" s="10"/>
      <c r="Z27" s="10"/>
      <c r="AA27" s="8"/>
      <c r="AB27" s="1"/>
      <c r="AC27" s="10"/>
      <c r="AD27" s="10"/>
      <c r="AE27" s="13"/>
      <c r="AF27" s="10"/>
      <c r="AG27" s="20"/>
      <c r="AH27" s="10"/>
      <c r="AI27" s="13"/>
      <c r="AJ27" s="1"/>
      <c r="AK27" s="1"/>
      <c r="AL27" s="1"/>
      <c r="AM27" s="20"/>
      <c r="AN27" s="10"/>
      <c r="AO27" s="13"/>
      <c r="AP27" s="10"/>
      <c r="AQ27" s="20"/>
      <c r="AR27" s="10"/>
      <c r="AS27" s="13"/>
      <c r="AT27" s="10"/>
      <c r="AU27" s="20"/>
      <c r="AV27" s="10"/>
      <c r="AW27" s="13"/>
      <c r="AX27" s="10"/>
      <c r="AY27" s="20"/>
      <c r="AZ27" s="1"/>
      <c r="BA27" s="13"/>
      <c r="BB27" s="2"/>
    </row>
    <row r="28" spans="1:54" ht="17.25" customHeight="1">
      <c r="A28" s="1"/>
      <c r="B28" s="72" t="s">
        <v>482</v>
      </c>
      <c r="C28" s="72"/>
      <c r="D28" s="27"/>
      <c r="E28" s="52"/>
      <c r="F28" s="44" t="s">
        <v>181</v>
      </c>
      <c r="G28" s="1"/>
      <c r="H28" s="22">
        <v>0.212</v>
      </c>
      <c r="I28" s="52"/>
      <c r="J28" s="12"/>
      <c r="L28" s="37"/>
      <c r="M28" s="37"/>
      <c r="N28" s="12"/>
      <c r="O28" s="12"/>
      <c r="P28" s="12"/>
      <c r="Q28" s="2"/>
      <c r="S28" s="1"/>
      <c r="T28" s="1"/>
      <c r="U28" s="20"/>
      <c r="V28" s="10"/>
      <c r="W28" s="13"/>
      <c r="X28" s="10"/>
      <c r="Y28" s="10"/>
      <c r="Z28" s="10"/>
      <c r="AA28" s="8"/>
      <c r="AB28" s="1"/>
      <c r="AC28" s="20"/>
      <c r="AD28" s="10"/>
      <c r="AE28" s="13"/>
      <c r="AF28" s="10"/>
      <c r="AG28" s="20"/>
      <c r="AH28" s="10"/>
      <c r="AI28" s="13"/>
      <c r="AJ28" s="1"/>
      <c r="AK28" s="1"/>
      <c r="AL28" s="1"/>
      <c r="AM28" s="20"/>
      <c r="AN28" s="10"/>
      <c r="AO28" s="13"/>
      <c r="AP28" s="10"/>
      <c r="AQ28" s="24"/>
      <c r="AR28" s="10"/>
      <c r="AS28" s="13"/>
      <c r="AT28" s="10"/>
      <c r="AU28" s="20"/>
      <c r="AV28" s="10"/>
      <c r="AW28" s="13"/>
      <c r="AX28" s="10"/>
      <c r="AY28" s="20"/>
      <c r="AZ28" s="1"/>
      <c r="BA28" s="13"/>
      <c r="BB28" s="2"/>
    </row>
    <row r="29" spans="1:54" ht="16.5" customHeight="1">
      <c r="A29" s="1"/>
      <c r="B29" s="72"/>
      <c r="C29" s="72"/>
      <c r="D29" s="27"/>
      <c r="E29" s="52"/>
      <c r="F29" s="44" t="s">
        <v>188</v>
      </c>
      <c r="G29" s="1"/>
      <c r="H29" s="22">
        <v>0.211</v>
      </c>
      <c r="I29" s="52"/>
      <c r="J29" s="44"/>
      <c r="K29" s="1"/>
      <c r="L29" s="22"/>
      <c r="M29" s="37"/>
      <c r="N29" s="12"/>
      <c r="O29" s="12"/>
      <c r="P29" s="12"/>
      <c r="Q29" s="2"/>
      <c r="S29" s="1"/>
      <c r="T29" s="1"/>
      <c r="U29" s="20"/>
      <c r="V29" s="10"/>
      <c r="W29" s="13"/>
      <c r="X29" s="10"/>
      <c r="Y29" s="10"/>
      <c r="Z29" s="10"/>
      <c r="AA29" s="13"/>
      <c r="AB29" s="10"/>
      <c r="AC29" s="20"/>
      <c r="AD29" s="10"/>
      <c r="AE29" s="13"/>
      <c r="AF29" s="10"/>
      <c r="AG29" s="20"/>
      <c r="AH29" s="10"/>
      <c r="AI29" s="13"/>
      <c r="AJ29" s="1"/>
      <c r="AK29" s="1"/>
      <c r="AL29" s="1"/>
      <c r="AM29" s="20"/>
      <c r="AN29" s="10"/>
      <c r="AO29" s="13"/>
      <c r="AP29" s="10"/>
      <c r="AQ29" s="10"/>
      <c r="AR29" s="10"/>
      <c r="AS29" s="13"/>
      <c r="AT29" s="10"/>
      <c r="AU29" s="20"/>
      <c r="AV29" s="10"/>
      <c r="AW29" s="13"/>
      <c r="AX29" s="10"/>
      <c r="AY29" s="20"/>
      <c r="AZ29" s="1"/>
      <c r="BA29" s="13"/>
      <c r="BB29" s="2"/>
    </row>
    <row r="30" spans="1:54" ht="16.5" customHeight="1">
      <c r="A30" s="1" t="s">
        <v>163</v>
      </c>
      <c r="B30" s="1"/>
      <c r="C30" s="1"/>
      <c r="D30" s="22"/>
      <c r="E30" s="52"/>
      <c r="F30" s="44" t="s">
        <v>195</v>
      </c>
      <c r="G30" s="1"/>
      <c r="H30" s="22">
        <v>0.158</v>
      </c>
      <c r="I30" s="52"/>
      <c r="J30" s="44"/>
      <c r="K30" s="1"/>
      <c r="L30" s="22"/>
      <c r="M30" s="37"/>
      <c r="N30" s="12"/>
      <c r="O30" s="12"/>
      <c r="P30" s="12"/>
      <c r="Q30" s="2"/>
      <c r="S30" s="1"/>
      <c r="T30" s="1"/>
      <c r="U30" s="11"/>
      <c r="V30" s="11"/>
      <c r="W30" s="11"/>
      <c r="X30" s="10"/>
      <c r="Y30" s="1"/>
      <c r="Z30" s="10"/>
      <c r="AA30" s="13"/>
      <c r="AB30" s="10"/>
      <c r="AC30" s="20"/>
      <c r="AD30" s="10"/>
      <c r="AE30" s="13"/>
      <c r="AF30" s="10"/>
      <c r="AG30" s="20"/>
      <c r="AH30" s="10"/>
      <c r="AI30" s="13"/>
      <c r="AJ30" s="1"/>
      <c r="AK30" s="1"/>
      <c r="AL30" s="1"/>
      <c r="AM30" s="20"/>
      <c r="AN30" s="10"/>
      <c r="AO30" s="13"/>
      <c r="AP30" s="10"/>
      <c r="AR30" s="10"/>
      <c r="AS30" s="13"/>
      <c r="AT30" s="1"/>
      <c r="AU30" s="20"/>
      <c r="AV30" s="10"/>
      <c r="AW30" s="13"/>
      <c r="AX30" s="10"/>
      <c r="AY30" s="20"/>
      <c r="AZ30" s="1"/>
      <c r="BA30" s="13"/>
      <c r="BB30" s="2"/>
    </row>
    <row r="31" spans="1:54" ht="16.5" customHeight="1">
      <c r="A31" s="1" t="s">
        <v>526</v>
      </c>
      <c r="B31" s="97">
        <f>COUNT(D32:D34)</f>
        <v>3</v>
      </c>
      <c r="C31" s="1" t="s">
        <v>516</v>
      </c>
      <c r="D31" s="22">
        <f>SUM(D32:D34)</f>
        <v>0.077</v>
      </c>
      <c r="E31" s="52"/>
      <c r="F31" s="44" t="s">
        <v>198</v>
      </c>
      <c r="G31" s="1"/>
      <c r="H31" s="22">
        <v>0.151</v>
      </c>
      <c r="I31" s="52"/>
      <c r="J31" s="44"/>
      <c r="K31" s="1"/>
      <c r="L31" s="22"/>
      <c r="M31" s="37"/>
      <c r="N31" s="12"/>
      <c r="O31" s="12"/>
      <c r="P31" s="12"/>
      <c r="Q31" s="2"/>
      <c r="S31" s="1"/>
      <c r="T31" s="1"/>
      <c r="U31" s="20"/>
      <c r="V31" s="10"/>
      <c r="W31" s="13"/>
      <c r="X31" s="10"/>
      <c r="Y31" s="10"/>
      <c r="Z31" s="10"/>
      <c r="AA31" s="13"/>
      <c r="AB31" s="10"/>
      <c r="AC31" s="20"/>
      <c r="AD31" s="10"/>
      <c r="AE31" s="13"/>
      <c r="AF31" s="10"/>
      <c r="AG31" s="20"/>
      <c r="AH31" s="10"/>
      <c r="AI31" s="13"/>
      <c r="AJ31" s="1"/>
      <c r="AK31" s="1"/>
      <c r="AL31" s="1"/>
      <c r="AM31" s="20"/>
      <c r="AN31" s="10"/>
      <c r="AO31" s="13"/>
      <c r="AP31" s="10"/>
      <c r="AQ31" s="10"/>
      <c r="AR31" s="10"/>
      <c r="AS31" s="13"/>
      <c r="AT31" s="1"/>
      <c r="AU31" s="20"/>
      <c r="AV31" s="10"/>
      <c r="AW31" s="13"/>
      <c r="AX31" s="10"/>
      <c r="AY31" s="10"/>
      <c r="AZ31" s="1"/>
      <c r="BA31" s="13"/>
      <c r="BB31" s="2"/>
    </row>
    <row r="32" spans="1:54" ht="16.5" customHeight="1">
      <c r="A32" s="1"/>
      <c r="B32" s="44" t="s">
        <v>172</v>
      </c>
      <c r="C32" s="1"/>
      <c r="D32" s="22">
        <v>0.074</v>
      </c>
      <c r="E32" s="52"/>
      <c r="F32" s="44"/>
      <c r="G32" s="1"/>
      <c r="H32" s="22"/>
      <c r="I32" s="52"/>
      <c r="J32" s="44"/>
      <c r="K32" s="1"/>
      <c r="L32" s="22"/>
      <c r="M32" s="37"/>
      <c r="N32" s="12"/>
      <c r="O32" s="12"/>
      <c r="P32" s="12"/>
      <c r="Q32" s="2"/>
      <c r="S32" s="1"/>
      <c r="T32" s="1"/>
      <c r="U32" s="20"/>
      <c r="V32" s="10"/>
      <c r="W32" s="13"/>
      <c r="X32" s="10"/>
      <c r="Y32" s="20"/>
      <c r="Z32" s="10"/>
      <c r="AA32" s="13"/>
      <c r="AB32" s="10"/>
      <c r="AC32" s="20"/>
      <c r="AD32" s="10"/>
      <c r="AE32" s="13"/>
      <c r="AF32" s="10"/>
      <c r="AG32" s="20"/>
      <c r="AH32" s="10"/>
      <c r="AI32" s="13"/>
      <c r="AJ32" s="1"/>
      <c r="AK32" s="1"/>
      <c r="AL32" s="1"/>
      <c r="AM32" s="20"/>
      <c r="AN32" s="10"/>
      <c r="AO32" s="13"/>
      <c r="AP32" s="10"/>
      <c r="AQ32" s="20"/>
      <c r="AR32" s="10"/>
      <c r="AS32" s="13"/>
      <c r="AT32" s="1"/>
      <c r="AU32" s="20"/>
      <c r="AV32" s="10"/>
      <c r="AW32" s="13"/>
      <c r="AX32" s="10"/>
      <c r="AY32" s="10"/>
      <c r="AZ32" s="1"/>
      <c r="BA32" s="13"/>
      <c r="BB32" s="2"/>
    </row>
    <row r="33" spans="1:54" ht="16.5" customHeight="1">
      <c r="A33" s="1"/>
      <c r="B33" s="44" t="s">
        <v>179</v>
      </c>
      <c r="C33" s="1"/>
      <c r="D33" s="22">
        <v>0.002</v>
      </c>
      <c r="E33" s="37"/>
      <c r="F33" s="44" t="s">
        <v>206</v>
      </c>
      <c r="G33" s="1"/>
      <c r="H33" s="22">
        <v>0.15</v>
      </c>
      <c r="I33" s="37"/>
      <c r="J33" s="44"/>
      <c r="K33" s="1"/>
      <c r="L33" s="22"/>
      <c r="M33" s="52"/>
      <c r="N33" s="44"/>
      <c r="O33" s="1"/>
      <c r="P33" s="8"/>
      <c r="Q33" s="1"/>
      <c r="S33" s="1"/>
      <c r="T33" s="1"/>
      <c r="U33" s="20"/>
      <c r="V33" s="10"/>
      <c r="W33" s="13"/>
      <c r="X33" s="10"/>
      <c r="Y33" s="20"/>
      <c r="Z33" s="10"/>
      <c r="AA33" s="13"/>
      <c r="AB33" s="10"/>
      <c r="AC33" s="20"/>
      <c r="AD33" s="10"/>
      <c r="AE33" s="13"/>
      <c r="AF33" s="10"/>
      <c r="AG33" s="20"/>
      <c r="AH33" s="10"/>
      <c r="AI33" s="13"/>
      <c r="AJ33" s="1"/>
      <c r="AK33" s="1"/>
      <c r="AL33" s="1"/>
      <c r="AM33" s="20"/>
      <c r="AN33" s="10"/>
      <c r="AO33" s="13"/>
      <c r="AP33" s="10"/>
      <c r="AQ33" s="20"/>
      <c r="AR33" s="10"/>
      <c r="AS33" s="13"/>
      <c r="AT33" s="1"/>
      <c r="AU33" s="20"/>
      <c r="AV33" s="10"/>
      <c r="AW33" s="13"/>
      <c r="AX33" s="10"/>
      <c r="AY33" s="10"/>
      <c r="AZ33" s="1"/>
      <c r="BA33" s="13"/>
      <c r="BB33" s="2"/>
    </row>
    <row r="34" spans="1:54" ht="17.25" customHeight="1">
      <c r="A34" s="1"/>
      <c r="B34" s="44" t="s">
        <v>147</v>
      </c>
      <c r="C34" s="1"/>
      <c r="D34" s="22">
        <v>0.001</v>
      </c>
      <c r="E34" s="52"/>
      <c r="F34" s="44" t="s">
        <v>75</v>
      </c>
      <c r="G34" s="1"/>
      <c r="H34" s="22">
        <v>0.1</v>
      </c>
      <c r="I34" s="52"/>
      <c r="J34" s="12"/>
      <c r="L34" s="37"/>
      <c r="M34" s="37"/>
      <c r="N34" s="12"/>
      <c r="O34" s="12"/>
      <c r="P34" s="12"/>
      <c r="Q34" s="2"/>
      <c r="S34" s="1"/>
      <c r="T34" s="1"/>
      <c r="U34" s="20"/>
      <c r="V34" s="10"/>
      <c r="W34" s="13"/>
      <c r="X34" s="10"/>
      <c r="Y34" s="20"/>
      <c r="Z34" s="10"/>
      <c r="AA34" s="13"/>
      <c r="AB34" s="10"/>
      <c r="AC34" s="11"/>
      <c r="AD34" s="11"/>
      <c r="AE34" s="11"/>
      <c r="AF34" s="10"/>
      <c r="AG34" s="10"/>
      <c r="AH34" s="10"/>
      <c r="AI34" s="13"/>
      <c r="AJ34" s="1"/>
      <c r="AK34" s="1"/>
      <c r="AL34" s="1"/>
      <c r="AM34" s="20"/>
      <c r="AN34" s="10"/>
      <c r="AO34" s="13"/>
      <c r="AP34" s="10"/>
      <c r="AQ34" s="10"/>
      <c r="AR34" s="10"/>
      <c r="AS34" s="8"/>
      <c r="AT34" s="10"/>
      <c r="AU34" s="20"/>
      <c r="AV34" s="10"/>
      <c r="AW34" s="13"/>
      <c r="AX34" s="10"/>
      <c r="AY34" s="10"/>
      <c r="AZ34" s="1"/>
      <c r="BA34" s="13"/>
      <c r="BB34" s="2"/>
    </row>
    <row r="35" spans="1:54" ht="16.5" customHeight="1">
      <c r="A35" s="1"/>
      <c r="B35" s="44"/>
      <c r="C35" s="1"/>
      <c r="D35" s="22"/>
      <c r="E35" s="52"/>
      <c r="F35" s="44" t="s">
        <v>217</v>
      </c>
      <c r="G35" s="1"/>
      <c r="H35" s="22">
        <v>0.045</v>
      </c>
      <c r="I35" s="52"/>
      <c r="J35" s="44"/>
      <c r="K35" s="1"/>
      <c r="L35" s="22"/>
      <c r="M35" s="37"/>
      <c r="N35" s="12"/>
      <c r="O35" s="12"/>
      <c r="P35" s="12"/>
      <c r="Q35" s="2"/>
      <c r="S35" s="1"/>
      <c r="T35" s="1"/>
      <c r="U35" s="20"/>
      <c r="V35" s="10"/>
      <c r="W35" s="13"/>
      <c r="X35" s="10"/>
      <c r="Y35" s="20"/>
      <c r="Z35" s="10"/>
      <c r="AA35" s="13"/>
      <c r="AB35" s="10"/>
      <c r="AC35" s="20"/>
      <c r="AD35" s="10"/>
      <c r="AE35" s="13"/>
      <c r="AF35" s="10"/>
      <c r="AG35" s="1"/>
      <c r="AH35" s="10"/>
      <c r="AI35" s="13"/>
      <c r="AJ35" s="1"/>
      <c r="AK35" s="1"/>
      <c r="AL35" s="1"/>
      <c r="AM35" s="20"/>
      <c r="AN35" s="10"/>
      <c r="AO35" s="13"/>
      <c r="AP35" s="10"/>
      <c r="AQ35" s="17"/>
      <c r="AR35" s="17"/>
      <c r="AS35" s="27"/>
      <c r="AT35" s="10"/>
      <c r="AU35" s="20"/>
      <c r="AV35" s="10"/>
      <c r="AW35" s="13"/>
      <c r="AX35" s="10"/>
      <c r="AY35" s="20"/>
      <c r="AZ35" s="1"/>
      <c r="BA35" s="13"/>
      <c r="BB35" s="2"/>
    </row>
    <row r="36" spans="1:54" ht="16.5" customHeight="1">
      <c r="A36" s="123"/>
      <c r="B36" s="123"/>
      <c r="C36" s="123"/>
      <c r="D36" s="127"/>
      <c r="E36" s="98"/>
      <c r="F36" s="44" t="s">
        <v>224</v>
      </c>
      <c r="G36" s="1"/>
      <c r="H36" s="22">
        <v>0.014</v>
      </c>
      <c r="I36" s="52"/>
      <c r="J36" s="44"/>
      <c r="K36" s="1"/>
      <c r="L36" s="22"/>
      <c r="M36" s="52"/>
      <c r="N36" s="72"/>
      <c r="O36" s="72"/>
      <c r="P36" s="27"/>
      <c r="Q36" s="2"/>
      <c r="S36" s="1"/>
      <c r="T36" s="1"/>
      <c r="U36" s="20"/>
      <c r="V36" s="10"/>
      <c r="W36" s="13"/>
      <c r="X36" s="10"/>
      <c r="Y36" s="10"/>
      <c r="Z36" s="10"/>
      <c r="AA36" s="8"/>
      <c r="AB36" s="1"/>
      <c r="AC36" s="20"/>
      <c r="AD36" s="10"/>
      <c r="AE36" s="13"/>
      <c r="AF36" s="10"/>
      <c r="AG36" s="10"/>
      <c r="AH36" s="10"/>
      <c r="AI36" s="13"/>
      <c r="AJ36" s="1"/>
      <c r="AK36" s="1"/>
      <c r="AL36" s="1"/>
      <c r="AM36" s="20"/>
      <c r="AN36" s="10"/>
      <c r="AO36" s="13"/>
      <c r="AP36" s="10"/>
      <c r="AQ36" s="10"/>
      <c r="AR36" s="10"/>
      <c r="AS36" s="13"/>
      <c r="AT36" s="10"/>
      <c r="AU36" s="20"/>
      <c r="AV36" s="10"/>
      <c r="AW36" s="13"/>
      <c r="AX36" s="10"/>
      <c r="AY36" s="20"/>
      <c r="AZ36" s="1"/>
      <c r="BA36" s="13"/>
      <c r="BB36" s="2"/>
    </row>
    <row r="37" spans="1:54" ht="16.5" customHeight="1">
      <c r="A37" s="1"/>
      <c r="B37" s="72" t="s">
        <v>514</v>
      </c>
      <c r="C37" s="72"/>
      <c r="D37" s="27"/>
      <c r="E37" s="98"/>
      <c r="F37" s="44" t="s">
        <v>230</v>
      </c>
      <c r="G37" s="1"/>
      <c r="H37" s="22">
        <v>0.012</v>
      </c>
      <c r="I37" s="52"/>
      <c r="J37" s="44"/>
      <c r="K37" s="1"/>
      <c r="L37" s="22"/>
      <c r="M37" s="52"/>
      <c r="N37" s="44"/>
      <c r="O37" s="1"/>
      <c r="P37" s="8"/>
      <c r="Q37" s="2"/>
      <c r="S37" s="1"/>
      <c r="T37" s="1"/>
      <c r="U37" s="20"/>
      <c r="V37" s="10"/>
      <c r="W37" s="13"/>
      <c r="X37" s="10"/>
      <c r="Y37" s="10"/>
      <c r="Z37" s="10"/>
      <c r="AA37" s="8"/>
      <c r="AB37" s="1"/>
      <c r="AC37" s="20"/>
      <c r="AD37" s="10"/>
      <c r="AE37" s="13"/>
      <c r="AF37" s="10"/>
      <c r="AG37" s="20"/>
      <c r="AH37" s="10"/>
      <c r="AI37" s="13"/>
      <c r="AJ37" s="1"/>
      <c r="AK37" s="1"/>
      <c r="AL37" s="1"/>
      <c r="AM37" s="20"/>
      <c r="AN37" s="10"/>
      <c r="AO37" s="13"/>
      <c r="AP37" s="10"/>
      <c r="AR37" s="10"/>
      <c r="AS37" s="13"/>
      <c r="AT37" s="10"/>
      <c r="AU37" s="20"/>
      <c r="AV37" s="10"/>
      <c r="AW37" s="13"/>
      <c r="AX37" s="10"/>
      <c r="AY37" s="20"/>
      <c r="AZ37" s="1"/>
      <c r="BA37" s="13"/>
      <c r="BB37" s="2"/>
    </row>
    <row r="38" spans="1:54" ht="16.5" customHeight="1">
      <c r="A38" s="1"/>
      <c r="B38" s="44"/>
      <c r="C38" s="1"/>
      <c r="D38" s="8"/>
      <c r="E38" s="52"/>
      <c r="F38" s="44"/>
      <c r="G38" s="1"/>
      <c r="H38" s="22"/>
      <c r="I38" s="52"/>
      <c r="J38" s="44"/>
      <c r="K38" s="1"/>
      <c r="L38" s="22"/>
      <c r="M38" s="52"/>
      <c r="N38" s="44"/>
      <c r="O38" s="1"/>
      <c r="P38" s="8"/>
      <c r="Q38" s="2"/>
      <c r="S38" s="1"/>
      <c r="T38" s="1"/>
      <c r="U38" s="10"/>
      <c r="V38" s="10"/>
      <c r="W38" s="13"/>
      <c r="X38" s="10"/>
      <c r="Y38" s="17"/>
      <c r="Z38" s="17"/>
      <c r="AA38" s="27"/>
      <c r="AB38" s="1"/>
      <c r="AC38" s="20"/>
      <c r="AD38" s="10"/>
      <c r="AE38" s="13"/>
      <c r="AF38" s="10"/>
      <c r="AG38" s="20"/>
      <c r="AH38" s="10"/>
      <c r="AI38" s="13"/>
      <c r="AJ38" s="1"/>
      <c r="AK38" s="1"/>
      <c r="AL38" s="1"/>
      <c r="AM38" s="20"/>
      <c r="AN38" s="10"/>
      <c r="AO38" s="13"/>
      <c r="AP38" s="10"/>
      <c r="AQ38" s="10"/>
      <c r="AR38" s="10"/>
      <c r="AS38" s="13"/>
      <c r="AT38" s="10"/>
      <c r="AU38" s="20"/>
      <c r="AV38" s="10"/>
      <c r="AW38" s="13"/>
      <c r="AX38" s="10"/>
      <c r="AY38" s="10"/>
      <c r="AZ38" s="1"/>
      <c r="BA38" s="13"/>
      <c r="BB38" s="2"/>
    </row>
    <row r="39" spans="1:54" ht="16.5" customHeight="1">
      <c r="A39" s="1" t="s">
        <v>410</v>
      </c>
      <c r="B39" s="1"/>
      <c r="C39" s="1"/>
      <c r="D39" s="22"/>
      <c r="E39" s="52"/>
      <c r="F39" s="44" t="s">
        <v>240</v>
      </c>
      <c r="G39" s="1"/>
      <c r="H39" s="22">
        <v>0.008</v>
      </c>
      <c r="I39" s="37"/>
      <c r="J39" s="44"/>
      <c r="K39" s="1"/>
      <c r="L39" s="22"/>
      <c r="M39" s="52"/>
      <c r="N39" s="44"/>
      <c r="O39" s="1"/>
      <c r="P39" s="8"/>
      <c r="Q39" s="2"/>
      <c r="S39" s="1"/>
      <c r="T39" s="1"/>
      <c r="U39" s="10"/>
      <c r="V39" s="10"/>
      <c r="W39" s="13"/>
      <c r="X39" s="10"/>
      <c r="Y39" s="17"/>
      <c r="Z39" s="17"/>
      <c r="AA39" s="27"/>
      <c r="AB39" s="1"/>
      <c r="AC39" s="20"/>
      <c r="AD39" s="10"/>
      <c r="AE39" s="13"/>
      <c r="AF39" s="10"/>
      <c r="AG39" s="20"/>
      <c r="AH39" s="10"/>
      <c r="AI39" s="13"/>
      <c r="AJ39" s="1"/>
      <c r="AK39" s="1"/>
      <c r="AL39" s="1"/>
      <c r="AM39" s="20"/>
      <c r="AN39" s="10"/>
      <c r="AO39" s="13"/>
      <c r="AP39" s="10"/>
      <c r="AQ39" s="10"/>
      <c r="AR39" s="10"/>
      <c r="AS39" s="13"/>
      <c r="AT39" s="10"/>
      <c r="AU39" s="20"/>
      <c r="AV39" s="10"/>
      <c r="AW39" s="13"/>
      <c r="AX39" s="10"/>
      <c r="AY39" s="10"/>
      <c r="AZ39" s="1"/>
      <c r="BA39" s="13"/>
      <c r="BB39" s="2"/>
    </row>
    <row r="40" spans="1:54" ht="17.25" customHeight="1">
      <c r="A40" s="1" t="s">
        <v>515</v>
      </c>
      <c r="B40" s="97">
        <f>COUNT(D41:D51)</f>
        <v>10</v>
      </c>
      <c r="C40" s="1" t="s">
        <v>516</v>
      </c>
      <c r="D40" s="22">
        <f>SUM(D41:D51)</f>
        <v>2.2599999999999993</v>
      </c>
      <c r="E40" s="52"/>
      <c r="F40" s="44" t="s">
        <v>247</v>
      </c>
      <c r="G40" s="1"/>
      <c r="H40" s="22">
        <v>0.005</v>
      </c>
      <c r="I40" s="52"/>
      <c r="J40" s="12"/>
      <c r="L40" s="37"/>
      <c r="M40" s="37"/>
      <c r="N40" s="12"/>
      <c r="O40" s="12"/>
      <c r="P40" s="12"/>
      <c r="Q40" s="2"/>
      <c r="S40" s="1"/>
      <c r="T40" s="10"/>
      <c r="U40" s="1"/>
      <c r="V40" s="10"/>
      <c r="W40" s="13"/>
      <c r="X40" s="10"/>
      <c r="Y40" s="10"/>
      <c r="Z40" s="10"/>
      <c r="AA40" s="13"/>
      <c r="AB40" s="10"/>
      <c r="AC40" s="11"/>
      <c r="AD40" s="11"/>
      <c r="AE40" s="11"/>
      <c r="AF40" s="10"/>
      <c r="AG40" s="20"/>
      <c r="AH40" s="10"/>
      <c r="AI40" s="13"/>
      <c r="AJ40" s="1"/>
      <c r="AK40" s="1"/>
      <c r="AL40" s="1"/>
      <c r="AM40" s="20"/>
      <c r="AN40" s="10"/>
      <c r="AO40" s="13"/>
      <c r="AP40" s="10"/>
      <c r="AQ40" s="20"/>
      <c r="AR40" s="10"/>
      <c r="AS40" s="13"/>
      <c r="AT40" s="10"/>
      <c r="AU40" s="20"/>
      <c r="AV40" s="10"/>
      <c r="AW40" s="13"/>
      <c r="AX40" s="10"/>
      <c r="AZ40" s="1"/>
      <c r="BA40" s="13"/>
      <c r="BB40" s="2"/>
    </row>
    <row r="41" spans="1:54" ht="16.5" customHeight="1">
      <c r="A41" s="1"/>
      <c r="B41" s="44" t="s">
        <v>4</v>
      </c>
      <c r="C41" s="1"/>
      <c r="D41" s="22">
        <v>0.73</v>
      </c>
      <c r="E41" s="52"/>
      <c r="F41" s="44" t="s">
        <v>253</v>
      </c>
      <c r="G41" s="1"/>
      <c r="H41" s="22">
        <v>0.004</v>
      </c>
      <c r="I41" s="52"/>
      <c r="J41" s="44"/>
      <c r="K41" s="1"/>
      <c r="L41" s="22"/>
      <c r="M41" s="37"/>
      <c r="N41" s="12"/>
      <c r="O41" s="12"/>
      <c r="P41" s="12"/>
      <c r="Q41" s="2"/>
      <c r="S41" s="1"/>
      <c r="T41" s="1"/>
      <c r="U41" s="10"/>
      <c r="V41" s="10"/>
      <c r="W41" s="13"/>
      <c r="X41" s="10"/>
      <c r="Y41" s="1"/>
      <c r="Z41" s="10"/>
      <c r="AA41" s="13"/>
      <c r="AB41" s="10"/>
      <c r="AC41" s="20"/>
      <c r="AD41" s="10"/>
      <c r="AE41" s="13"/>
      <c r="AF41" s="10"/>
      <c r="AG41" s="20"/>
      <c r="AH41" s="10"/>
      <c r="AI41" s="13"/>
      <c r="AJ41" s="1"/>
      <c r="AK41" s="1"/>
      <c r="AL41" s="1"/>
      <c r="AM41" s="20"/>
      <c r="AN41" s="10"/>
      <c r="AO41" s="13"/>
      <c r="AP41" s="10"/>
      <c r="AQ41" s="20"/>
      <c r="AR41" s="10"/>
      <c r="AS41" s="13"/>
      <c r="AT41" s="10"/>
      <c r="AU41" s="20"/>
      <c r="AV41" s="10"/>
      <c r="AW41" s="13"/>
      <c r="AX41" s="10"/>
      <c r="AY41" s="10"/>
      <c r="AZ41" s="1"/>
      <c r="BA41" s="13"/>
      <c r="BB41" s="2"/>
    </row>
    <row r="42" spans="1:54" ht="16.5" customHeight="1">
      <c r="A42" s="1"/>
      <c r="B42" s="44" t="s">
        <v>448</v>
      </c>
      <c r="C42" s="1"/>
      <c r="D42" s="22">
        <v>0.47</v>
      </c>
      <c r="E42" s="52"/>
      <c r="F42" s="44" t="s">
        <v>259</v>
      </c>
      <c r="G42" s="1"/>
      <c r="H42" s="22">
        <v>0.004</v>
      </c>
      <c r="I42" s="52"/>
      <c r="J42" s="44"/>
      <c r="K42" s="1"/>
      <c r="L42" s="22"/>
      <c r="M42" s="52"/>
      <c r="N42" s="44"/>
      <c r="O42" s="1"/>
      <c r="P42" s="8"/>
      <c r="Q42" s="2"/>
      <c r="S42" s="1"/>
      <c r="T42" s="1"/>
      <c r="U42" s="20"/>
      <c r="V42" s="10"/>
      <c r="W42" s="13"/>
      <c r="X42" s="10"/>
      <c r="Y42" s="10"/>
      <c r="Z42" s="10"/>
      <c r="AA42" s="13"/>
      <c r="AB42" s="10"/>
      <c r="AC42" s="20"/>
      <c r="AD42" s="10"/>
      <c r="AE42" s="13"/>
      <c r="AF42" s="10"/>
      <c r="AG42" s="20"/>
      <c r="AH42" s="10"/>
      <c r="AI42" s="13"/>
      <c r="AJ42" s="1"/>
      <c r="AK42" s="1"/>
      <c r="AL42" s="1"/>
      <c r="AM42" s="20"/>
      <c r="AN42" s="10"/>
      <c r="AO42" s="13"/>
      <c r="AP42" s="10"/>
      <c r="AQ42" s="20"/>
      <c r="AR42" s="10"/>
      <c r="AS42" s="13"/>
      <c r="AT42" s="10"/>
      <c r="AU42" s="20"/>
      <c r="AV42" s="10"/>
      <c r="AW42" s="13"/>
      <c r="AX42" s="10"/>
      <c r="AY42" s="20"/>
      <c r="AZ42" s="1"/>
      <c r="BA42" s="13"/>
      <c r="BB42" s="2"/>
    </row>
    <row r="43" spans="1:54" ht="16.5" customHeight="1">
      <c r="A43" s="1"/>
      <c r="B43" s="44" t="s">
        <v>424</v>
      </c>
      <c r="C43" s="1"/>
      <c r="D43" s="22">
        <v>0.38</v>
      </c>
      <c r="E43" s="52"/>
      <c r="F43" s="44" t="s">
        <v>264</v>
      </c>
      <c r="G43" s="1"/>
      <c r="H43" s="22">
        <v>0.004</v>
      </c>
      <c r="I43" s="52"/>
      <c r="J43" s="44"/>
      <c r="K43" s="1"/>
      <c r="L43" s="22"/>
      <c r="M43" s="52"/>
      <c r="N43" s="44"/>
      <c r="O43" s="1"/>
      <c r="P43" s="8"/>
      <c r="Q43" s="2"/>
      <c r="S43" s="1"/>
      <c r="T43" s="1"/>
      <c r="U43" s="20"/>
      <c r="V43" s="10"/>
      <c r="W43" s="13"/>
      <c r="X43" s="10"/>
      <c r="Y43" s="20"/>
      <c r="Z43" s="10"/>
      <c r="AA43" s="13"/>
      <c r="AB43" s="10"/>
      <c r="AC43" s="20"/>
      <c r="AD43" s="10"/>
      <c r="AE43" s="13"/>
      <c r="AF43" s="10"/>
      <c r="AG43" s="20"/>
      <c r="AH43" s="10"/>
      <c r="AI43" s="13"/>
      <c r="AJ43" s="1"/>
      <c r="AK43" s="1"/>
      <c r="AL43" s="1"/>
      <c r="AM43" s="20"/>
      <c r="AN43" s="10"/>
      <c r="AO43" s="13"/>
      <c r="AP43" s="10"/>
      <c r="AQ43" s="20"/>
      <c r="AR43" s="10"/>
      <c r="AS43" s="13"/>
      <c r="AT43" s="10"/>
      <c r="AU43" s="20"/>
      <c r="AV43" s="10"/>
      <c r="AW43" s="13"/>
      <c r="AX43" s="10"/>
      <c r="AY43" s="20"/>
      <c r="AZ43" s="1"/>
      <c r="BA43" s="13"/>
      <c r="BB43" s="2"/>
    </row>
    <row r="44" spans="1:54" ht="16.5" customHeight="1">
      <c r="A44" s="1"/>
      <c r="B44" s="44" t="s">
        <v>431</v>
      </c>
      <c r="C44" s="1"/>
      <c r="D44" s="22">
        <v>0.15</v>
      </c>
      <c r="E44" s="52"/>
      <c r="F44" s="44"/>
      <c r="G44" s="1"/>
      <c r="H44" s="22"/>
      <c r="I44" s="52"/>
      <c r="J44" s="44"/>
      <c r="K44" s="1"/>
      <c r="L44" s="22"/>
      <c r="M44" s="52"/>
      <c r="N44" s="12"/>
      <c r="O44" s="1"/>
      <c r="P44" s="8"/>
      <c r="Q44" s="2"/>
      <c r="S44" s="1"/>
      <c r="T44" s="1"/>
      <c r="U44" s="10"/>
      <c r="V44" s="10"/>
      <c r="W44" s="13"/>
      <c r="X44" s="10"/>
      <c r="Y44" s="20"/>
      <c r="Z44" s="10"/>
      <c r="AA44" s="13"/>
      <c r="AB44" s="10"/>
      <c r="AC44" s="20"/>
      <c r="AD44" s="10"/>
      <c r="AE44" s="13"/>
      <c r="AF44" s="10"/>
      <c r="AG44" s="20"/>
      <c r="AH44" s="10"/>
      <c r="AI44" s="13"/>
      <c r="AJ44" s="1"/>
      <c r="AK44" s="1"/>
      <c r="AL44" s="1"/>
      <c r="AM44" s="20"/>
      <c r="AN44" s="10"/>
      <c r="AO44" s="13"/>
      <c r="AP44" s="10"/>
      <c r="AQ44" s="20"/>
      <c r="AR44" s="10"/>
      <c r="AS44" s="13"/>
      <c r="AT44" s="10"/>
      <c r="AU44" s="20"/>
      <c r="AV44" s="10"/>
      <c r="AW44" s="13"/>
      <c r="AX44" s="10"/>
      <c r="AY44" s="20"/>
      <c r="AZ44" s="1"/>
      <c r="BA44" s="13"/>
      <c r="BB44" s="2"/>
    </row>
    <row r="45" spans="1:54" ht="16.5" customHeight="1">
      <c r="A45" s="1"/>
      <c r="B45" s="44" t="s">
        <v>41</v>
      </c>
      <c r="C45" s="1"/>
      <c r="D45" s="22">
        <v>0.18</v>
      </c>
      <c r="E45" s="52"/>
      <c r="F45" s="44" t="s">
        <v>272</v>
      </c>
      <c r="G45" s="1"/>
      <c r="H45" s="22">
        <v>0.003</v>
      </c>
      <c r="I45" s="37"/>
      <c r="J45" s="44"/>
      <c r="K45" s="1"/>
      <c r="L45" s="22"/>
      <c r="M45" s="52"/>
      <c r="N45" s="12"/>
      <c r="O45" s="1"/>
      <c r="P45" s="8"/>
      <c r="Q45" s="2"/>
      <c r="S45" s="1"/>
      <c r="T45" s="1"/>
      <c r="U45" s="10"/>
      <c r="V45" s="10"/>
      <c r="W45" s="13"/>
      <c r="X45" s="10"/>
      <c r="Y45" s="20"/>
      <c r="Z45" s="10"/>
      <c r="AA45" s="13"/>
      <c r="AB45" s="10"/>
      <c r="AC45" s="20"/>
      <c r="AD45" s="10"/>
      <c r="AE45" s="13"/>
      <c r="AF45" s="10"/>
      <c r="AG45" s="20"/>
      <c r="AH45" s="10"/>
      <c r="AI45" s="13"/>
      <c r="AJ45" s="1"/>
      <c r="AK45" s="1"/>
      <c r="AL45" s="1"/>
      <c r="AM45" s="20"/>
      <c r="AN45" s="10"/>
      <c r="AO45" s="13"/>
      <c r="AP45" s="10"/>
      <c r="AQ45" s="20"/>
      <c r="AR45" s="10"/>
      <c r="AS45" s="13"/>
      <c r="AT45" s="10"/>
      <c r="AU45" s="20"/>
      <c r="AV45" s="10"/>
      <c r="AW45" s="13"/>
      <c r="AX45" s="10"/>
      <c r="AY45" s="20"/>
      <c r="AZ45" s="1"/>
      <c r="BA45" s="13"/>
      <c r="BB45" s="2"/>
    </row>
    <row r="46" spans="1:54" ht="17.25" customHeight="1">
      <c r="A46" s="123"/>
      <c r="B46" s="123"/>
      <c r="C46" s="130"/>
      <c r="D46" s="124"/>
      <c r="E46" s="52"/>
      <c r="F46" s="44" t="s">
        <v>281</v>
      </c>
      <c r="G46" s="1"/>
      <c r="H46" s="22">
        <v>0.002</v>
      </c>
      <c r="I46" s="52"/>
      <c r="J46" s="12"/>
      <c r="L46" s="37"/>
      <c r="M46" s="37"/>
      <c r="N46" s="12"/>
      <c r="O46" s="12"/>
      <c r="P46" s="12"/>
      <c r="Q46" s="2"/>
      <c r="S46" s="1"/>
      <c r="T46" s="10"/>
      <c r="U46" s="1"/>
      <c r="V46" s="10"/>
      <c r="W46" s="13"/>
      <c r="X46" s="10"/>
      <c r="Y46" s="10"/>
      <c r="Z46" s="10"/>
      <c r="AA46" s="13"/>
      <c r="AB46" s="10"/>
      <c r="AC46" s="11"/>
      <c r="AD46" s="11"/>
      <c r="AE46" s="11"/>
      <c r="AF46" s="10"/>
      <c r="AG46" s="20"/>
      <c r="AH46" s="10"/>
      <c r="AI46" s="13"/>
      <c r="AJ46" s="1"/>
      <c r="AK46" s="1"/>
      <c r="AL46" s="1"/>
      <c r="AM46" s="20"/>
      <c r="AN46" s="10"/>
      <c r="AO46" s="13"/>
      <c r="AP46" s="10"/>
      <c r="AQ46" s="20"/>
      <c r="AR46" s="10"/>
      <c r="AS46" s="13"/>
      <c r="AT46" s="10"/>
      <c r="AU46" s="20"/>
      <c r="AV46" s="10"/>
      <c r="AW46" s="13"/>
      <c r="AX46" s="10"/>
      <c r="AY46" s="20"/>
      <c r="AZ46" s="1"/>
      <c r="BA46" s="13"/>
      <c r="BB46" s="2"/>
    </row>
    <row r="47" spans="1:54" ht="16.5" customHeight="1">
      <c r="A47" s="115"/>
      <c r="B47" s="44" t="s">
        <v>72</v>
      </c>
      <c r="C47" s="23"/>
      <c r="D47" s="22">
        <v>0.14</v>
      </c>
      <c r="E47" s="74"/>
      <c r="F47" s="44" t="s">
        <v>285</v>
      </c>
      <c r="G47" s="1"/>
      <c r="H47" s="22">
        <v>0.001</v>
      </c>
      <c r="I47" s="52"/>
      <c r="J47" s="12"/>
      <c r="L47" s="37"/>
      <c r="M47" s="37"/>
      <c r="N47" s="12"/>
      <c r="O47" s="12"/>
      <c r="P47" s="12"/>
      <c r="Q47" s="2"/>
      <c r="S47" s="1"/>
      <c r="T47" s="1"/>
      <c r="U47" s="10"/>
      <c r="V47" s="10"/>
      <c r="W47" s="13"/>
      <c r="X47" s="10"/>
      <c r="Y47" s="1"/>
      <c r="Z47" s="10"/>
      <c r="AA47" s="13"/>
      <c r="AB47" s="10"/>
      <c r="AC47" s="20"/>
      <c r="AD47" s="10"/>
      <c r="AE47" s="13"/>
      <c r="AF47" s="10"/>
      <c r="AG47" s="20"/>
      <c r="AH47" s="10"/>
      <c r="AI47" s="13"/>
      <c r="AJ47" s="1"/>
      <c r="AK47" s="1"/>
      <c r="AL47" s="1"/>
      <c r="AM47" s="20"/>
      <c r="AN47" s="10"/>
      <c r="AO47" s="13"/>
      <c r="AP47" s="10"/>
      <c r="AQ47" s="10"/>
      <c r="AR47" s="10"/>
      <c r="AS47" s="13"/>
      <c r="AT47" s="10"/>
      <c r="AU47" s="20"/>
      <c r="AV47" s="10"/>
      <c r="AW47" s="13"/>
      <c r="AX47" s="10"/>
      <c r="AY47" s="20"/>
      <c r="AZ47" s="1"/>
      <c r="BA47" s="13"/>
      <c r="BB47" s="2"/>
    </row>
    <row r="48" spans="1:54" ht="16.5" customHeight="1">
      <c r="A48" s="115"/>
      <c r="B48" s="44" t="s">
        <v>80</v>
      </c>
      <c r="C48" s="23"/>
      <c r="D48" s="22">
        <v>0.09</v>
      </c>
      <c r="E48" s="74"/>
      <c r="F48" s="44" t="s">
        <v>291</v>
      </c>
      <c r="G48" s="1"/>
      <c r="H48" s="22">
        <v>0.001</v>
      </c>
      <c r="I48" s="52"/>
      <c r="J48" s="12"/>
      <c r="L48" s="37"/>
      <c r="M48" s="37"/>
      <c r="N48" s="12"/>
      <c r="O48" s="12"/>
      <c r="P48" s="12"/>
      <c r="Q48" s="2"/>
      <c r="S48" s="1"/>
      <c r="T48" s="1"/>
      <c r="U48" s="20"/>
      <c r="V48" s="10"/>
      <c r="W48" s="13"/>
      <c r="X48" s="10"/>
      <c r="Y48" s="10"/>
      <c r="Z48" s="10"/>
      <c r="AA48" s="13"/>
      <c r="AB48" s="10"/>
      <c r="AC48" s="20"/>
      <c r="AD48" s="10"/>
      <c r="AE48" s="13"/>
      <c r="AF48" s="10"/>
      <c r="AG48" s="10"/>
      <c r="AH48" s="10"/>
      <c r="AI48" s="8"/>
      <c r="AJ48" s="1"/>
      <c r="AK48" s="1"/>
      <c r="AL48" s="1"/>
      <c r="AM48" s="20"/>
      <c r="AN48" s="10"/>
      <c r="AO48" s="13"/>
      <c r="AP48" s="10"/>
      <c r="AQ48" s="10"/>
      <c r="AR48" s="10"/>
      <c r="AS48" s="13"/>
      <c r="AT48" s="10"/>
      <c r="AU48" s="20"/>
      <c r="AV48" s="10"/>
      <c r="AW48" s="13"/>
      <c r="AX48" s="10"/>
      <c r="AY48" s="20"/>
      <c r="AZ48" s="1"/>
      <c r="BA48" s="13"/>
      <c r="BB48" s="2"/>
    </row>
    <row r="49" spans="1:54" ht="16.5" customHeight="1">
      <c r="A49" s="115"/>
      <c r="B49" s="44" t="s">
        <v>86</v>
      </c>
      <c r="C49" s="23"/>
      <c r="D49" s="22">
        <v>0.06</v>
      </c>
      <c r="E49" s="74"/>
      <c r="F49" s="44" t="s">
        <v>296</v>
      </c>
      <c r="G49" s="1"/>
      <c r="H49" s="22">
        <v>0.001</v>
      </c>
      <c r="I49" s="52"/>
      <c r="J49" s="12"/>
      <c r="L49" s="37"/>
      <c r="M49" s="37"/>
      <c r="N49" s="12"/>
      <c r="O49" s="12"/>
      <c r="P49" s="12"/>
      <c r="Q49" s="2"/>
      <c r="S49" s="1"/>
      <c r="T49" s="1"/>
      <c r="U49" s="20"/>
      <c r="V49" s="10"/>
      <c r="W49" s="13"/>
      <c r="X49" s="10"/>
      <c r="Y49" s="20"/>
      <c r="Z49" s="10"/>
      <c r="AA49" s="13"/>
      <c r="AB49" s="10"/>
      <c r="AC49" s="20"/>
      <c r="AD49" s="10"/>
      <c r="AE49" s="13"/>
      <c r="AF49" s="10"/>
      <c r="AG49" s="10"/>
      <c r="AH49" s="10"/>
      <c r="AI49" s="8"/>
      <c r="AJ49" s="1"/>
      <c r="AK49" s="1"/>
      <c r="AL49" s="1"/>
      <c r="AM49" s="20"/>
      <c r="AN49" s="10"/>
      <c r="AO49" s="13"/>
      <c r="AP49" s="10"/>
      <c r="AR49" s="10"/>
      <c r="AS49" s="13"/>
      <c r="AT49" s="10"/>
      <c r="AU49" s="20"/>
      <c r="AV49" s="10"/>
      <c r="AW49" s="13"/>
      <c r="AX49" s="10"/>
      <c r="AY49" s="20"/>
      <c r="AZ49" s="1"/>
      <c r="BA49" s="13"/>
      <c r="BB49" s="2"/>
    </row>
    <row r="50" spans="1:54" ht="16.5" customHeight="1">
      <c r="A50" s="115"/>
      <c r="B50" s="44" t="s">
        <v>93</v>
      </c>
      <c r="C50" s="23"/>
      <c r="D50" s="22">
        <v>0.03</v>
      </c>
      <c r="E50" s="74"/>
      <c r="F50" s="44"/>
      <c r="G50" s="1"/>
      <c r="H50" s="22"/>
      <c r="I50" s="52"/>
      <c r="J50" s="12"/>
      <c r="L50" s="37"/>
      <c r="M50" s="37"/>
      <c r="N50" s="12"/>
      <c r="O50" s="12"/>
      <c r="P50" s="12"/>
      <c r="Q50" s="2"/>
      <c r="S50" s="1"/>
      <c r="T50" s="1"/>
      <c r="U50" s="20"/>
      <c r="V50" s="10"/>
      <c r="W50" s="13"/>
      <c r="X50" s="10"/>
      <c r="Y50" s="10"/>
      <c r="Z50" s="10"/>
      <c r="AA50" s="8"/>
      <c r="AB50" s="1"/>
      <c r="AC50" s="20"/>
      <c r="AD50" s="10"/>
      <c r="AE50" s="13"/>
      <c r="AF50" s="10"/>
      <c r="AG50" s="17"/>
      <c r="AH50" s="17"/>
      <c r="AI50" s="27"/>
      <c r="AJ50" s="1"/>
      <c r="AK50" s="1"/>
      <c r="AL50" s="1"/>
      <c r="AM50" s="20"/>
      <c r="AN50" s="10"/>
      <c r="AO50" s="13"/>
      <c r="AP50" s="10"/>
      <c r="AQ50" s="10"/>
      <c r="AR50" s="10"/>
      <c r="AS50" s="13"/>
      <c r="AT50" s="10"/>
      <c r="AU50" s="20"/>
      <c r="AV50" s="10"/>
      <c r="AW50" s="13"/>
      <c r="AX50" s="10"/>
      <c r="AY50" s="20"/>
      <c r="AZ50" s="1"/>
      <c r="BA50" s="13"/>
      <c r="BB50" s="2"/>
    </row>
    <row r="51" spans="1:54" ht="16.5" customHeight="1">
      <c r="A51" s="115"/>
      <c r="B51" s="44" t="s">
        <v>97</v>
      </c>
      <c r="C51" s="23"/>
      <c r="D51" s="22">
        <v>0.03</v>
      </c>
      <c r="E51" s="52"/>
      <c r="F51" s="44" t="s">
        <v>305</v>
      </c>
      <c r="G51" s="1"/>
      <c r="H51" s="22">
        <v>0.001</v>
      </c>
      <c r="I51" s="52"/>
      <c r="J51" s="12"/>
      <c r="L51" s="37"/>
      <c r="M51" s="37"/>
      <c r="N51" s="12"/>
      <c r="O51" s="12"/>
      <c r="P51" s="12"/>
      <c r="Q51" s="2"/>
      <c r="S51" s="1"/>
      <c r="T51" s="1"/>
      <c r="U51" s="20"/>
      <c r="V51" s="10"/>
      <c r="W51" s="13"/>
      <c r="X51" s="10"/>
      <c r="Y51" s="10"/>
      <c r="Z51" s="10"/>
      <c r="AA51" s="8"/>
      <c r="AB51" s="1"/>
      <c r="AC51" s="20"/>
      <c r="AD51" s="10"/>
      <c r="AE51" s="13"/>
      <c r="AF51" s="10"/>
      <c r="AG51" s="17"/>
      <c r="AH51" s="17"/>
      <c r="AI51" s="27"/>
      <c r="AJ51" s="1"/>
      <c r="AK51" s="1"/>
      <c r="AL51" s="1"/>
      <c r="AM51" s="20"/>
      <c r="AN51" s="10"/>
      <c r="AO51" s="13"/>
      <c r="AP51" s="10"/>
      <c r="AQ51" s="10"/>
      <c r="AR51" s="10"/>
      <c r="AS51" s="13"/>
      <c r="AT51" s="10"/>
      <c r="AU51" s="20"/>
      <c r="AV51" s="10"/>
      <c r="AW51" s="13"/>
      <c r="AX51" s="10"/>
      <c r="AY51" s="20"/>
      <c r="AZ51" s="1"/>
      <c r="BA51" s="13"/>
      <c r="BB51" s="2"/>
    </row>
    <row r="52" spans="1:54" ht="17.25" customHeight="1">
      <c r="A52" s="1"/>
      <c r="B52" s="1"/>
      <c r="C52" s="23"/>
      <c r="D52" s="22"/>
      <c r="E52" s="52"/>
      <c r="F52" s="44" t="s">
        <v>312</v>
      </c>
      <c r="G52" s="1"/>
      <c r="H52" s="22">
        <v>0.001</v>
      </c>
      <c r="I52" s="52"/>
      <c r="J52" s="12"/>
      <c r="L52" s="37"/>
      <c r="M52" s="37"/>
      <c r="N52" s="12"/>
      <c r="O52" s="12"/>
      <c r="P52" s="12"/>
      <c r="Q52" s="2"/>
      <c r="S52" s="1"/>
      <c r="T52" s="1"/>
      <c r="U52" s="10"/>
      <c r="V52" s="10"/>
      <c r="W52" s="13"/>
      <c r="X52" s="10"/>
      <c r="Y52" s="17"/>
      <c r="Z52" s="17"/>
      <c r="AA52" s="27"/>
      <c r="AB52" s="1"/>
      <c r="AC52" s="20"/>
      <c r="AD52" s="10"/>
      <c r="AE52" s="13"/>
      <c r="AF52" s="10"/>
      <c r="AG52" s="10"/>
      <c r="AH52" s="10"/>
      <c r="AI52" s="13"/>
      <c r="AJ52" s="1"/>
      <c r="AK52" s="1"/>
      <c r="AL52" s="24"/>
      <c r="AM52" s="25"/>
      <c r="AN52" s="10"/>
      <c r="AO52" s="13"/>
      <c r="AP52" s="10"/>
      <c r="AQ52" s="20"/>
      <c r="AR52" s="10"/>
      <c r="AS52" s="13"/>
      <c r="AT52" s="10"/>
      <c r="AU52" s="20"/>
      <c r="AV52" s="10"/>
      <c r="AW52" s="13"/>
      <c r="AX52" s="10"/>
      <c r="AY52" s="20"/>
      <c r="AZ52" s="1"/>
      <c r="BA52" s="13"/>
      <c r="BB52" s="2"/>
    </row>
    <row r="53" spans="1:54" ht="17.25" customHeight="1">
      <c r="A53" s="1"/>
      <c r="B53" s="1"/>
      <c r="C53" s="23"/>
      <c r="D53" s="22"/>
      <c r="E53" s="52"/>
      <c r="F53" s="44" t="s">
        <v>129</v>
      </c>
      <c r="G53" s="1"/>
      <c r="H53" s="22">
        <v>0.001</v>
      </c>
      <c r="I53" s="52"/>
      <c r="J53" s="12"/>
      <c r="L53" s="37"/>
      <c r="M53" s="37"/>
      <c r="N53" s="12"/>
      <c r="O53" s="12"/>
      <c r="P53" s="12"/>
      <c r="Q53" s="2"/>
      <c r="S53" s="1"/>
      <c r="T53" s="1"/>
      <c r="U53" s="10"/>
      <c r="V53" s="10"/>
      <c r="W53" s="13"/>
      <c r="X53" s="10"/>
      <c r="Y53" s="17"/>
      <c r="Z53" s="17"/>
      <c r="AA53" s="27"/>
      <c r="AB53" s="1"/>
      <c r="AC53" s="20"/>
      <c r="AD53" s="10"/>
      <c r="AE53" s="13"/>
      <c r="AF53" s="10"/>
      <c r="AG53" s="10"/>
      <c r="AH53" s="10"/>
      <c r="AI53" s="13"/>
      <c r="AJ53" s="1"/>
      <c r="AK53" s="1"/>
      <c r="AL53" s="24"/>
      <c r="AM53" s="25"/>
      <c r="AN53" s="10"/>
      <c r="AO53" s="13"/>
      <c r="AP53" s="10"/>
      <c r="AQ53" s="20"/>
      <c r="AR53" s="10"/>
      <c r="AS53" s="13"/>
      <c r="AT53" s="10"/>
      <c r="AU53" s="20"/>
      <c r="AV53" s="10"/>
      <c r="AW53" s="13"/>
      <c r="AX53" s="10"/>
      <c r="AY53" s="20"/>
      <c r="AZ53" s="1"/>
      <c r="BA53" s="13"/>
      <c r="BB53" s="2"/>
    </row>
    <row r="54" spans="1:54" ht="17.25" customHeight="1">
      <c r="A54" s="1" t="s">
        <v>413</v>
      </c>
      <c r="B54" s="1"/>
      <c r="C54" s="23"/>
      <c r="D54" s="22"/>
      <c r="E54" s="52"/>
      <c r="F54" s="44" t="s">
        <v>320</v>
      </c>
      <c r="G54" s="1"/>
      <c r="H54" s="22">
        <v>0.001</v>
      </c>
      <c r="I54" s="52"/>
      <c r="J54" s="12"/>
      <c r="L54" s="37"/>
      <c r="M54" s="37"/>
      <c r="N54" s="12"/>
      <c r="O54" s="12"/>
      <c r="P54" s="12"/>
      <c r="Q54" s="2"/>
      <c r="S54" s="1"/>
      <c r="T54" s="10"/>
      <c r="U54" s="1"/>
      <c r="V54" s="10"/>
      <c r="W54" s="13"/>
      <c r="X54" s="10"/>
      <c r="Y54" s="10"/>
      <c r="Z54" s="10"/>
      <c r="AA54" s="13"/>
      <c r="AB54" s="10"/>
      <c r="AC54" s="10"/>
      <c r="AD54" s="10"/>
      <c r="AE54" s="13"/>
      <c r="AF54" s="10"/>
      <c r="AG54" s="10"/>
      <c r="AH54" s="10"/>
      <c r="AI54" s="13"/>
      <c r="AJ54" s="1"/>
      <c r="AK54" s="1"/>
      <c r="AL54" s="1"/>
      <c r="AM54" s="20"/>
      <c r="AN54" s="10"/>
      <c r="AO54" s="13"/>
      <c r="AP54" s="10"/>
      <c r="AQ54" s="20"/>
      <c r="AR54" s="10"/>
      <c r="AS54" s="13"/>
      <c r="AT54" s="10"/>
      <c r="AU54" s="20"/>
      <c r="AV54" s="10"/>
      <c r="AW54" s="13"/>
      <c r="AX54" s="10"/>
      <c r="AY54" s="20"/>
      <c r="AZ54" s="1"/>
      <c r="BA54" s="13"/>
      <c r="BB54" s="2"/>
    </row>
    <row r="55" spans="1:54" ht="16.5" customHeight="1">
      <c r="A55" s="1" t="s">
        <v>527</v>
      </c>
      <c r="B55" s="97">
        <f>COUNT(D56:D72,H5:H20)</f>
        <v>29</v>
      </c>
      <c r="C55" s="23" t="s">
        <v>516</v>
      </c>
      <c r="D55" s="22">
        <f>SUM(D56:D72,H5:H20)</f>
        <v>0.9760000000000004</v>
      </c>
      <c r="E55" s="52"/>
      <c r="F55" s="44" t="s">
        <v>325</v>
      </c>
      <c r="G55" s="1"/>
      <c r="H55" s="22">
        <v>0.001</v>
      </c>
      <c r="I55" s="52"/>
      <c r="J55" s="12"/>
      <c r="L55" s="37"/>
      <c r="M55" s="37"/>
      <c r="N55" s="12"/>
      <c r="O55" s="12"/>
      <c r="P55" s="12"/>
      <c r="Q55" s="2"/>
      <c r="S55" s="1"/>
      <c r="T55" s="1"/>
      <c r="U55" s="10"/>
      <c r="V55" s="10"/>
      <c r="W55" s="13"/>
      <c r="X55" s="10"/>
      <c r="Y55" s="1"/>
      <c r="Z55" s="10"/>
      <c r="AA55" s="13"/>
      <c r="AB55" s="10"/>
      <c r="AC55" s="1"/>
      <c r="AD55" s="10"/>
      <c r="AE55" s="13"/>
      <c r="AF55" s="10"/>
      <c r="AG55" s="20"/>
      <c r="AH55" s="10"/>
      <c r="AI55" s="13"/>
      <c r="AJ55" s="1"/>
      <c r="AK55" s="1"/>
      <c r="AL55" s="1"/>
      <c r="AM55" s="20"/>
      <c r="AN55" s="10"/>
      <c r="AO55" s="13"/>
      <c r="AP55" s="10"/>
      <c r="AQ55" s="10"/>
      <c r="AR55" s="10"/>
      <c r="AS55" s="13"/>
      <c r="AT55" s="10"/>
      <c r="AU55" s="20"/>
      <c r="AV55" s="10"/>
      <c r="AW55" s="13"/>
      <c r="AX55" s="10"/>
      <c r="AY55" s="20"/>
      <c r="AZ55" s="1"/>
      <c r="BA55" s="13"/>
      <c r="BB55" s="2"/>
    </row>
    <row r="56" spans="1:54" ht="16.5" customHeight="1">
      <c r="A56" s="1"/>
      <c r="B56" s="44" t="s">
        <v>19</v>
      </c>
      <c r="C56" s="23"/>
      <c r="D56" s="22">
        <v>0.159</v>
      </c>
      <c r="E56" s="52"/>
      <c r="F56" s="44"/>
      <c r="G56" s="1"/>
      <c r="H56" s="22"/>
      <c r="I56" s="52"/>
      <c r="J56" s="12"/>
      <c r="L56" s="37"/>
      <c r="M56" s="37"/>
      <c r="N56" s="12"/>
      <c r="O56" s="12"/>
      <c r="P56" s="12"/>
      <c r="Q56" s="2"/>
      <c r="S56" s="1"/>
      <c r="T56" s="1"/>
      <c r="U56" s="20"/>
      <c r="V56" s="10"/>
      <c r="W56" s="13"/>
      <c r="X56" s="10"/>
      <c r="Y56" s="10"/>
      <c r="Z56" s="10"/>
      <c r="AA56" s="13"/>
      <c r="AB56" s="10"/>
      <c r="AC56" s="10"/>
      <c r="AD56" s="10"/>
      <c r="AE56" s="13"/>
      <c r="AF56" s="10"/>
      <c r="AG56" s="20"/>
      <c r="AH56" s="10"/>
      <c r="AI56" s="13"/>
      <c r="AJ56" s="1"/>
      <c r="AK56" s="1"/>
      <c r="AL56" s="1"/>
      <c r="AM56" s="20"/>
      <c r="AN56" s="10"/>
      <c r="AO56" s="13"/>
      <c r="AP56" s="10"/>
      <c r="AQ56" s="10"/>
      <c r="AR56" s="10"/>
      <c r="AS56" s="13"/>
      <c r="AT56" s="10"/>
      <c r="AU56" s="20"/>
      <c r="AV56" s="10"/>
      <c r="AW56" s="13"/>
      <c r="AX56" s="10"/>
      <c r="AY56" s="20"/>
      <c r="AZ56" s="1"/>
      <c r="BA56" s="13"/>
      <c r="BB56" s="2"/>
    </row>
    <row r="57" spans="1:54" ht="16.5" customHeight="1">
      <c r="A57" s="1"/>
      <c r="B57" s="44" t="s">
        <v>425</v>
      </c>
      <c r="C57" s="23"/>
      <c r="D57" s="22">
        <v>0.15</v>
      </c>
      <c r="E57" s="52"/>
      <c r="F57" s="44" t="s">
        <v>342</v>
      </c>
      <c r="G57" s="1"/>
      <c r="H57" s="22">
        <v>2.23</v>
      </c>
      <c r="I57" s="52"/>
      <c r="J57" s="12"/>
      <c r="L57" s="37"/>
      <c r="M57" s="52"/>
      <c r="N57" s="44"/>
      <c r="O57" s="1"/>
      <c r="P57" s="8"/>
      <c r="Q57" s="2"/>
      <c r="S57" s="1"/>
      <c r="T57" s="1"/>
      <c r="U57" s="20"/>
      <c r="V57" s="10"/>
      <c r="W57" s="13"/>
      <c r="X57" s="10"/>
      <c r="Y57" s="20"/>
      <c r="Z57" s="10"/>
      <c r="AA57" s="13"/>
      <c r="AB57" s="10"/>
      <c r="AC57" s="20"/>
      <c r="AD57" s="10"/>
      <c r="AE57" s="13"/>
      <c r="AF57" s="10"/>
      <c r="AG57" s="20"/>
      <c r="AH57" s="10"/>
      <c r="AI57" s="13"/>
      <c r="AJ57" s="1"/>
      <c r="AK57" s="1"/>
      <c r="AL57" s="1"/>
      <c r="AM57" s="20"/>
      <c r="AN57" s="10"/>
      <c r="AO57" s="13"/>
      <c r="AP57" s="10"/>
      <c r="AR57" s="10"/>
      <c r="AS57" s="13"/>
      <c r="AT57" s="10"/>
      <c r="AU57" s="20"/>
      <c r="AV57" s="10"/>
      <c r="AW57" s="13"/>
      <c r="AX57" s="10"/>
      <c r="AY57" s="20"/>
      <c r="AZ57" s="1"/>
      <c r="BA57" s="13"/>
      <c r="BB57" s="2"/>
    </row>
    <row r="58" spans="1:54" ht="16.5" customHeight="1">
      <c r="A58" s="1"/>
      <c r="B58" s="44" t="s">
        <v>432</v>
      </c>
      <c r="C58" s="23"/>
      <c r="D58" s="22">
        <v>0.118</v>
      </c>
      <c r="E58" s="52"/>
      <c r="F58" s="44" t="s">
        <v>349</v>
      </c>
      <c r="G58" s="1"/>
      <c r="H58" s="22">
        <v>1.41</v>
      </c>
      <c r="I58" s="52"/>
      <c r="J58" s="12"/>
      <c r="L58" s="37"/>
      <c r="M58" s="37"/>
      <c r="N58" s="12"/>
      <c r="O58" s="12"/>
      <c r="P58" s="12"/>
      <c r="Q58" s="2"/>
      <c r="S58" s="1"/>
      <c r="T58" s="1"/>
      <c r="U58" s="20"/>
      <c r="V58" s="10"/>
      <c r="W58" s="13"/>
      <c r="X58" s="10"/>
      <c r="Y58" s="20"/>
      <c r="Z58" s="10"/>
      <c r="AA58" s="13"/>
      <c r="AB58" s="10"/>
      <c r="AC58" s="20"/>
      <c r="AD58" s="10"/>
      <c r="AE58" s="13"/>
      <c r="AF58" s="10"/>
      <c r="AG58" s="20"/>
      <c r="AH58" s="10"/>
      <c r="AI58" s="13"/>
      <c r="AJ58" s="1"/>
      <c r="AK58" s="1"/>
      <c r="AL58" s="1"/>
      <c r="AM58" s="20"/>
      <c r="AN58" s="10"/>
      <c r="AO58" s="13"/>
      <c r="AP58" s="10"/>
      <c r="AQ58" s="10"/>
      <c r="AR58" s="10"/>
      <c r="AS58" s="13"/>
      <c r="AT58" s="10"/>
      <c r="AU58" s="20"/>
      <c r="AV58" s="10"/>
      <c r="AW58" s="13"/>
      <c r="AX58" s="10"/>
      <c r="AY58" s="20"/>
      <c r="AZ58" s="1"/>
      <c r="BA58" s="13"/>
      <c r="BB58" s="2"/>
    </row>
    <row r="59" spans="1:54" ht="16.5" customHeight="1">
      <c r="A59" s="1"/>
      <c r="B59" s="44" t="s">
        <v>4</v>
      </c>
      <c r="C59" s="23"/>
      <c r="D59" s="22">
        <v>0.113</v>
      </c>
      <c r="E59" s="52"/>
      <c r="F59" s="44" t="s">
        <v>355</v>
      </c>
      <c r="G59" s="1"/>
      <c r="H59" s="22">
        <v>0.319</v>
      </c>
      <c r="I59" s="52"/>
      <c r="J59" s="12"/>
      <c r="L59" s="37"/>
      <c r="M59" s="37"/>
      <c r="N59" s="12"/>
      <c r="O59" s="12"/>
      <c r="P59" s="12"/>
      <c r="Q59" s="2"/>
      <c r="S59" s="1"/>
      <c r="T59" s="1"/>
      <c r="U59" s="20"/>
      <c r="V59" s="10"/>
      <c r="W59" s="13"/>
      <c r="X59" s="10"/>
      <c r="Y59" s="20"/>
      <c r="Z59" s="10"/>
      <c r="AA59" s="13"/>
      <c r="AB59" s="10"/>
      <c r="AC59" s="20"/>
      <c r="AD59" s="10"/>
      <c r="AE59" s="13"/>
      <c r="AF59" s="10"/>
      <c r="AG59" s="20"/>
      <c r="AH59" s="10"/>
      <c r="AI59" s="13"/>
      <c r="AJ59" s="1"/>
      <c r="AK59" s="1"/>
      <c r="AL59" s="1"/>
      <c r="AM59" s="20"/>
      <c r="AN59" s="10"/>
      <c r="AO59" s="13"/>
      <c r="AP59" s="10"/>
      <c r="AQ59" s="10"/>
      <c r="AR59" s="10"/>
      <c r="AS59" s="13"/>
      <c r="AT59" s="10"/>
      <c r="AU59" s="20"/>
      <c r="AV59" s="10"/>
      <c r="AW59" s="13"/>
      <c r="AX59" s="10"/>
      <c r="AY59" s="20"/>
      <c r="AZ59" s="1"/>
      <c r="BA59" s="13"/>
      <c r="BB59" s="2"/>
    </row>
    <row r="60" spans="1:54" ht="17.25" customHeight="1">
      <c r="A60" s="12"/>
      <c r="B60" s="44" t="s">
        <v>440</v>
      </c>
      <c r="C60" s="1"/>
      <c r="D60" s="22">
        <v>0.066</v>
      </c>
      <c r="E60" s="52"/>
      <c r="F60" s="44" t="s">
        <v>362</v>
      </c>
      <c r="G60" s="1"/>
      <c r="H60" s="22">
        <v>0.12</v>
      </c>
      <c r="I60" s="52"/>
      <c r="J60" s="12"/>
      <c r="L60" s="37"/>
      <c r="M60" s="37"/>
      <c r="N60" s="12"/>
      <c r="O60" s="12"/>
      <c r="P60" s="12"/>
      <c r="Q60" s="2"/>
      <c r="S60" s="1"/>
      <c r="T60" s="1"/>
      <c r="U60" s="24"/>
      <c r="V60" s="10"/>
      <c r="W60" s="13"/>
      <c r="X60" s="10"/>
      <c r="Y60" s="10"/>
      <c r="Z60" s="10"/>
      <c r="AA60" s="13"/>
      <c r="AB60" s="10"/>
      <c r="AC60" s="20"/>
      <c r="AD60" s="10"/>
      <c r="AE60" s="13"/>
      <c r="AF60" s="10"/>
      <c r="AG60" s="10"/>
      <c r="AH60" s="10"/>
      <c r="AI60" s="13"/>
      <c r="AJ60" s="1"/>
      <c r="AK60" s="1"/>
      <c r="AL60" s="1"/>
      <c r="AM60" s="20"/>
      <c r="AN60" s="10"/>
      <c r="AO60" s="13"/>
      <c r="AP60" s="10"/>
      <c r="AQ60" s="20"/>
      <c r="AR60" s="10"/>
      <c r="AS60" s="13"/>
      <c r="AT60" s="10"/>
      <c r="AU60" s="20"/>
      <c r="AV60" s="10"/>
      <c r="AW60" s="13"/>
      <c r="AX60" s="10"/>
      <c r="AY60" s="20"/>
      <c r="AZ60" s="1"/>
      <c r="BA60" s="13"/>
      <c r="BB60" s="2"/>
    </row>
    <row r="61" spans="1:54" ht="16.5" customHeight="1">
      <c r="A61" s="1"/>
      <c r="B61" s="44"/>
      <c r="C61" s="1"/>
      <c r="D61" s="22"/>
      <c r="E61" s="52"/>
      <c r="F61" s="44" t="s">
        <v>369</v>
      </c>
      <c r="G61" s="1"/>
      <c r="H61" s="22">
        <v>0.017</v>
      </c>
      <c r="I61" s="52"/>
      <c r="J61" s="12"/>
      <c r="L61" s="37"/>
      <c r="M61" s="37"/>
      <c r="N61" s="12"/>
      <c r="O61" s="12"/>
      <c r="P61" s="12"/>
      <c r="Q61" s="2"/>
      <c r="S61" s="1"/>
      <c r="T61" s="1"/>
      <c r="U61" s="20"/>
      <c r="V61" s="10"/>
      <c r="W61" s="8"/>
      <c r="X61" s="10"/>
      <c r="Y61" s="1"/>
      <c r="Z61" s="10"/>
      <c r="AA61" s="13"/>
      <c r="AB61" s="10"/>
      <c r="AC61" s="20"/>
      <c r="AD61" s="10"/>
      <c r="AE61" s="13"/>
      <c r="AF61" s="10"/>
      <c r="AG61" s="1"/>
      <c r="AH61" s="10"/>
      <c r="AI61" s="13"/>
      <c r="AJ61" s="1"/>
      <c r="AK61" s="1"/>
      <c r="AL61" s="1"/>
      <c r="AM61" s="20"/>
      <c r="AN61" s="10"/>
      <c r="AO61" s="13"/>
      <c r="AP61" s="10"/>
      <c r="AQ61" s="20"/>
      <c r="AR61" s="10"/>
      <c r="AS61" s="13"/>
      <c r="AT61" s="1"/>
      <c r="AU61" s="20"/>
      <c r="AV61" s="10"/>
      <c r="AW61" s="13"/>
      <c r="AX61" s="10"/>
      <c r="AY61" s="20"/>
      <c r="AZ61" s="1"/>
      <c r="BA61" s="13"/>
      <c r="BB61" s="2"/>
    </row>
    <row r="62" spans="1:54" ht="16.5" customHeight="1">
      <c r="A62" s="1"/>
      <c r="B62" s="44" t="s">
        <v>73</v>
      </c>
      <c r="C62" s="1"/>
      <c r="D62" s="22">
        <v>0.064</v>
      </c>
      <c r="E62" s="52"/>
      <c r="F62" s="12"/>
      <c r="H62" s="37"/>
      <c r="I62" s="52"/>
      <c r="J62" s="12"/>
      <c r="L62" s="37"/>
      <c r="M62" s="37"/>
      <c r="N62" s="12"/>
      <c r="O62" s="12"/>
      <c r="P62" s="12"/>
      <c r="Q62" s="2"/>
      <c r="S62" s="1"/>
      <c r="T62" s="1"/>
      <c r="U62" s="20"/>
      <c r="V62" s="10"/>
      <c r="W62" s="13"/>
      <c r="X62" s="10"/>
      <c r="Y62" s="10"/>
      <c r="Z62" s="10"/>
      <c r="AA62" s="13"/>
      <c r="AB62" s="10"/>
      <c r="AC62" s="20"/>
      <c r="AD62" s="10"/>
      <c r="AE62" s="13"/>
      <c r="AF62" s="10"/>
      <c r="AG62" s="10"/>
      <c r="AH62" s="10"/>
      <c r="AI62" s="13"/>
      <c r="AJ62" s="1"/>
      <c r="AK62" s="1"/>
      <c r="AL62" s="1"/>
      <c r="AM62" s="20"/>
      <c r="AN62" s="10"/>
      <c r="AO62" s="13"/>
      <c r="AP62" s="10"/>
      <c r="AQ62" s="20"/>
      <c r="AR62" s="10"/>
      <c r="AS62" s="13"/>
      <c r="AT62" s="1"/>
      <c r="AU62" s="20"/>
      <c r="AV62" s="10"/>
      <c r="AW62" s="13"/>
      <c r="AX62" s="10"/>
      <c r="AY62" s="20"/>
      <c r="AZ62" s="1"/>
      <c r="BA62" s="13"/>
      <c r="BB62" s="2"/>
    </row>
    <row r="63" spans="1:54" ht="16.5" customHeight="1">
      <c r="A63" s="1"/>
      <c r="B63" s="44" t="s">
        <v>81</v>
      </c>
      <c r="C63" s="1"/>
      <c r="D63" s="22">
        <v>0.062</v>
      </c>
      <c r="E63" s="52"/>
      <c r="F63" s="44" t="s">
        <v>380</v>
      </c>
      <c r="G63" s="1"/>
      <c r="H63" s="22">
        <v>0.005</v>
      </c>
      <c r="I63" s="52"/>
      <c r="J63" s="12"/>
      <c r="L63" s="37"/>
      <c r="M63" s="37"/>
      <c r="N63" s="12"/>
      <c r="O63" s="12"/>
      <c r="P63" s="12"/>
      <c r="Q63" s="2"/>
      <c r="S63" s="1"/>
      <c r="T63" s="1"/>
      <c r="U63" s="20"/>
      <c r="V63" s="10"/>
      <c r="W63" s="13"/>
      <c r="X63" s="10"/>
      <c r="Y63" s="20"/>
      <c r="Z63" s="10"/>
      <c r="AA63" s="13"/>
      <c r="AB63" s="10"/>
      <c r="AC63" s="20"/>
      <c r="AD63" s="10"/>
      <c r="AE63" s="13"/>
      <c r="AF63" s="10"/>
      <c r="AG63" s="20"/>
      <c r="AH63" s="10"/>
      <c r="AI63" s="13"/>
      <c r="AJ63" s="1"/>
      <c r="AK63" s="1"/>
      <c r="AL63" s="1"/>
      <c r="AM63" s="20"/>
      <c r="AN63" s="10"/>
      <c r="AO63" s="13"/>
      <c r="AP63" s="10"/>
      <c r="AQ63" s="20"/>
      <c r="AR63" s="10"/>
      <c r="AS63" s="13"/>
      <c r="AT63" s="10"/>
      <c r="AU63" s="20"/>
      <c r="AV63" s="10"/>
      <c r="AW63" s="13"/>
      <c r="AX63" s="10"/>
      <c r="AY63" s="20"/>
      <c r="AZ63" s="1"/>
      <c r="BA63" s="13"/>
      <c r="BB63" s="2"/>
    </row>
    <row r="64" spans="1:54" ht="16.5" customHeight="1">
      <c r="A64" s="1"/>
      <c r="B64" s="44" t="s">
        <v>87</v>
      </c>
      <c r="C64" s="1"/>
      <c r="D64" s="22">
        <v>0.048</v>
      </c>
      <c r="E64" s="52"/>
      <c r="F64" s="44" t="s">
        <v>387</v>
      </c>
      <c r="G64" s="1"/>
      <c r="H64" s="22">
        <v>0.002</v>
      </c>
      <c r="I64" s="52"/>
      <c r="J64" s="12"/>
      <c r="L64" s="37"/>
      <c r="M64" s="37"/>
      <c r="N64" s="12"/>
      <c r="O64" s="12"/>
      <c r="P64" s="12"/>
      <c r="Q64" s="2"/>
      <c r="S64" s="1"/>
      <c r="T64" s="1"/>
      <c r="U64" s="20"/>
      <c r="V64" s="10"/>
      <c r="W64" s="13"/>
      <c r="X64" s="10"/>
      <c r="Y64" s="20"/>
      <c r="Z64" s="10"/>
      <c r="AA64" s="13"/>
      <c r="AB64" s="10"/>
      <c r="AC64" s="20"/>
      <c r="AD64" s="10"/>
      <c r="AE64" s="13"/>
      <c r="AF64" s="10"/>
      <c r="AG64" s="20"/>
      <c r="AH64" s="10"/>
      <c r="AI64" s="13"/>
      <c r="AJ64" s="1"/>
      <c r="AK64" s="1"/>
      <c r="AL64" s="1"/>
      <c r="AM64" s="20"/>
      <c r="AN64" s="10"/>
      <c r="AO64" s="13"/>
      <c r="AP64" s="10"/>
      <c r="AQ64" s="20"/>
      <c r="AR64" s="10"/>
      <c r="AS64" s="13"/>
      <c r="AT64" s="10"/>
      <c r="AU64" s="20"/>
      <c r="AV64" s="10"/>
      <c r="AW64" s="13"/>
      <c r="AX64" s="10"/>
      <c r="AY64" s="20"/>
      <c r="AZ64" s="1"/>
      <c r="BA64" s="13"/>
      <c r="BB64" s="2"/>
    </row>
    <row r="65" spans="1:54" ht="17.25" customHeight="1">
      <c r="A65" s="1"/>
      <c r="B65" s="44" t="s">
        <v>462</v>
      </c>
      <c r="C65" s="1"/>
      <c r="D65" s="22">
        <v>0.027</v>
      </c>
      <c r="E65" s="52"/>
      <c r="F65" s="44" t="s">
        <v>171</v>
      </c>
      <c r="G65" s="1"/>
      <c r="H65" s="22">
        <v>0.002</v>
      </c>
      <c r="I65" s="52"/>
      <c r="J65" s="12"/>
      <c r="L65" s="37"/>
      <c r="M65" s="37"/>
      <c r="N65" s="12"/>
      <c r="O65" s="12"/>
      <c r="P65" s="12"/>
      <c r="Q65" s="2"/>
      <c r="S65" s="1"/>
      <c r="T65" s="1"/>
      <c r="U65" s="10"/>
      <c r="V65" s="10"/>
      <c r="W65" s="13"/>
      <c r="X65" s="10"/>
      <c r="Y65" s="10"/>
      <c r="Z65" s="10"/>
      <c r="AA65" s="13"/>
      <c r="AB65" s="10"/>
      <c r="AC65" s="10"/>
      <c r="AD65" s="10"/>
      <c r="AE65" s="13"/>
      <c r="AF65" s="10"/>
      <c r="AG65" s="20"/>
      <c r="AH65" s="10"/>
      <c r="AI65" s="13"/>
      <c r="AJ65" s="1"/>
      <c r="AK65" s="1"/>
      <c r="AL65" s="24"/>
      <c r="AM65" s="25"/>
      <c r="AN65" s="10"/>
      <c r="AO65" s="13"/>
      <c r="AP65" s="10"/>
      <c r="AQ65" s="17"/>
      <c r="AR65" s="17"/>
      <c r="AS65" s="27"/>
      <c r="AT65" s="10"/>
      <c r="AU65" s="20"/>
      <c r="AV65" s="10"/>
      <c r="AW65" s="13"/>
      <c r="AX65" s="10"/>
      <c r="AY65" s="20"/>
      <c r="AZ65" s="1"/>
      <c r="BA65" s="13"/>
      <c r="BB65" s="2"/>
    </row>
    <row r="66" spans="1:54" ht="17.25" customHeight="1">
      <c r="A66" s="1"/>
      <c r="B66" s="44" t="s">
        <v>98</v>
      </c>
      <c r="C66" s="1"/>
      <c r="D66" s="22">
        <v>0.024</v>
      </c>
      <c r="E66" s="52"/>
      <c r="F66" s="44" t="s">
        <v>129</v>
      </c>
      <c r="G66" s="1"/>
      <c r="H66" s="22">
        <v>0.001</v>
      </c>
      <c r="I66" s="52"/>
      <c r="J66" s="12"/>
      <c r="L66" s="37"/>
      <c r="M66" s="37"/>
      <c r="N66" s="12"/>
      <c r="O66" s="12"/>
      <c r="P66" s="12"/>
      <c r="Q66" s="2"/>
      <c r="S66" s="1"/>
      <c r="T66" s="1"/>
      <c r="U66" s="10"/>
      <c r="V66" s="10"/>
      <c r="W66" s="13"/>
      <c r="X66" s="10"/>
      <c r="Y66" s="10"/>
      <c r="Z66" s="10"/>
      <c r="AA66" s="13"/>
      <c r="AB66" s="10"/>
      <c r="AC66" s="10"/>
      <c r="AD66" s="10"/>
      <c r="AE66" s="13"/>
      <c r="AF66" s="10"/>
      <c r="AG66" s="20"/>
      <c r="AH66" s="10"/>
      <c r="AI66" s="13"/>
      <c r="AJ66" s="1"/>
      <c r="AK66" s="1"/>
      <c r="AL66" s="24"/>
      <c r="AM66" s="25"/>
      <c r="AN66" s="10"/>
      <c r="AO66" s="13"/>
      <c r="AP66" s="10"/>
      <c r="AQ66" s="17"/>
      <c r="AR66" s="17"/>
      <c r="AS66" s="27"/>
      <c r="AT66" s="10"/>
      <c r="AU66" s="20"/>
      <c r="AV66" s="10"/>
      <c r="AW66" s="13"/>
      <c r="AX66" s="10"/>
      <c r="AY66" s="20"/>
      <c r="AZ66" s="1"/>
      <c r="BA66" s="13"/>
      <c r="BB66" s="2"/>
    </row>
    <row r="67" spans="1:54" ht="17.25" customHeight="1">
      <c r="A67" s="1"/>
      <c r="B67" s="44"/>
      <c r="C67" s="1"/>
      <c r="D67" s="22"/>
      <c r="E67" s="52"/>
      <c r="F67" s="44" t="s">
        <v>27</v>
      </c>
      <c r="G67" s="1"/>
      <c r="H67" s="22">
        <v>0.131</v>
      </c>
      <c r="I67" s="52"/>
      <c r="J67" s="12"/>
      <c r="L67" s="37"/>
      <c r="M67" s="37"/>
      <c r="N67" s="12"/>
      <c r="O67" s="12"/>
      <c r="P67" s="12"/>
      <c r="Q67" s="2"/>
      <c r="S67" s="1"/>
      <c r="T67" s="10"/>
      <c r="U67" s="1"/>
      <c r="V67" s="10"/>
      <c r="W67" s="13"/>
      <c r="X67" s="10"/>
      <c r="Y67" s="10"/>
      <c r="Z67" s="10"/>
      <c r="AA67" s="13"/>
      <c r="AB67" s="10"/>
      <c r="AC67" s="1"/>
      <c r="AD67" s="10"/>
      <c r="AE67" s="13"/>
      <c r="AF67" s="10"/>
      <c r="AG67" s="20"/>
      <c r="AH67" s="10"/>
      <c r="AI67" s="13"/>
      <c r="AJ67" s="1"/>
      <c r="AK67" s="1"/>
      <c r="AL67" s="1"/>
      <c r="AM67" s="20"/>
      <c r="AN67" s="10"/>
      <c r="AO67" s="13"/>
      <c r="AP67" s="10"/>
      <c r="AR67" s="10"/>
      <c r="AS67" s="13"/>
      <c r="AT67" s="10"/>
      <c r="AU67" s="20"/>
      <c r="AV67" s="10"/>
      <c r="AW67" s="13"/>
      <c r="AX67" s="10"/>
      <c r="AY67" s="20"/>
      <c r="AZ67" s="1"/>
      <c r="BA67" s="13"/>
      <c r="BB67" s="2"/>
    </row>
    <row r="68" spans="1:54" ht="16.5" customHeight="1">
      <c r="A68" s="1"/>
      <c r="B68" s="44" t="s">
        <v>465</v>
      </c>
      <c r="C68" s="1"/>
      <c r="D68" s="22">
        <v>0.023</v>
      </c>
      <c r="E68" s="52"/>
      <c r="F68" s="44"/>
      <c r="G68" s="1"/>
      <c r="H68" s="22"/>
      <c r="I68" s="52"/>
      <c r="J68" s="12"/>
      <c r="L68" s="37"/>
      <c r="M68" s="37"/>
      <c r="N68" s="12"/>
      <c r="O68" s="12"/>
      <c r="P68" s="12"/>
      <c r="Q68" s="2"/>
      <c r="S68" s="1"/>
      <c r="T68" s="1"/>
      <c r="U68" s="10"/>
      <c r="V68" s="10"/>
      <c r="W68" s="13"/>
      <c r="X68" s="10"/>
      <c r="Y68" s="20"/>
      <c r="Z68" s="10"/>
      <c r="AA68" s="13"/>
      <c r="AB68" s="10"/>
      <c r="AC68" s="10"/>
      <c r="AD68" s="10"/>
      <c r="AE68" s="13"/>
      <c r="AF68" s="10"/>
      <c r="AG68" s="20"/>
      <c r="AH68" s="10"/>
      <c r="AI68" s="13"/>
      <c r="AJ68" s="1"/>
      <c r="AK68" s="1"/>
      <c r="AL68" s="1"/>
      <c r="AM68" s="20"/>
      <c r="AN68" s="10"/>
      <c r="AO68" s="13"/>
      <c r="AP68" s="10"/>
      <c r="AQ68" s="10"/>
      <c r="AR68" s="10"/>
      <c r="AS68" s="13"/>
      <c r="AT68" s="10"/>
      <c r="AU68" s="20"/>
      <c r="AV68" s="10"/>
      <c r="AW68" s="13"/>
      <c r="AX68" s="11"/>
      <c r="AY68" s="11"/>
      <c r="AZ68" s="11"/>
      <c r="BA68" s="11"/>
      <c r="BB68" s="2"/>
    </row>
    <row r="69" spans="1:54" ht="16.5" customHeight="1">
      <c r="A69" s="1"/>
      <c r="B69" s="44" t="s">
        <v>113</v>
      </c>
      <c r="C69" s="1"/>
      <c r="D69" s="22">
        <v>0.021</v>
      </c>
      <c r="E69" s="52"/>
      <c r="F69" s="44" t="s">
        <v>368</v>
      </c>
      <c r="G69" s="1"/>
      <c r="H69" s="22">
        <v>0.03</v>
      </c>
      <c r="I69" s="37"/>
      <c r="J69" s="12"/>
      <c r="L69" s="37"/>
      <c r="M69" s="37"/>
      <c r="N69" s="12"/>
      <c r="O69" s="12"/>
      <c r="P69" s="12"/>
      <c r="Q69" s="2"/>
      <c r="S69" s="1"/>
      <c r="T69" s="1"/>
      <c r="U69" s="20"/>
      <c r="V69" s="10"/>
      <c r="W69" s="13"/>
      <c r="X69" s="10"/>
      <c r="Y69" s="20"/>
      <c r="Z69" s="10"/>
      <c r="AA69" s="13"/>
      <c r="AB69" s="10"/>
      <c r="AC69" s="20"/>
      <c r="AD69" s="10"/>
      <c r="AE69" s="13"/>
      <c r="AF69" s="10"/>
      <c r="AG69" s="20"/>
      <c r="AH69" s="10"/>
      <c r="AI69" s="13"/>
      <c r="AJ69" s="1"/>
      <c r="AK69" s="1"/>
      <c r="AL69" s="1"/>
      <c r="AM69" s="20"/>
      <c r="AN69" s="10"/>
      <c r="AO69" s="13"/>
      <c r="AP69" s="10"/>
      <c r="AQ69" s="20"/>
      <c r="AR69" s="10"/>
      <c r="AS69" s="13"/>
      <c r="AT69" s="10"/>
      <c r="AU69" s="20"/>
      <c r="AV69" s="10"/>
      <c r="AW69" s="13"/>
      <c r="AX69" s="11"/>
      <c r="AY69" s="11"/>
      <c r="AZ69" s="11"/>
      <c r="BA69" s="11"/>
      <c r="BB69" s="2"/>
    </row>
    <row r="70" spans="1:54" ht="16.5" customHeight="1">
      <c r="A70" s="1"/>
      <c r="B70" s="44" t="s">
        <v>121</v>
      </c>
      <c r="C70" s="1"/>
      <c r="D70" s="22">
        <v>0.018</v>
      </c>
      <c r="E70" s="52"/>
      <c r="F70" s="44" t="s">
        <v>129</v>
      </c>
      <c r="G70" s="1"/>
      <c r="H70" s="22">
        <v>0.027</v>
      </c>
      <c r="I70" s="52"/>
      <c r="J70" s="12"/>
      <c r="L70" s="37"/>
      <c r="M70" s="37"/>
      <c r="N70" s="12"/>
      <c r="O70" s="12"/>
      <c r="P70" s="12"/>
      <c r="Q70" s="2"/>
      <c r="S70" s="1"/>
      <c r="T70" s="1"/>
      <c r="U70" s="20"/>
      <c r="V70" s="10"/>
      <c r="W70" s="13"/>
      <c r="X70" s="10"/>
      <c r="Y70" s="20"/>
      <c r="Z70" s="10"/>
      <c r="AA70" s="13"/>
      <c r="AB70" s="10"/>
      <c r="AC70" s="20"/>
      <c r="AD70" s="10"/>
      <c r="AE70" s="13"/>
      <c r="AF70" s="10"/>
      <c r="AG70" s="10"/>
      <c r="AH70" s="10"/>
      <c r="AI70" s="13"/>
      <c r="AJ70" s="1"/>
      <c r="AK70" s="1"/>
      <c r="AL70" s="1"/>
      <c r="AM70" s="20"/>
      <c r="AN70" s="10"/>
      <c r="AO70" s="13"/>
      <c r="AP70" s="10"/>
      <c r="AQ70" s="20"/>
      <c r="AR70" s="10"/>
      <c r="AS70" s="13"/>
      <c r="AT70" s="11"/>
      <c r="AU70" s="20"/>
      <c r="AV70" s="1"/>
      <c r="AW70" s="13"/>
      <c r="AX70" s="11"/>
      <c r="AY70" s="11"/>
      <c r="AZ70" s="11"/>
      <c r="BA70" s="11"/>
      <c r="BB70" s="2"/>
    </row>
    <row r="71" spans="1:54" ht="16.5" customHeight="1">
      <c r="A71" s="1"/>
      <c r="B71" s="44" t="s">
        <v>130</v>
      </c>
      <c r="C71" s="1"/>
      <c r="D71" s="3">
        <v>0.017</v>
      </c>
      <c r="E71" s="37"/>
      <c r="F71" s="44" t="s">
        <v>426</v>
      </c>
      <c r="G71" s="1"/>
      <c r="H71" s="22">
        <v>0.018</v>
      </c>
      <c r="I71" s="52"/>
      <c r="J71" s="12"/>
      <c r="L71" s="37"/>
      <c r="M71" s="37"/>
      <c r="N71" s="12"/>
      <c r="O71" s="12"/>
      <c r="P71" s="12"/>
      <c r="Q71" s="2"/>
      <c r="S71" s="1"/>
      <c r="T71" s="1"/>
      <c r="U71" s="20"/>
      <c r="V71" s="10"/>
      <c r="W71" s="13"/>
      <c r="X71" s="10"/>
      <c r="Y71" s="20"/>
      <c r="Z71" s="10"/>
      <c r="AA71" s="13"/>
      <c r="AB71" s="10"/>
      <c r="AC71" s="20"/>
      <c r="AD71" s="10"/>
      <c r="AE71" s="13"/>
      <c r="AF71" s="10"/>
      <c r="AG71" s="10"/>
      <c r="AH71" s="10"/>
      <c r="AI71" s="13"/>
      <c r="AJ71" s="1"/>
      <c r="AK71" s="1"/>
      <c r="AL71" s="1"/>
      <c r="AM71" s="20"/>
      <c r="AN71" s="10"/>
      <c r="AO71" s="13"/>
      <c r="AP71" s="10"/>
      <c r="AQ71" s="20"/>
      <c r="AR71" s="10"/>
      <c r="AS71" s="13"/>
      <c r="AT71" s="11"/>
      <c r="AU71" s="20"/>
      <c r="AV71" s="1"/>
      <c r="AW71" s="13"/>
      <c r="AX71" s="11"/>
      <c r="AY71" s="11"/>
      <c r="AZ71" s="11"/>
      <c r="BA71" s="11"/>
      <c r="BB71" s="2"/>
    </row>
    <row r="72" spans="1:54" ht="17.25" customHeight="1">
      <c r="A72" s="1"/>
      <c r="B72" s="44" t="s">
        <v>138</v>
      </c>
      <c r="C72" s="1"/>
      <c r="D72" s="22">
        <v>0.013</v>
      </c>
      <c r="E72" s="52"/>
      <c r="F72" s="44" t="s">
        <v>75</v>
      </c>
      <c r="G72" s="1"/>
      <c r="H72" s="22">
        <v>0.53</v>
      </c>
      <c r="I72" s="52"/>
      <c r="J72" s="12"/>
      <c r="L72" s="37"/>
      <c r="M72" s="52"/>
      <c r="N72" s="44"/>
      <c r="O72" s="1"/>
      <c r="P72" s="8"/>
      <c r="Q72" s="2"/>
      <c r="S72" s="1"/>
      <c r="T72" s="1"/>
      <c r="U72" s="20"/>
      <c r="V72" s="10"/>
      <c r="W72" s="13"/>
      <c r="X72" s="10"/>
      <c r="Y72" s="20"/>
      <c r="Z72" s="10"/>
      <c r="AA72" s="13"/>
      <c r="AB72" s="10"/>
      <c r="AC72" s="20"/>
      <c r="AD72" s="10"/>
      <c r="AE72" s="13"/>
      <c r="AF72" s="10"/>
      <c r="AG72" s="10"/>
      <c r="AH72" s="10"/>
      <c r="AI72" s="13"/>
      <c r="AJ72" s="1"/>
      <c r="AK72" s="1"/>
      <c r="AL72" s="24"/>
      <c r="AM72" s="25"/>
      <c r="AN72" s="10"/>
      <c r="AO72" s="13"/>
      <c r="AP72" s="10"/>
      <c r="AQ72" s="10"/>
      <c r="AR72" s="10"/>
      <c r="AS72" s="13"/>
      <c r="AT72" s="11"/>
      <c r="AU72" s="20"/>
      <c r="AV72" s="1"/>
      <c r="AW72" s="13"/>
      <c r="AX72" s="10"/>
      <c r="AY72" s="10"/>
      <c r="AZ72" s="10"/>
      <c r="BA72" s="8"/>
      <c r="BB72" s="2"/>
    </row>
    <row r="73" spans="1:54" ht="17.25" customHeight="1">
      <c r="A73" s="1"/>
      <c r="B73" s="44"/>
      <c r="C73" s="1"/>
      <c r="D73" s="22"/>
      <c r="E73" s="52"/>
      <c r="F73" s="44" t="s">
        <v>83</v>
      </c>
      <c r="G73" s="1"/>
      <c r="H73" s="22">
        <v>0.14</v>
      </c>
      <c r="I73" s="52"/>
      <c r="J73" s="12"/>
      <c r="L73" s="37"/>
      <c r="M73" s="52"/>
      <c r="N73" s="44"/>
      <c r="O73" s="1"/>
      <c r="P73" s="8"/>
      <c r="Q73" s="2"/>
      <c r="S73" s="1"/>
      <c r="T73" s="1"/>
      <c r="U73" s="20"/>
      <c r="V73" s="10"/>
      <c r="W73" s="13"/>
      <c r="X73" s="10"/>
      <c r="Y73" s="20"/>
      <c r="Z73" s="10"/>
      <c r="AA73" s="13"/>
      <c r="AB73" s="10"/>
      <c r="AC73" s="20"/>
      <c r="AD73" s="10"/>
      <c r="AE73" s="13"/>
      <c r="AF73" s="10"/>
      <c r="AG73" s="10"/>
      <c r="AH73" s="10"/>
      <c r="AI73" s="13"/>
      <c r="AJ73" s="1"/>
      <c r="AK73" s="1"/>
      <c r="AL73" s="24"/>
      <c r="AM73" s="25"/>
      <c r="AN73" s="10"/>
      <c r="AO73" s="13"/>
      <c r="AP73" s="10"/>
      <c r="AQ73" s="10"/>
      <c r="AR73" s="10"/>
      <c r="AS73" s="13"/>
      <c r="AT73" s="11"/>
      <c r="AU73" s="20"/>
      <c r="AV73" s="1"/>
      <c r="AW73" s="13"/>
      <c r="AX73" s="10"/>
      <c r="AY73" s="10"/>
      <c r="AZ73" s="10"/>
      <c r="BA73" s="8"/>
      <c r="BB73" s="2"/>
    </row>
    <row r="74" spans="1:54" ht="16.5" customHeight="1" thickBot="1">
      <c r="A74" s="29"/>
      <c r="B74" s="44"/>
      <c r="C74" s="1"/>
      <c r="D74" s="22"/>
      <c r="E74" s="54"/>
      <c r="F74" s="77"/>
      <c r="G74" s="29"/>
      <c r="H74" s="66"/>
      <c r="I74" s="54"/>
      <c r="J74" s="14"/>
      <c r="K74" s="14"/>
      <c r="L74" s="91"/>
      <c r="M74" s="54"/>
      <c r="N74" s="29"/>
      <c r="O74" s="29"/>
      <c r="P74" s="51"/>
      <c r="Q74" s="2"/>
      <c r="S74" s="1"/>
      <c r="T74" s="1"/>
      <c r="U74" s="20"/>
      <c r="V74" s="10"/>
      <c r="W74" s="13"/>
      <c r="X74" s="10"/>
      <c r="Y74" s="10"/>
      <c r="Z74" s="10"/>
      <c r="AA74" s="13"/>
      <c r="AB74" s="10"/>
      <c r="AC74" s="20"/>
      <c r="AD74" s="10"/>
      <c r="AE74" s="13"/>
      <c r="AF74" s="10"/>
      <c r="AG74" s="20"/>
      <c r="AH74" s="10"/>
      <c r="AI74" s="13"/>
      <c r="AJ74" s="1"/>
      <c r="AK74" s="1"/>
      <c r="AL74" s="1"/>
      <c r="AM74" s="10"/>
      <c r="AN74" s="10"/>
      <c r="AO74" s="13"/>
      <c r="AP74" s="10"/>
      <c r="AQ74" s="10"/>
      <c r="AR74" s="10"/>
      <c r="AS74" s="13"/>
      <c r="AT74" s="10"/>
      <c r="AU74" s="10"/>
      <c r="AV74" s="10"/>
      <c r="AW74" s="13"/>
      <c r="AX74" s="10"/>
      <c r="AY74" s="10"/>
      <c r="AZ74" s="10"/>
      <c r="BA74" s="13"/>
      <c r="BB74" s="2"/>
    </row>
    <row r="75" spans="1:54" ht="16.5" customHeight="1">
      <c r="A75" s="1"/>
      <c r="B75" s="56"/>
      <c r="C75" s="56"/>
      <c r="D75" s="92"/>
      <c r="F75" s="44"/>
      <c r="G75" s="56"/>
      <c r="H75" s="8"/>
      <c r="S75" s="1"/>
      <c r="T75" s="1"/>
      <c r="V75" s="1"/>
      <c r="W75" s="8"/>
      <c r="X75" s="1"/>
      <c r="Y75" s="1"/>
      <c r="Z75" s="1"/>
      <c r="AA75" s="8"/>
      <c r="AB75" s="1"/>
      <c r="AC75" s="1"/>
      <c r="AD75" s="1"/>
      <c r="AE75" s="8"/>
      <c r="AF75" s="1"/>
      <c r="AG75" s="1"/>
      <c r="AH75" s="1"/>
      <c r="AI75" s="8"/>
      <c r="AJ75" s="1"/>
      <c r="AK75" s="1"/>
      <c r="AL75" s="1"/>
      <c r="AM75" s="1"/>
      <c r="AN75" s="1"/>
      <c r="AO75" s="8"/>
      <c r="AP75" s="1"/>
      <c r="AQ75" s="1"/>
      <c r="AR75" s="1"/>
      <c r="AS75" s="8"/>
      <c r="AT75" s="1"/>
      <c r="AU75" s="1"/>
      <c r="AV75" s="1"/>
      <c r="AW75" s="8"/>
      <c r="AX75" s="1"/>
      <c r="AY75" s="1"/>
      <c r="AZ75" s="1"/>
      <c r="BA75" s="8"/>
      <c r="BB75" s="2"/>
    </row>
    <row r="76" spans="2:8" ht="16.5" customHeight="1">
      <c r="B76" s="44"/>
      <c r="C76" s="1"/>
      <c r="D76" s="8"/>
      <c r="E76" s="1"/>
      <c r="F76" s="44"/>
      <c r="G76" s="1"/>
      <c r="H76" s="8"/>
    </row>
  </sheetData>
  <mergeCells count="4">
    <mergeCell ref="E4:G4"/>
    <mergeCell ref="I4:K4"/>
    <mergeCell ref="M4:O4"/>
    <mergeCell ref="A4:C4"/>
  </mergeCells>
  <printOptions/>
  <pageMargins left="0.3937007874015748" right="0.3937007874015748" top="0" bottom="0" header="0.5118110236220472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2007-11-15T06:19:12Z</cp:lastPrinted>
  <dcterms:created xsi:type="dcterms:W3CDTF">1997-03-07T07:35:41Z</dcterms:created>
  <dcterms:modified xsi:type="dcterms:W3CDTF">2007-11-28T06:38:32Z</dcterms:modified>
  <cp:category/>
  <cp:version/>
  <cp:contentType/>
  <cp:contentStatus/>
</cp:coreProperties>
</file>