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Sheet1" sheetId="1" r:id="rId1"/>
  </sheets>
  <definedNames>
    <definedName name="_xlnm.Print_Area" localSheetId="0">'Sheet1'!$A$1:$CM$75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<sst xmlns="http://schemas.openxmlformats.org/spreadsheetml/2006/main" count="898" uniqueCount="153">
  <si>
    <t xml:space="preserve">     106    農林水産業   6</t>
  </si>
  <si>
    <t>6  農林水産業     107</t>
  </si>
  <si>
    <t xml:space="preserve">                              ５０      農            用            機</t>
  </si>
  <si>
    <t xml:space="preserve">  械            台            数</t>
  </si>
  <si>
    <t>（平成７年）</t>
  </si>
  <si>
    <t xml:space="preserve">      (1) 個人有台数および農家数</t>
  </si>
  <si>
    <t>単位：戸、台</t>
  </si>
  <si>
    <t>動  力  耕  う  ん  機  、  農  用  ト  ラ  ク  タ  ー</t>
  </si>
  <si>
    <t>動 力 防 除 機</t>
  </si>
  <si>
    <t>乗用型スピード</t>
  </si>
  <si>
    <t>動 力 田 植 機</t>
  </si>
  <si>
    <t>バ イ ン ダ ー</t>
  </si>
  <si>
    <t>自    脱    型</t>
  </si>
  <si>
    <t>米 麦 用 乾 燥 機</t>
  </si>
  <si>
    <t>市町村</t>
  </si>
  <si>
    <t>計</t>
  </si>
  <si>
    <t>歩    行    型</t>
  </si>
  <si>
    <t>15 馬 力 未 満</t>
  </si>
  <si>
    <t>15   ～   30</t>
  </si>
  <si>
    <t>30 馬 力 以 上</t>
  </si>
  <si>
    <t>ス プ レ ヤ ー</t>
  </si>
  <si>
    <t>コ ン バ イ ン</t>
  </si>
  <si>
    <t>実農家数</t>
  </si>
  <si>
    <t>台数</t>
  </si>
  <si>
    <t>農家数</t>
  </si>
  <si>
    <t>平成2年</t>
  </si>
  <si>
    <t xml:space="preserve">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</si>
  <si>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</si>
  <si>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</si>
  <si>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</si>
  <si>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</si>
  <si>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</si>
  <si>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</si>
  <si>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</si>
  <si>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</si>
  <si>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</si>
  <si>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</si>
  <si>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</si>
  <si>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</si>
  <si>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-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</si>
  <si>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</si>
  <si>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</si>
  <si>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</si>
  <si>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</si>
  <si>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</si>
  <si>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</si>
  <si>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</si>
  <si>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</si>
  <si>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</si>
  <si>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</si>
  <si>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</si>
  <si>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</si>
  <si>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</si>
  <si>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</si>
  <si>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</si>
  <si>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</si>
  <si>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</si>
  <si>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</si>
  <si>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</si>
  <si>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</si>
  <si>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</si>
  <si>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</si>
  <si>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</si>
  <si>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</si>
  <si>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</si>
  <si>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</si>
  <si>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</si>
  <si>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</si>
  <si>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</si>
  <si>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</si>
  <si>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</si>
  <si>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 108    農林水産業   6</t>
  </si>
  <si>
    <t>6  農林水産業     109</t>
  </si>
  <si>
    <t>（平成７年）（続）</t>
  </si>
  <si>
    <t xml:space="preserve">      (1) 個人有台数および農家数 （続）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</si>
  <si>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</si>
  <si>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</si>
  <si>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</si>
  <si>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</si>
  <si>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</si>
  <si>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</si>
  <si>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</si>
  <si>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</si>
  <si>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</si>
  <si>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</si>
  <si>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</si>
  <si>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</si>
  <si>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</si>
  <si>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</si>
  <si>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</si>
  <si>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</si>
  <si>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</si>
  <si>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</si>
  <si>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</si>
  <si>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</si>
  <si>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</si>
  <si>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</si>
  <si>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</si>
  <si>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</si>
  <si>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</si>
  <si>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</si>
  <si>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</si>
  <si>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</si>
  <si>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</si>
  <si>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</si>
  <si>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</si>
  <si>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</si>
  <si>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</si>
  <si>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</si>
  <si>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</si>
  <si>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</si>
  <si>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</si>
  <si>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</si>
  <si>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</si>
  <si>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</si>
  <si>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</si>
  <si>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</si>
  <si>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</si>
  <si>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</si>
  <si>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</si>
  <si>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</si>
  <si>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</si>
  <si>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110    農林水産業   6</t>
  </si>
  <si>
    <t xml:space="preserve">                                ５０      農            用            機</t>
  </si>
  <si>
    <t xml:space="preserve">      (2) 共有台数</t>
  </si>
  <si>
    <t>動 力 耕 う ん 機、農 用 ト ラ ク タ ー</t>
  </si>
  <si>
    <t>動   力</t>
  </si>
  <si>
    <t>乗用型</t>
  </si>
  <si>
    <t>バイン</t>
  </si>
  <si>
    <t>自脱型</t>
  </si>
  <si>
    <t>米麦用</t>
  </si>
  <si>
    <t>歩行型</t>
  </si>
  <si>
    <t>15馬力</t>
  </si>
  <si>
    <t>15～30</t>
  </si>
  <si>
    <t>30馬力</t>
  </si>
  <si>
    <t>ｽﾋﾟｰﾄﾞ</t>
  </si>
  <si>
    <t>コンバ</t>
  </si>
  <si>
    <t>未   満</t>
  </si>
  <si>
    <t>馬力</t>
  </si>
  <si>
    <t>防除機</t>
  </si>
  <si>
    <t>ｽﾌﾟﾚﾔｰ</t>
  </si>
  <si>
    <t>田植機</t>
  </si>
  <si>
    <t>ダ  ー</t>
  </si>
  <si>
    <t>イ   ン</t>
  </si>
  <si>
    <t>乾燥機</t>
  </si>
  <si>
    <t xml:space="preserve">    資料  県統計課「1995年農業センサス結果報告書」</t>
  </si>
  <si>
    <t>6  農林水産業     111</t>
  </si>
  <si>
    <t xml:space="preserve"> 械            台            数</t>
  </si>
  <si>
    <t>単位：台</t>
  </si>
  <si>
    <t>以　上</t>
  </si>
  <si>
    <t xml:space="preserve">     械            台            数</t>
  </si>
  <si>
    <t xml:space="preserve">               ５０      農            用            機</t>
  </si>
  <si>
    <t xml:space="preserve">      第45表(91ページ)の注参照。（ 2月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</si>
</sst>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81" fontId="7" fillId="0" borderId="0" xfId="16" applyFont="1" applyAlignment="1">
      <alignment/>
    </xf>
    <xf numFmtId="0" fontId="7" fillId="0" borderId="0" xfId="0" applyFont="1" applyAlignment="1">
      <alignment/>
    </xf>
    <xf numFmtId="181" fontId="7" fillId="0" borderId="0" xfId="16" applyFont="1" applyAlignment="1">
      <alignment horizontal="centerContinuous"/>
    </xf>
    <xf numFmtId="181" fontId="8" fillId="0" borderId="0" xfId="16" applyFont="1" applyAlignment="1">
      <alignment/>
    </xf>
    <xf numFmtId="0" fontId="9" fillId="0" borderId="0" xfId="0" applyFont="1" applyAlignment="1">
      <alignment/>
    </xf>
    <xf numFmtId="181" fontId="7" fillId="0" borderId="1" xfId="16" applyFont="1" applyBorder="1" applyAlignment="1">
      <alignment/>
    </xf>
    <xf numFmtId="181" fontId="7" fillId="0" borderId="1" xfId="16" applyFont="1" applyBorder="1" applyAlignment="1">
      <alignment horizontal="centerContinuous"/>
    </xf>
    <xf numFmtId="181" fontId="7" fillId="0" borderId="2" xfId="16" applyFont="1" applyBorder="1" applyAlignment="1">
      <alignment horizontal="centerContinuous"/>
    </xf>
    <xf numFmtId="181" fontId="7" fillId="0" borderId="3" xfId="16" applyFont="1" applyBorder="1" applyAlignment="1">
      <alignment horizontal="centerContinuous"/>
    </xf>
    <xf numFmtId="181" fontId="7" fillId="0" borderId="4" xfId="16" applyFont="1" applyBorder="1" applyAlignment="1">
      <alignment horizontal="centerContinuous"/>
    </xf>
    <xf numFmtId="181" fontId="7" fillId="0" borderId="4" xfId="16" applyFont="1" applyBorder="1" applyAlignment="1">
      <alignment horizontal="distributed"/>
    </xf>
    <xf numFmtId="181" fontId="7" fillId="0" borderId="4" xfId="16" applyFont="1" applyBorder="1" applyAlignment="1">
      <alignment horizontal="distributed"/>
    </xf>
    <xf numFmtId="181" fontId="7" fillId="0" borderId="0" xfId="16" applyFont="1" applyAlignment="1">
      <alignment horizontal="distributed"/>
    </xf>
    <xf numFmtId="181" fontId="7" fillId="0" borderId="3" xfId="16" applyFont="1" applyBorder="1" applyAlignment="1">
      <alignment/>
    </xf>
    <xf numFmtId="181" fontId="7" fillId="0" borderId="2" xfId="16" applyFont="1" applyBorder="1" applyAlignment="1">
      <alignment horizontal="distributed"/>
    </xf>
    <xf numFmtId="181" fontId="7" fillId="0" borderId="3" xfId="16" applyFont="1" applyBorder="1" applyAlignment="1">
      <alignment horizontal="distributed"/>
    </xf>
    <xf numFmtId="181" fontId="7" fillId="0" borderId="5" xfId="16" applyFont="1" applyBorder="1" applyAlignment="1">
      <alignment horizontal="distributed"/>
    </xf>
    <xf numFmtId="181" fontId="7" fillId="0" borderId="2" xfId="16" applyFont="1" applyBorder="1" applyAlignment="1">
      <alignment horizontal="distributed"/>
    </xf>
    <xf numFmtId="181" fontId="7" fillId="0" borderId="0" xfId="16" applyFont="1" applyBorder="1" applyAlignment="1">
      <alignment/>
    </xf>
    <xf numFmtId="181" fontId="7" fillId="0" borderId="0" xfId="16" applyFont="1" applyBorder="1" applyAlignment="1">
      <alignment horizontal="distributed"/>
    </xf>
    <xf numFmtId="181" fontId="7" fillId="0" borderId="4" xfId="16" applyFont="1" applyBorder="1" applyAlignment="1">
      <alignment horizontal="center"/>
    </xf>
    <xf numFmtId="181" fontId="7" fillId="0" borderId="0" xfId="16" applyFont="1" applyBorder="1" applyAlignment="1">
      <alignment horizontal="center"/>
    </xf>
    <xf numFmtId="181" fontId="7" fillId="0" borderId="0" xfId="16" applyFont="1" applyBorder="1" applyAlignment="1">
      <alignment horizontal="right"/>
    </xf>
    <xf numFmtId="181" fontId="7" fillId="0" borderId="4" xfId="16" applyFont="1" applyBorder="1" applyAlignment="1">
      <alignment/>
    </xf>
    <xf numFmtId="181" fontId="7" fillId="0" borderId="0" xfId="16" applyFont="1" applyAlignment="1">
      <alignment horizontal="right"/>
    </xf>
    <xf numFmtId="181" fontId="7" fillId="0" borderId="4" xfId="16" applyFont="1" applyBorder="1" applyAlignment="1">
      <alignment/>
    </xf>
    <xf numFmtId="181" fontId="7" fillId="0" borderId="0" xfId="16" applyFont="1" applyBorder="1" applyAlignment="1">
      <alignment/>
    </xf>
    <xf numFmtId="181" fontId="7" fillId="0" borderId="0" xfId="16" applyFont="1" applyAlignment="1">
      <alignment/>
    </xf>
    <xf numFmtId="181" fontId="7" fillId="0" borderId="0" xfId="16" applyFont="1" applyAlignment="1" quotePrefix="1">
      <alignment horizontal="center"/>
    </xf>
    <xf numFmtId="181" fontId="7" fillId="0" borderId="0" xfId="16" applyFont="1" applyAlignment="1">
      <alignment horizontal="distributed"/>
    </xf>
    <xf numFmtId="181" fontId="7" fillId="0" borderId="4" xfId="16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1" fontId="7" fillId="0" borderId="1" xfId="16" applyFont="1" applyBorder="1" applyAlignment="1">
      <alignment horizontal="right"/>
    </xf>
    <xf numFmtId="181" fontId="7" fillId="0" borderId="6" xfId="16" applyFont="1" applyBorder="1" applyAlignment="1">
      <alignment/>
    </xf>
    <xf numFmtId="181" fontId="7" fillId="0" borderId="0" xfId="16" applyFont="1" applyBorder="1" applyAlignment="1">
      <alignment horizontal="distributed"/>
    </xf>
    <xf numFmtId="0" fontId="7" fillId="0" borderId="0" xfId="0" applyFont="1" applyBorder="1" applyAlignment="1">
      <alignment/>
    </xf>
    <xf numFmtId="181" fontId="7" fillId="0" borderId="0" xfId="16" applyFont="1" applyBorder="1" applyAlignment="1">
      <alignment horizontal="centerContinuous"/>
    </xf>
    <xf numFmtId="181" fontId="8" fillId="0" borderId="0" xfId="16" applyFont="1" applyBorder="1" applyAlignment="1">
      <alignment/>
    </xf>
    <xf numFmtId="0" fontId="9" fillId="0" borderId="0" xfId="0" applyFont="1" applyBorder="1" applyAlignment="1">
      <alignment/>
    </xf>
    <xf numFmtId="181" fontId="7" fillId="0" borderId="0" xfId="16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1" fontId="7" fillId="0" borderId="0" xfId="16" applyFont="1" applyAlignment="1">
      <alignment horizontal="distributed"/>
    </xf>
    <xf numFmtId="0" fontId="0" fillId="0" borderId="0" xfId="0" applyAlignment="1">
      <alignment/>
    </xf>
    <xf numFmtId="181" fontId="7" fillId="0" borderId="7" xfId="16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1" fontId="7" fillId="0" borderId="7" xfId="16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181" fontId="7" fillId="0" borderId="8" xfId="16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1" fontId="7" fillId="0" borderId="11" xfId="16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53"/>
  <sheetViews>
    <sheetView showGridLines="0" tabSelected="1" workbookViewId="0" topLeftCell="A1">
      <selection activeCell="C4" sqref="C4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12" width="13.00390625" style="1" customWidth="1"/>
    <col min="13" max="13" width="9.00390625" style="1" customWidth="1"/>
    <col min="14" max="14" width="11.00390625" style="1" customWidth="1"/>
    <col min="15" max="15" width="4.00390625" style="1" customWidth="1"/>
    <col min="16" max="16" width="3.25390625" style="1" customWidth="1"/>
    <col min="17" max="28" width="12.00390625" style="1" customWidth="1"/>
    <col min="29" max="29" width="10.875" style="1" customWidth="1"/>
    <col min="30" max="30" width="6.125" style="1" customWidth="1"/>
    <col min="31" max="31" width="5.125" style="1" customWidth="1"/>
    <col min="32" max="32" width="12.875" style="1" customWidth="1"/>
    <col min="33" max="33" width="9.875" style="1" customWidth="1"/>
    <col min="34" max="34" width="6.375" style="1" customWidth="1"/>
    <col min="35" max="35" width="11.75390625" style="1" customWidth="1"/>
    <col min="36" max="36" width="10.875" style="1" customWidth="1"/>
    <col min="37" max="37" width="9.75390625" style="1" customWidth="1"/>
    <col min="38" max="38" width="8.00390625" style="1" customWidth="1"/>
    <col min="39" max="40" width="8.625" style="1" customWidth="1"/>
    <col min="41" max="41" width="7.875" style="1" customWidth="1"/>
    <col min="42" max="42" width="7.75390625" style="1" customWidth="1"/>
    <col min="43" max="43" width="13.00390625" style="1" customWidth="1"/>
    <col min="44" max="44" width="13.625" style="1" customWidth="1"/>
    <col min="45" max="45" width="6.625" style="1" customWidth="1"/>
    <col min="46" max="46" width="3.00390625" style="1" customWidth="1"/>
    <col min="47" max="47" width="16.375" style="1" customWidth="1"/>
    <col min="48" max="48" width="12.875" style="1" customWidth="1"/>
    <col min="49" max="49" width="11.00390625" style="1" customWidth="1"/>
    <col min="50" max="50" width="9.625" style="1" customWidth="1"/>
    <col min="51" max="51" width="11.00390625" style="1" customWidth="1"/>
    <col min="52" max="52" width="11.375" style="1" customWidth="1"/>
    <col min="53" max="53" width="8.875" style="1" customWidth="1"/>
    <col min="54" max="54" width="8.375" style="1" customWidth="1"/>
    <col min="55" max="55" width="8.00390625" style="1" customWidth="1"/>
    <col min="56" max="56" width="12.75390625" style="1" customWidth="1"/>
    <col min="57" max="57" width="11.125" style="1" customWidth="1"/>
    <col min="58" max="58" width="12.00390625" style="1" customWidth="1"/>
    <col min="59" max="59" width="4.00390625" style="1" customWidth="1"/>
    <col min="60" max="60" width="2.625" style="1" customWidth="1"/>
    <col min="61" max="61" width="1.625" style="1" customWidth="1"/>
    <col min="62" max="62" width="19.125" style="1" customWidth="1"/>
    <col min="63" max="63" width="5.00390625" style="1" customWidth="1"/>
    <col min="64" max="64" width="13.125" style="1" customWidth="1"/>
    <col min="65" max="65" width="9.75390625" style="1" customWidth="1"/>
    <col min="66" max="66" width="9.25390625" style="1" customWidth="1"/>
    <col min="67" max="67" width="10.625" style="1" customWidth="1"/>
    <col min="68" max="69" width="8.625" style="1" customWidth="1"/>
    <col min="70" max="70" width="10.75390625" style="1" customWidth="1"/>
    <col min="71" max="71" width="12.125" style="1" customWidth="1"/>
    <col min="72" max="72" width="11.75390625" style="1" customWidth="1"/>
    <col min="73" max="73" width="14.75390625" style="1" customWidth="1"/>
    <col min="74" max="74" width="11.125" style="1" customWidth="1"/>
    <col min="75" max="75" width="10.25390625" style="1" customWidth="1"/>
    <col min="76" max="76" width="5.00390625" style="1" customWidth="1"/>
    <col min="77" max="77" width="9.00390625" style="1" customWidth="1"/>
    <col min="78" max="78" width="10.25390625" style="1" customWidth="1"/>
    <col min="79" max="79" width="1.875" style="1" customWidth="1"/>
    <col min="80" max="80" width="9.875" style="1" customWidth="1"/>
    <col min="81" max="82" width="9.00390625" style="1" customWidth="1"/>
    <col min="83" max="83" width="10.00390625" style="1" customWidth="1"/>
    <col min="84" max="84" width="12.375" style="1" customWidth="1"/>
    <col min="85" max="85" width="10.25390625" style="1" customWidth="1"/>
    <col min="86" max="86" width="10.125" style="1" customWidth="1"/>
    <col min="87" max="87" width="9.00390625" style="1" customWidth="1"/>
    <col min="88" max="88" width="10.00390625" style="1" customWidth="1"/>
    <col min="89" max="89" width="9.00390625" style="1" customWidth="1"/>
    <col min="90" max="90" width="9.75390625" style="1" customWidth="1"/>
    <col min="91" max="91" width="9.00390625" style="1" customWidth="1"/>
    <col min="92" max="16384" width="8.625" style="1" customWidth="1"/>
  </cols>
  <sheetData>
    <row r="1" spans="3:91" ht="15.75" customHeight="1">
      <c r="C1" s="1" t="s">
        <v>0</v>
      </c>
      <c r="Q1" s="2"/>
      <c r="Z1" s="3" t="s">
        <v>1</v>
      </c>
      <c r="AA1" s="3"/>
      <c r="AB1" s="3"/>
      <c r="AG1" s="1" t="s">
        <v>71</v>
      </c>
      <c r="AU1" s="2"/>
      <c r="BD1" s="3" t="s">
        <v>72</v>
      </c>
      <c r="BE1" s="3"/>
      <c r="BF1" s="3"/>
      <c r="BJ1" s="1" t="s">
        <v>122</v>
      </c>
      <c r="BZ1" s="2"/>
      <c r="CK1" s="3" t="s">
        <v>146</v>
      </c>
      <c r="CL1" s="3"/>
      <c r="CM1" s="3"/>
    </row>
    <row r="2" spans="3:85" ht="24">
      <c r="C2" s="4" t="s">
        <v>2</v>
      </c>
      <c r="Q2" s="4" t="s">
        <v>3</v>
      </c>
      <c r="W2" s="1" t="s">
        <v>4</v>
      </c>
      <c r="X2" s="5"/>
      <c r="AG2" s="4" t="s">
        <v>151</v>
      </c>
      <c r="AU2" s="4" t="s">
        <v>150</v>
      </c>
      <c r="BA2" s="1" t="s">
        <v>73</v>
      </c>
      <c r="BB2" s="5"/>
      <c r="BJ2" s="4" t="s">
        <v>123</v>
      </c>
      <c r="BZ2" s="4" t="s">
        <v>147</v>
      </c>
      <c r="CG2" s="1" t="s">
        <v>73</v>
      </c>
    </row>
    <row r="3" ht="15.75" customHeight="1">
      <c r="C3" s="1" t="s">
        <v>152</v>
      </c>
    </row>
    <row r="4" spans="2:91" ht="15.75" customHeight="1" thickBot="1">
      <c r="B4" s="6"/>
      <c r="C4" s="6" t="s">
        <v>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Q4" s="6"/>
      <c r="R4" s="6"/>
      <c r="S4" s="6"/>
      <c r="T4" s="6"/>
      <c r="U4" s="6"/>
      <c r="V4" s="6"/>
      <c r="W4" s="6"/>
      <c r="X4" s="6"/>
      <c r="Y4" s="6"/>
      <c r="Z4" s="6"/>
      <c r="AA4" s="7" t="s">
        <v>6</v>
      </c>
      <c r="AB4" s="7"/>
      <c r="AF4" s="6"/>
      <c r="AG4" s="6" t="s">
        <v>74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7" t="s">
        <v>6</v>
      </c>
      <c r="BF4" s="7"/>
      <c r="BI4" s="6"/>
      <c r="BJ4" s="6" t="s">
        <v>124</v>
      </c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7" t="s">
        <v>148</v>
      </c>
      <c r="CM4" s="7"/>
    </row>
    <row r="5" spans="5:91" ht="15.75" customHeight="1">
      <c r="E5" s="8" t="s">
        <v>7</v>
      </c>
      <c r="F5" s="9"/>
      <c r="G5" s="9"/>
      <c r="H5" s="9"/>
      <c r="I5" s="9"/>
      <c r="J5" s="9"/>
      <c r="K5" s="9"/>
      <c r="L5" s="9"/>
      <c r="M5" s="9"/>
      <c r="N5" s="9"/>
      <c r="Q5" s="48" t="s">
        <v>8</v>
      </c>
      <c r="R5" s="49"/>
      <c r="S5" s="10" t="s">
        <v>9</v>
      </c>
      <c r="T5" s="3"/>
      <c r="U5" s="52" t="s">
        <v>10</v>
      </c>
      <c r="V5" s="49"/>
      <c r="W5" s="52" t="s">
        <v>11</v>
      </c>
      <c r="X5" s="49"/>
      <c r="Y5" s="10" t="s">
        <v>12</v>
      </c>
      <c r="Z5" s="3"/>
      <c r="AA5" s="52" t="s">
        <v>13</v>
      </c>
      <c r="AB5" s="54"/>
      <c r="AI5" s="8" t="s">
        <v>7</v>
      </c>
      <c r="AJ5" s="9"/>
      <c r="AK5" s="9"/>
      <c r="AL5" s="9"/>
      <c r="AM5" s="9"/>
      <c r="AN5" s="9"/>
      <c r="AO5" s="9"/>
      <c r="AP5" s="9"/>
      <c r="AQ5" s="9"/>
      <c r="AR5" s="9"/>
      <c r="AU5" s="48" t="s">
        <v>8</v>
      </c>
      <c r="AV5" s="49"/>
      <c r="AW5" s="10" t="s">
        <v>9</v>
      </c>
      <c r="AX5" s="3"/>
      <c r="AY5" s="52" t="s">
        <v>10</v>
      </c>
      <c r="AZ5" s="49"/>
      <c r="BA5" s="52" t="s">
        <v>11</v>
      </c>
      <c r="BB5" s="49"/>
      <c r="BC5" s="10" t="s">
        <v>12</v>
      </c>
      <c r="BD5" s="3"/>
      <c r="BE5" s="52" t="s">
        <v>13</v>
      </c>
      <c r="BF5" s="54"/>
      <c r="BL5" s="8" t="s">
        <v>125</v>
      </c>
      <c r="BM5" s="9"/>
      <c r="BN5" s="9"/>
      <c r="BO5" s="9"/>
      <c r="BP5" s="9"/>
      <c r="BQ5" s="9"/>
      <c r="BR5" s="11" t="s">
        <v>126</v>
      </c>
      <c r="BS5" s="12" t="s">
        <v>127</v>
      </c>
      <c r="BT5" s="11" t="s">
        <v>126</v>
      </c>
      <c r="BU5" s="11" t="s">
        <v>128</v>
      </c>
      <c r="BV5" s="11" t="s">
        <v>129</v>
      </c>
      <c r="BW5" s="11" t="s">
        <v>130</v>
      </c>
      <c r="CB5" s="8" t="s">
        <v>125</v>
      </c>
      <c r="CC5" s="9"/>
      <c r="CD5" s="9"/>
      <c r="CE5" s="9"/>
      <c r="CF5" s="9"/>
      <c r="CG5" s="9"/>
      <c r="CH5" s="11" t="s">
        <v>126</v>
      </c>
      <c r="CI5" s="12" t="s">
        <v>127</v>
      </c>
      <c r="CJ5" s="11" t="s">
        <v>126</v>
      </c>
      <c r="CK5" s="11" t="s">
        <v>128</v>
      </c>
      <c r="CL5" s="11" t="s">
        <v>129</v>
      </c>
      <c r="CM5" s="11" t="s">
        <v>130</v>
      </c>
    </row>
    <row r="6" spans="3:91" ht="15.75" customHeight="1">
      <c r="C6" s="13" t="s">
        <v>14</v>
      </c>
      <c r="E6" s="8" t="s">
        <v>15</v>
      </c>
      <c r="F6" s="9"/>
      <c r="G6" s="8" t="s">
        <v>16</v>
      </c>
      <c r="H6" s="9"/>
      <c r="I6" s="8" t="s">
        <v>17</v>
      </c>
      <c r="J6" s="9"/>
      <c r="K6" s="8" t="s">
        <v>18</v>
      </c>
      <c r="L6" s="9"/>
      <c r="M6" s="8" t="s">
        <v>19</v>
      </c>
      <c r="N6" s="9"/>
      <c r="Q6" s="50"/>
      <c r="R6" s="51"/>
      <c r="S6" s="8" t="s">
        <v>20</v>
      </c>
      <c r="T6" s="9"/>
      <c r="U6" s="53"/>
      <c r="V6" s="51"/>
      <c r="W6" s="53"/>
      <c r="X6" s="51"/>
      <c r="Y6" s="8" t="s">
        <v>21</v>
      </c>
      <c r="Z6" s="9"/>
      <c r="AA6" s="53"/>
      <c r="AB6" s="50"/>
      <c r="AG6" s="13" t="s">
        <v>14</v>
      </c>
      <c r="AI6" s="8" t="s">
        <v>15</v>
      </c>
      <c r="AJ6" s="9"/>
      <c r="AK6" s="8" t="s">
        <v>16</v>
      </c>
      <c r="AL6" s="9"/>
      <c r="AM6" s="8" t="s">
        <v>17</v>
      </c>
      <c r="AN6" s="9"/>
      <c r="AO6" s="8" t="s">
        <v>18</v>
      </c>
      <c r="AP6" s="9"/>
      <c r="AQ6" s="8" t="s">
        <v>19</v>
      </c>
      <c r="AR6" s="9"/>
      <c r="AU6" s="50"/>
      <c r="AV6" s="51"/>
      <c r="AW6" s="8" t="s">
        <v>20</v>
      </c>
      <c r="AX6" s="9"/>
      <c r="AY6" s="53"/>
      <c r="AZ6" s="51"/>
      <c r="BA6" s="53"/>
      <c r="BB6" s="51"/>
      <c r="BC6" s="8" t="s">
        <v>21</v>
      </c>
      <c r="BD6" s="9"/>
      <c r="BE6" s="53"/>
      <c r="BF6" s="50"/>
      <c r="BJ6" s="13" t="s">
        <v>14</v>
      </c>
      <c r="BL6" s="44" t="s">
        <v>22</v>
      </c>
      <c r="BM6" s="44" t="s">
        <v>15</v>
      </c>
      <c r="BN6" s="46" t="s">
        <v>131</v>
      </c>
      <c r="BO6" s="11" t="s">
        <v>132</v>
      </c>
      <c r="BP6" s="11" t="s">
        <v>133</v>
      </c>
      <c r="BQ6" s="11" t="s">
        <v>134</v>
      </c>
      <c r="BR6" s="11"/>
      <c r="BS6" s="12" t="s">
        <v>135</v>
      </c>
      <c r="BT6" s="11"/>
      <c r="BU6" s="11"/>
      <c r="BV6" s="11" t="s">
        <v>136</v>
      </c>
      <c r="BW6" s="11"/>
      <c r="BY6" s="42" t="s">
        <v>14</v>
      </c>
      <c r="BZ6" s="43"/>
      <c r="CB6" s="44" t="s">
        <v>22</v>
      </c>
      <c r="CC6" s="44" t="s">
        <v>15</v>
      </c>
      <c r="CD6" s="46" t="s">
        <v>131</v>
      </c>
      <c r="CE6" s="11" t="s">
        <v>132</v>
      </c>
      <c r="CF6" s="11" t="s">
        <v>133</v>
      </c>
      <c r="CG6" s="11" t="s">
        <v>134</v>
      </c>
      <c r="CH6" s="11"/>
      <c r="CI6" s="12" t="s">
        <v>135</v>
      </c>
      <c r="CJ6" s="11"/>
      <c r="CK6" s="11"/>
      <c r="CL6" s="11" t="s">
        <v>136</v>
      </c>
      <c r="CM6" s="11"/>
    </row>
    <row r="7" spans="2:91" ht="15.75" customHeight="1">
      <c r="B7" s="14"/>
      <c r="C7" s="14"/>
      <c r="D7" s="14"/>
      <c r="E7" s="15" t="s">
        <v>22</v>
      </c>
      <c r="F7" s="15" t="s">
        <v>23</v>
      </c>
      <c r="G7" s="15" t="s">
        <v>24</v>
      </c>
      <c r="H7" s="15" t="s">
        <v>23</v>
      </c>
      <c r="I7" s="15" t="s">
        <v>24</v>
      </c>
      <c r="J7" s="15" t="s">
        <v>23</v>
      </c>
      <c r="K7" s="15" t="s">
        <v>24</v>
      </c>
      <c r="L7" s="15" t="s">
        <v>23</v>
      </c>
      <c r="M7" s="15" t="s">
        <v>24</v>
      </c>
      <c r="N7" s="15" t="s">
        <v>23</v>
      </c>
      <c r="Q7" s="16" t="s">
        <v>24</v>
      </c>
      <c r="R7" s="15" t="s">
        <v>23</v>
      </c>
      <c r="S7" s="15" t="s">
        <v>24</v>
      </c>
      <c r="T7" s="15" t="s">
        <v>23</v>
      </c>
      <c r="U7" s="15" t="s">
        <v>24</v>
      </c>
      <c r="V7" s="15" t="s">
        <v>23</v>
      </c>
      <c r="W7" s="15" t="s">
        <v>24</v>
      </c>
      <c r="X7" s="15" t="s">
        <v>23</v>
      </c>
      <c r="Y7" s="15" t="s">
        <v>24</v>
      </c>
      <c r="Z7" s="15" t="s">
        <v>23</v>
      </c>
      <c r="AA7" s="15" t="s">
        <v>24</v>
      </c>
      <c r="AB7" s="15" t="s">
        <v>23</v>
      </c>
      <c r="AF7" s="14"/>
      <c r="AG7" s="14"/>
      <c r="AH7" s="14"/>
      <c r="AI7" s="15" t="s">
        <v>22</v>
      </c>
      <c r="AJ7" s="15" t="s">
        <v>23</v>
      </c>
      <c r="AK7" s="15" t="s">
        <v>24</v>
      </c>
      <c r="AL7" s="15" t="s">
        <v>23</v>
      </c>
      <c r="AM7" s="15" t="s">
        <v>24</v>
      </c>
      <c r="AN7" s="15" t="s">
        <v>23</v>
      </c>
      <c r="AO7" s="15" t="s">
        <v>24</v>
      </c>
      <c r="AP7" s="15" t="s">
        <v>23</v>
      </c>
      <c r="AQ7" s="15" t="s">
        <v>24</v>
      </c>
      <c r="AR7" s="15" t="s">
        <v>23</v>
      </c>
      <c r="AU7" s="16" t="s">
        <v>24</v>
      </c>
      <c r="AV7" s="15" t="s">
        <v>23</v>
      </c>
      <c r="AW7" s="15" t="s">
        <v>24</v>
      </c>
      <c r="AX7" s="15" t="s">
        <v>23</v>
      </c>
      <c r="AY7" s="15" t="s">
        <v>24</v>
      </c>
      <c r="AZ7" s="15" t="s">
        <v>23</v>
      </c>
      <c r="BA7" s="15" t="s">
        <v>24</v>
      </c>
      <c r="BB7" s="15" t="s">
        <v>23</v>
      </c>
      <c r="BC7" s="15" t="s">
        <v>24</v>
      </c>
      <c r="BD7" s="15" t="s">
        <v>23</v>
      </c>
      <c r="BE7" s="15" t="s">
        <v>24</v>
      </c>
      <c r="BF7" s="15" t="s">
        <v>23</v>
      </c>
      <c r="BI7" s="14"/>
      <c r="BJ7" s="14"/>
      <c r="BK7" s="14"/>
      <c r="BL7" s="45"/>
      <c r="BM7" s="45"/>
      <c r="BN7" s="47"/>
      <c r="BO7" s="15" t="s">
        <v>137</v>
      </c>
      <c r="BP7" s="17" t="s">
        <v>138</v>
      </c>
      <c r="BQ7" s="15" t="s">
        <v>149</v>
      </c>
      <c r="BR7" s="15" t="s">
        <v>139</v>
      </c>
      <c r="BS7" s="18" t="s">
        <v>140</v>
      </c>
      <c r="BT7" s="15" t="s">
        <v>141</v>
      </c>
      <c r="BU7" s="15" t="s">
        <v>142</v>
      </c>
      <c r="BV7" s="15" t="s">
        <v>143</v>
      </c>
      <c r="BW7" s="15" t="s">
        <v>144</v>
      </c>
      <c r="BY7" s="14"/>
      <c r="BZ7" s="14"/>
      <c r="CA7" s="14"/>
      <c r="CB7" s="45"/>
      <c r="CC7" s="45"/>
      <c r="CD7" s="47"/>
      <c r="CE7" s="15" t="s">
        <v>137</v>
      </c>
      <c r="CF7" s="17" t="s">
        <v>138</v>
      </c>
      <c r="CG7" s="15" t="s">
        <v>149</v>
      </c>
      <c r="CH7" s="15" t="s">
        <v>139</v>
      </c>
      <c r="CI7" s="18" t="s">
        <v>140</v>
      </c>
      <c r="CJ7" s="15" t="s">
        <v>141</v>
      </c>
      <c r="CK7" s="15" t="s">
        <v>142</v>
      </c>
      <c r="CL7" s="15" t="s">
        <v>143</v>
      </c>
      <c r="CM7" s="15" t="s">
        <v>144</v>
      </c>
    </row>
    <row r="8" spans="2:91" ht="15.75" customHeight="1">
      <c r="B8" s="19"/>
      <c r="C8" s="19"/>
      <c r="D8" s="19"/>
      <c r="E8" s="12"/>
      <c r="F8" s="20"/>
      <c r="G8" s="20"/>
      <c r="H8" s="20"/>
      <c r="I8" s="20"/>
      <c r="J8" s="20"/>
      <c r="K8" s="20"/>
      <c r="L8" s="20"/>
      <c r="M8" s="20"/>
      <c r="N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F8" s="19"/>
      <c r="AG8" s="19"/>
      <c r="AH8" s="19"/>
      <c r="AI8" s="11"/>
      <c r="AJ8" s="35"/>
      <c r="AK8" s="35"/>
      <c r="AL8" s="35"/>
      <c r="AM8" s="35"/>
      <c r="AN8" s="35"/>
      <c r="AO8" s="35"/>
      <c r="AP8" s="35"/>
      <c r="AQ8" s="35"/>
      <c r="AR8" s="35"/>
      <c r="AS8" s="13"/>
      <c r="AT8" s="13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I8" s="19"/>
      <c r="BJ8" s="19"/>
      <c r="BK8" s="19"/>
      <c r="BL8" s="21"/>
      <c r="BM8" s="22"/>
      <c r="BN8" s="20"/>
      <c r="BO8" s="20"/>
      <c r="BP8" s="20"/>
      <c r="BQ8" s="20"/>
      <c r="BR8" s="20"/>
      <c r="BS8" s="20"/>
      <c r="BT8" s="20"/>
      <c r="BU8" s="20"/>
      <c r="BV8" s="20"/>
      <c r="BW8" s="20"/>
      <c r="BZ8" s="23" t="s">
        <v>75</v>
      </c>
      <c r="CB8" s="24">
        <v>13</v>
      </c>
      <c r="CC8" s="25" t="s">
        <v>39</v>
      </c>
      <c r="CD8" s="25" t="s">
        <v>39</v>
      </c>
      <c r="CE8" s="25" t="s">
        <v>39</v>
      </c>
      <c r="CF8" s="25" t="s">
        <v>39</v>
      </c>
      <c r="CG8" s="25" t="s">
        <v>39</v>
      </c>
      <c r="CH8" s="25" t="s">
        <v>39</v>
      </c>
      <c r="CI8" s="1">
        <v>1</v>
      </c>
      <c r="CJ8" s="1">
        <v>2</v>
      </c>
      <c r="CK8" s="1">
        <v>1</v>
      </c>
      <c r="CL8" s="25" t="s">
        <v>39</v>
      </c>
      <c r="CM8" s="25" t="s">
        <v>39</v>
      </c>
    </row>
    <row r="9" spans="2:91" ht="15.75" customHeight="1">
      <c r="B9" s="19"/>
      <c r="C9" s="20" t="s">
        <v>25</v>
      </c>
      <c r="D9" s="19"/>
      <c r="E9" s="26">
        <v>46916</v>
      </c>
      <c r="F9" s="27">
        <v>72600</v>
      </c>
      <c r="G9" s="27">
        <v>38452</v>
      </c>
      <c r="H9" s="27">
        <v>46633</v>
      </c>
      <c r="I9" s="27">
        <v>8840</v>
      </c>
      <c r="J9" s="27">
        <v>9314</v>
      </c>
      <c r="K9" s="27">
        <v>15500</v>
      </c>
      <c r="L9" s="27">
        <v>15874</v>
      </c>
      <c r="M9" s="27">
        <v>685</v>
      </c>
      <c r="N9" s="27">
        <v>779</v>
      </c>
      <c r="O9" s="28"/>
      <c r="P9" s="28"/>
      <c r="Q9" s="27">
        <v>31570</v>
      </c>
      <c r="R9" s="27">
        <v>35753</v>
      </c>
      <c r="S9" s="27">
        <v>236</v>
      </c>
      <c r="T9" s="27">
        <v>252</v>
      </c>
      <c r="U9" s="27">
        <v>26853</v>
      </c>
      <c r="V9" s="27">
        <v>26980</v>
      </c>
      <c r="W9" s="27">
        <v>29899</v>
      </c>
      <c r="X9" s="27">
        <v>30130</v>
      </c>
      <c r="Y9" s="27">
        <v>7673</v>
      </c>
      <c r="Z9" s="27">
        <v>7691</v>
      </c>
      <c r="AA9" s="27">
        <v>10613</v>
      </c>
      <c r="AB9" s="27">
        <v>10714</v>
      </c>
      <c r="AG9" s="23" t="s">
        <v>75</v>
      </c>
      <c r="AI9" s="24">
        <v>582</v>
      </c>
      <c r="AJ9" s="1">
        <f>SUM(AL9,AN9,AP9,AR9)</f>
        <v>1086</v>
      </c>
      <c r="AK9" s="1">
        <v>489</v>
      </c>
      <c r="AL9" s="1">
        <v>694</v>
      </c>
      <c r="AM9" s="1">
        <v>117</v>
      </c>
      <c r="AN9" s="1">
        <v>125</v>
      </c>
      <c r="AO9" s="1">
        <v>245</v>
      </c>
      <c r="AP9" s="1">
        <v>258</v>
      </c>
      <c r="AQ9" s="1">
        <v>9</v>
      </c>
      <c r="AR9" s="1">
        <v>9</v>
      </c>
      <c r="AU9" s="1">
        <v>369</v>
      </c>
      <c r="AV9" s="1">
        <v>415</v>
      </c>
      <c r="AW9" s="1">
        <v>3</v>
      </c>
      <c r="AX9" s="1">
        <v>3</v>
      </c>
      <c r="AY9" s="1">
        <v>356</v>
      </c>
      <c r="AZ9" s="1">
        <v>356</v>
      </c>
      <c r="BA9" s="1">
        <v>382</v>
      </c>
      <c r="BB9" s="1">
        <v>383</v>
      </c>
      <c r="BC9" s="1">
        <v>51</v>
      </c>
      <c r="BD9" s="1">
        <v>51</v>
      </c>
      <c r="BE9" s="1">
        <v>60</v>
      </c>
      <c r="BF9" s="1">
        <v>60</v>
      </c>
      <c r="BI9" s="19"/>
      <c r="BJ9" s="20" t="s">
        <v>25</v>
      </c>
      <c r="BK9" s="19"/>
      <c r="BL9" s="26">
        <v>1772</v>
      </c>
      <c r="BM9" s="27">
        <v>810</v>
      </c>
      <c r="BN9" s="27">
        <v>388</v>
      </c>
      <c r="BO9" s="27">
        <v>100</v>
      </c>
      <c r="BP9" s="27">
        <v>283</v>
      </c>
      <c r="BQ9" s="27">
        <v>39</v>
      </c>
      <c r="BR9" s="27">
        <v>213</v>
      </c>
      <c r="BS9" s="27">
        <v>10</v>
      </c>
      <c r="BT9" s="27">
        <v>1114</v>
      </c>
      <c r="BU9" s="27">
        <v>526</v>
      </c>
      <c r="BV9" s="27">
        <v>234</v>
      </c>
      <c r="BW9" s="27">
        <v>157</v>
      </c>
      <c r="BZ9" s="25" t="s">
        <v>76</v>
      </c>
      <c r="CB9" s="24">
        <v>15</v>
      </c>
      <c r="CC9" s="1">
        <f aca="true" t="shared" si="0" ref="CC9:CC18">SUM(CD9:CG9)</f>
        <v>22</v>
      </c>
      <c r="CD9" s="1">
        <v>12</v>
      </c>
      <c r="CE9" s="1">
        <v>1</v>
      </c>
      <c r="CF9" s="1">
        <v>5</v>
      </c>
      <c r="CG9" s="1">
        <v>4</v>
      </c>
      <c r="CH9" s="1">
        <v>6</v>
      </c>
      <c r="CI9" s="25" t="s">
        <v>39</v>
      </c>
      <c r="CJ9" s="1">
        <v>11</v>
      </c>
      <c r="CK9" s="1">
        <v>4</v>
      </c>
      <c r="CL9" s="1">
        <v>2</v>
      </c>
      <c r="CM9" s="25" t="s">
        <v>39</v>
      </c>
    </row>
    <row r="10" spans="3:91" ht="15.75" customHeight="1">
      <c r="C10" s="29" t="s">
        <v>26</v>
      </c>
      <c r="E10" s="24">
        <f>SUM(E12:E14)</f>
        <v>41747</v>
      </c>
      <c r="F10" s="19">
        <f>SUM(F12:F14)</f>
        <v>65121</v>
      </c>
      <c r="G10" s="19">
        <f aca="true" t="shared" si="1" ref="G10:N10">SUM(G12:G14)</f>
        <v>29815</v>
      </c>
      <c r="H10" s="19">
        <f t="shared" si="1"/>
        <v>37061</v>
      </c>
      <c r="I10" s="19">
        <f t="shared" si="1"/>
        <v>8363</v>
      </c>
      <c r="J10" s="19">
        <f t="shared" si="1"/>
        <v>8819</v>
      </c>
      <c r="K10" s="19">
        <f t="shared" si="1"/>
        <v>17432</v>
      </c>
      <c r="L10" s="19">
        <f t="shared" si="1"/>
        <v>18089</v>
      </c>
      <c r="M10" s="19">
        <f t="shared" si="1"/>
        <v>1012</v>
      </c>
      <c r="N10" s="19">
        <f t="shared" si="1"/>
        <v>1152</v>
      </c>
      <c r="Q10" s="19">
        <f aca="true" t="shared" si="2" ref="Q10:AB10">SUM(Q12:Q14)</f>
        <v>31274</v>
      </c>
      <c r="R10" s="19">
        <f t="shared" si="2"/>
        <v>36466</v>
      </c>
      <c r="S10" s="19">
        <f t="shared" si="2"/>
        <v>447</v>
      </c>
      <c r="T10" s="19">
        <f t="shared" si="2"/>
        <v>458</v>
      </c>
      <c r="U10" s="19">
        <f t="shared" si="2"/>
        <v>25640</v>
      </c>
      <c r="V10" s="19">
        <f t="shared" si="2"/>
        <v>25811</v>
      </c>
      <c r="W10" s="19">
        <f t="shared" si="2"/>
        <v>26659</v>
      </c>
      <c r="X10" s="19">
        <f t="shared" si="2"/>
        <v>26921</v>
      </c>
      <c r="Y10" s="19">
        <f t="shared" si="2"/>
        <v>8302</v>
      </c>
      <c r="Z10" s="19">
        <f t="shared" si="2"/>
        <v>8322</v>
      </c>
      <c r="AA10" s="19">
        <f t="shared" si="2"/>
        <v>7874</v>
      </c>
      <c r="AB10" s="19">
        <f t="shared" si="2"/>
        <v>8024</v>
      </c>
      <c r="AG10" s="25" t="s">
        <v>76</v>
      </c>
      <c r="AI10" s="24">
        <v>517</v>
      </c>
      <c r="AJ10" s="1">
        <f>SUM(AL10,AN10,AP10,AR10)</f>
        <v>1049</v>
      </c>
      <c r="AK10" s="1">
        <v>453</v>
      </c>
      <c r="AL10" s="1">
        <v>616</v>
      </c>
      <c r="AM10" s="1">
        <v>60</v>
      </c>
      <c r="AN10" s="1">
        <v>61</v>
      </c>
      <c r="AO10" s="1">
        <v>303</v>
      </c>
      <c r="AP10" s="1">
        <v>324</v>
      </c>
      <c r="AQ10" s="1">
        <v>43</v>
      </c>
      <c r="AR10" s="1">
        <v>48</v>
      </c>
      <c r="AU10" s="1">
        <v>420</v>
      </c>
      <c r="AV10" s="1">
        <v>483</v>
      </c>
      <c r="AW10" s="1">
        <v>2</v>
      </c>
      <c r="AX10" s="1">
        <v>2</v>
      </c>
      <c r="AY10" s="1">
        <v>218</v>
      </c>
      <c r="AZ10" s="1">
        <v>218</v>
      </c>
      <c r="BA10" s="1">
        <v>231</v>
      </c>
      <c r="BB10" s="1">
        <v>231</v>
      </c>
      <c r="BC10" s="1">
        <v>19</v>
      </c>
      <c r="BD10" s="1">
        <v>19</v>
      </c>
      <c r="BE10" s="1">
        <v>6</v>
      </c>
      <c r="BF10" s="1">
        <v>6</v>
      </c>
      <c r="BJ10" s="29" t="s">
        <v>26</v>
      </c>
      <c r="BL10" s="24">
        <f>SUM(BL12:BL14)</f>
        <v>1839</v>
      </c>
      <c r="BM10" s="19">
        <f>SUM(BM12:BM14)</f>
        <v>1168</v>
      </c>
      <c r="BN10" s="19">
        <f aca="true" t="shared" si="3" ref="BN10:BW10">SUM(BN12:BN14)</f>
        <v>424</v>
      </c>
      <c r="BO10" s="19">
        <f t="shared" si="3"/>
        <v>171</v>
      </c>
      <c r="BP10" s="19">
        <f t="shared" si="3"/>
        <v>484</v>
      </c>
      <c r="BQ10" s="19">
        <f t="shared" si="3"/>
        <v>89</v>
      </c>
      <c r="BR10" s="19">
        <f t="shared" si="3"/>
        <v>313</v>
      </c>
      <c r="BS10" s="19">
        <f t="shared" si="3"/>
        <v>14</v>
      </c>
      <c r="BT10" s="19">
        <f t="shared" si="3"/>
        <v>1159</v>
      </c>
      <c r="BU10" s="19">
        <f t="shared" si="3"/>
        <v>532</v>
      </c>
      <c r="BV10" s="19">
        <f t="shared" si="3"/>
        <v>279</v>
      </c>
      <c r="BW10" s="19">
        <f t="shared" si="3"/>
        <v>129</v>
      </c>
      <c r="BZ10" s="25" t="s">
        <v>77</v>
      </c>
      <c r="CB10" s="24">
        <v>15</v>
      </c>
      <c r="CC10" s="1">
        <f t="shared" si="0"/>
        <v>9</v>
      </c>
      <c r="CD10" s="1">
        <v>1</v>
      </c>
      <c r="CE10" s="1">
        <v>2</v>
      </c>
      <c r="CF10" s="1">
        <v>5</v>
      </c>
      <c r="CG10" s="1">
        <v>1</v>
      </c>
      <c r="CH10" s="1">
        <v>1</v>
      </c>
      <c r="CI10" s="25" t="s">
        <v>39</v>
      </c>
      <c r="CJ10" s="1">
        <v>14</v>
      </c>
      <c r="CK10" s="1">
        <v>4</v>
      </c>
      <c r="CL10" s="1">
        <v>3</v>
      </c>
      <c r="CM10" s="25" t="s">
        <v>39</v>
      </c>
    </row>
    <row r="11" spans="5:91" ht="15.75" customHeight="1">
      <c r="E11" s="24"/>
      <c r="AG11" s="25" t="s">
        <v>77</v>
      </c>
      <c r="AI11" s="24">
        <v>484</v>
      </c>
      <c r="AJ11" s="1">
        <f>SUM(AL11,AN11,AP11,AR11)</f>
        <v>959</v>
      </c>
      <c r="AK11" s="1">
        <v>390</v>
      </c>
      <c r="AL11" s="1">
        <v>589</v>
      </c>
      <c r="AM11" s="1">
        <v>63</v>
      </c>
      <c r="AN11" s="1">
        <v>66</v>
      </c>
      <c r="AO11" s="1">
        <v>280</v>
      </c>
      <c r="AP11" s="1">
        <v>289</v>
      </c>
      <c r="AQ11" s="1">
        <v>13</v>
      </c>
      <c r="AR11" s="1">
        <v>15</v>
      </c>
      <c r="AU11" s="1">
        <v>413</v>
      </c>
      <c r="AV11" s="1">
        <v>497</v>
      </c>
      <c r="AW11" s="1">
        <v>6</v>
      </c>
      <c r="AX11" s="1">
        <v>6</v>
      </c>
      <c r="AY11" s="1">
        <v>358</v>
      </c>
      <c r="AZ11" s="1">
        <v>359</v>
      </c>
      <c r="BA11" s="1">
        <v>363</v>
      </c>
      <c r="BB11" s="1">
        <v>366</v>
      </c>
      <c r="BC11" s="1">
        <v>48</v>
      </c>
      <c r="BD11" s="1">
        <v>48</v>
      </c>
      <c r="BE11" s="1">
        <v>14</v>
      </c>
      <c r="BF11" s="1">
        <v>14</v>
      </c>
      <c r="BL11" s="24"/>
      <c r="BZ11" s="25" t="s">
        <v>78</v>
      </c>
      <c r="CB11" s="24">
        <v>15</v>
      </c>
      <c r="CC11" s="1">
        <f t="shared" si="0"/>
        <v>12</v>
      </c>
      <c r="CD11" s="1">
        <v>7</v>
      </c>
      <c r="CE11" s="1">
        <v>4</v>
      </c>
      <c r="CF11" s="1">
        <v>1</v>
      </c>
      <c r="CG11" s="25" t="s">
        <v>39</v>
      </c>
      <c r="CH11" s="1">
        <v>3</v>
      </c>
      <c r="CI11" s="25" t="s">
        <v>39</v>
      </c>
      <c r="CJ11" s="1">
        <v>3</v>
      </c>
      <c r="CK11" s="1">
        <v>3</v>
      </c>
      <c r="CL11" s="25" t="s">
        <v>39</v>
      </c>
      <c r="CM11" s="1">
        <v>1</v>
      </c>
    </row>
    <row r="12" spans="3:91" ht="15.75" customHeight="1">
      <c r="C12" s="30" t="s">
        <v>27</v>
      </c>
      <c r="E12" s="24">
        <f>SUM(E17:E25)</f>
        <v>13510</v>
      </c>
      <c r="F12" s="19">
        <f>SUM(F17:F25)</f>
        <v>20127</v>
      </c>
      <c r="G12" s="19">
        <f aca="true" t="shared" si="4" ref="G12:N12">SUM(G17:G25)</f>
        <v>9452</v>
      </c>
      <c r="H12" s="19">
        <f t="shared" si="4"/>
        <v>11511</v>
      </c>
      <c r="I12" s="19">
        <f t="shared" si="4"/>
        <v>3016</v>
      </c>
      <c r="J12" s="19">
        <f t="shared" si="4"/>
        <v>3177</v>
      </c>
      <c r="K12" s="19">
        <f t="shared" si="4"/>
        <v>4927</v>
      </c>
      <c r="L12" s="19">
        <f t="shared" si="4"/>
        <v>5065</v>
      </c>
      <c r="M12" s="19">
        <f t="shared" si="4"/>
        <v>325</v>
      </c>
      <c r="N12" s="19">
        <f t="shared" si="4"/>
        <v>374</v>
      </c>
      <c r="Q12" s="19">
        <f>SUM(Q17:Q25)</f>
        <v>9861</v>
      </c>
      <c r="R12" s="19">
        <f aca="true" t="shared" si="5" ref="R12:AB12">SUM(R17:R25)</f>
        <v>11657</v>
      </c>
      <c r="S12" s="19">
        <f t="shared" si="5"/>
        <v>153</v>
      </c>
      <c r="T12" s="19">
        <f t="shared" si="5"/>
        <v>158</v>
      </c>
      <c r="U12" s="19">
        <f t="shared" si="5"/>
        <v>8299</v>
      </c>
      <c r="V12" s="19">
        <f t="shared" si="5"/>
        <v>8350</v>
      </c>
      <c r="W12" s="19">
        <f t="shared" si="5"/>
        <v>8257</v>
      </c>
      <c r="X12" s="19">
        <f t="shared" si="5"/>
        <v>8319</v>
      </c>
      <c r="Y12" s="19">
        <f t="shared" si="5"/>
        <v>3038</v>
      </c>
      <c r="Z12" s="19">
        <f t="shared" si="5"/>
        <v>3046</v>
      </c>
      <c r="AA12" s="19">
        <f t="shared" si="5"/>
        <v>3021</v>
      </c>
      <c r="AB12" s="19">
        <f t="shared" si="5"/>
        <v>3090</v>
      </c>
      <c r="AG12" s="25" t="s">
        <v>78</v>
      </c>
      <c r="AI12" s="24">
        <v>232</v>
      </c>
      <c r="AJ12" s="1">
        <f>SUM(AL12,AN12,AP12,AR12)</f>
        <v>472</v>
      </c>
      <c r="AK12" s="1">
        <v>204</v>
      </c>
      <c r="AL12" s="1">
        <v>375</v>
      </c>
      <c r="AM12" s="1">
        <v>39</v>
      </c>
      <c r="AN12" s="1">
        <v>39</v>
      </c>
      <c r="AO12" s="1">
        <v>55</v>
      </c>
      <c r="AP12" s="1">
        <v>56</v>
      </c>
      <c r="AQ12" s="1">
        <v>2</v>
      </c>
      <c r="AR12" s="1">
        <v>2</v>
      </c>
      <c r="AU12" s="1">
        <v>157</v>
      </c>
      <c r="AV12" s="1">
        <v>180</v>
      </c>
      <c r="AW12" s="25" t="s">
        <v>39</v>
      </c>
      <c r="AX12" s="25" t="s">
        <v>39</v>
      </c>
      <c r="AY12" s="1">
        <v>89</v>
      </c>
      <c r="AZ12" s="1">
        <v>89</v>
      </c>
      <c r="BA12" s="1">
        <v>100</v>
      </c>
      <c r="BB12" s="1">
        <v>103</v>
      </c>
      <c r="BC12" s="1">
        <v>17</v>
      </c>
      <c r="BD12" s="1">
        <v>17</v>
      </c>
      <c r="BE12" s="1">
        <v>4</v>
      </c>
      <c r="BF12" s="1">
        <v>4</v>
      </c>
      <c r="BJ12" s="30" t="s">
        <v>27</v>
      </c>
      <c r="BL12" s="24">
        <f>SUM(BL17:BL25)</f>
        <v>434</v>
      </c>
      <c r="BM12" s="19">
        <f>SUM(BM17:BM25)</f>
        <v>319</v>
      </c>
      <c r="BN12" s="19">
        <f aca="true" t="shared" si="6" ref="BN12:BW12">SUM(BN17:BN25)</f>
        <v>116</v>
      </c>
      <c r="BO12" s="19">
        <f t="shared" si="6"/>
        <v>56</v>
      </c>
      <c r="BP12" s="19">
        <f t="shared" si="6"/>
        <v>107</v>
      </c>
      <c r="BQ12" s="19">
        <f t="shared" si="6"/>
        <v>40</v>
      </c>
      <c r="BR12" s="19">
        <f t="shared" si="6"/>
        <v>78</v>
      </c>
      <c r="BS12" s="19">
        <f t="shared" si="6"/>
        <v>5</v>
      </c>
      <c r="BT12" s="19">
        <f t="shared" si="6"/>
        <v>313</v>
      </c>
      <c r="BU12" s="19">
        <f t="shared" si="6"/>
        <v>99</v>
      </c>
      <c r="BV12" s="19">
        <f t="shared" si="6"/>
        <v>79</v>
      </c>
      <c r="BW12" s="19">
        <f t="shared" si="6"/>
        <v>34</v>
      </c>
      <c r="BZ12" s="25" t="s">
        <v>79</v>
      </c>
      <c r="CB12" s="24">
        <v>6</v>
      </c>
      <c r="CC12" s="1">
        <f t="shared" si="0"/>
        <v>4</v>
      </c>
      <c r="CD12" s="25" t="s">
        <v>39</v>
      </c>
      <c r="CE12" s="1">
        <v>1</v>
      </c>
      <c r="CF12" s="25" t="s">
        <v>39</v>
      </c>
      <c r="CG12" s="1">
        <v>3</v>
      </c>
      <c r="CH12" s="1">
        <v>2</v>
      </c>
      <c r="CI12" s="25" t="s">
        <v>39</v>
      </c>
      <c r="CJ12" s="1">
        <v>13</v>
      </c>
      <c r="CK12" s="1">
        <v>1</v>
      </c>
      <c r="CL12" s="25" t="s">
        <v>39</v>
      </c>
      <c r="CM12" s="25" t="s">
        <v>39</v>
      </c>
    </row>
    <row r="13" spans="5:80" ht="15.75" customHeight="1">
      <c r="E13" s="24"/>
      <c r="AG13" s="25" t="s">
        <v>79</v>
      </c>
      <c r="AI13" s="24">
        <v>578</v>
      </c>
      <c r="AJ13" s="1">
        <f>SUM(AL13,AN13,AP13,AR13)</f>
        <v>1066</v>
      </c>
      <c r="AK13" s="1">
        <v>459</v>
      </c>
      <c r="AL13" s="1">
        <v>655</v>
      </c>
      <c r="AM13" s="1">
        <v>83</v>
      </c>
      <c r="AN13" s="1">
        <v>86</v>
      </c>
      <c r="AO13" s="1">
        <v>289</v>
      </c>
      <c r="AP13" s="1">
        <v>302</v>
      </c>
      <c r="AQ13" s="1">
        <v>23</v>
      </c>
      <c r="AR13" s="1">
        <v>23</v>
      </c>
      <c r="AU13" s="1">
        <v>507</v>
      </c>
      <c r="AV13" s="1">
        <v>596</v>
      </c>
      <c r="AW13" s="1">
        <v>9</v>
      </c>
      <c r="AX13" s="1">
        <v>9</v>
      </c>
      <c r="AY13" s="1">
        <v>462</v>
      </c>
      <c r="AZ13" s="1">
        <v>463</v>
      </c>
      <c r="BA13" s="1">
        <v>496</v>
      </c>
      <c r="BB13" s="1">
        <v>498</v>
      </c>
      <c r="BC13" s="1">
        <v>16</v>
      </c>
      <c r="BD13" s="1">
        <v>16</v>
      </c>
      <c r="BE13" s="1">
        <v>8</v>
      </c>
      <c r="BF13" s="1">
        <v>8</v>
      </c>
      <c r="BL13" s="24"/>
      <c r="CB13" s="24"/>
    </row>
    <row r="14" spans="3:91" ht="15.75" customHeight="1">
      <c r="C14" s="30" t="s">
        <v>28</v>
      </c>
      <c r="E14" s="24">
        <f>SUM(E28,E49,E56,E64,AI22,AI41,AI56,AI64)</f>
        <v>28237</v>
      </c>
      <c r="F14" s="19">
        <f>SUM(F28,F49,F56,F64,AJ22,AJ41,AJ56,AJ64)</f>
        <v>44994</v>
      </c>
      <c r="G14" s="19">
        <f>SUM(G28,G49,G56,G64,AK22,AK41,AK56,AK64)</f>
        <v>20363</v>
      </c>
      <c r="H14" s="19">
        <f aca="true" t="shared" si="7" ref="H14:AB14">SUM(H28,H49,H56,H64,AL22,AL41,AL56,AL64)</f>
        <v>25550</v>
      </c>
      <c r="I14" s="19">
        <f t="shared" si="7"/>
        <v>5347</v>
      </c>
      <c r="J14" s="19">
        <f t="shared" si="7"/>
        <v>5642</v>
      </c>
      <c r="K14" s="19">
        <f t="shared" si="7"/>
        <v>12505</v>
      </c>
      <c r="L14" s="19">
        <f t="shared" si="7"/>
        <v>13024</v>
      </c>
      <c r="M14" s="19">
        <f t="shared" si="7"/>
        <v>687</v>
      </c>
      <c r="N14" s="19">
        <f t="shared" si="7"/>
        <v>778</v>
      </c>
      <c r="O14" s="19"/>
      <c r="P14" s="19"/>
      <c r="Q14" s="19">
        <f t="shared" si="7"/>
        <v>21413</v>
      </c>
      <c r="R14" s="19">
        <f t="shared" si="7"/>
        <v>24809</v>
      </c>
      <c r="S14" s="19">
        <f t="shared" si="7"/>
        <v>294</v>
      </c>
      <c r="T14" s="19">
        <f t="shared" si="7"/>
        <v>300</v>
      </c>
      <c r="U14" s="19">
        <f t="shared" si="7"/>
        <v>17341</v>
      </c>
      <c r="V14" s="19">
        <f t="shared" si="7"/>
        <v>17461</v>
      </c>
      <c r="W14" s="19">
        <f t="shared" si="7"/>
        <v>18402</v>
      </c>
      <c r="X14" s="19">
        <f t="shared" si="7"/>
        <v>18602</v>
      </c>
      <c r="Y14" s="19">
        <f t="shared" si="7"/>
        <v>5264</v>
      </c>
      <c r="Z14" s="19">
        <f t="shared" si="7"/>
        <v>5276</v>
      </c>
      <c r="AA14" s="19">
        <f t="shared" si="7"/>
        <v>4853</v>
      </c>
      <c r="AB14" s="19">
        <f t="shared" si="7"/>
        <v>4934</v>
      </c>
      <c r="AI14" s="24"/>
      <c r="BJ14" s="30" t="s">
        <v>28</v>
      </c>
      <c r="BL14" s="24">
        <f>BL28+BL49+BL56+BL64+CB21+CB40+CB55+CB63</f>
        <v>1405</v>
      </c>
      <c r="BM14" s="19">
        <f>BM28+BM49+BM56+BM64+CC21+CC40+CC55+CC63</f>
        <v>849</v>
      </c>
      <c r="BN14" s="19">
        <f>BN28+BN49+BN56+BN64+CD21+CD40+CD55+CD63</f>
        <v>308</v>
      </c>
      <c r="BO14" s="19">
        <f>BO28+BO49+BO56+BO64+CE21+CE40+CE55+CE63</f>
        <v>115</v>
      </c>
      <c r="BP14" s="19">
        <f>BP28+BP49+BP56+BP64+CF21+CF55+CF63</f>
        <v>377</v>
      </c>
      <c r="BQ14" s="19">
        <f>BQ28+BQ49+BQ56+BQ64+CG55</f>
        <v>49</v>
      </c>
      <c r="BR14" s="19">
        <f>BR28+BR49+BR56+BR64+CH21+CH40+CH55+CH63</f>
        <v>235</v>
      </c>
      <c r="BS14" s="19">
        <f>BS28+BS64+CI55+CI63</f>
        <v>9</v>
      </c>
      <c r="BT14" s="19">
        <f>BT28+BT49+BT56+BT64+CJ21+CJ40+CJ55+CJ63</f>
        <v>846</v>
      </c>
      <c r="BU14" s="19">
        <f>BU28+BU49+BU56+BU64+CK21+CK40+CK55+CK63</f>
        <v>433</v>
      </c>
      <c r="BV14" s="19">
        <f>BV28+BV49+BV56+BV64+CL21+CL40+CL55+CL63</f>
        <v>200</v>
      </c>
      <c r="BW14" s="19">
        <f>BW28+BW56+BW64+CM21+CM40+CM55+CM63</f>
        <v>95</v>
      </c>
      <c r="BZ14" s="25" t="s">
        <v>80</v>
      </c>
      <c r="CB14" s="24">
        <v>11</v>
      </c>
      <c r="CC14" s="1">
        <f t="shared" si="0"/>
        <v>7</v>
      </c>
      <c r="CD14" s="1">
        <v>1</v>
      </c>
      <c r="CE14" s="1">
        <v>1</v>
      </c>
      <c r="CF14" s="1">
        <v>3</v>
      </c>
      <c r="CG14" s="1">
        <v>2</v>
      </c>
      <c r="CH14" s="1">
        <v>4</v>
      </c>
      <c r="CI14" s="25" t="s">
        <v>39</v>
      </c>
      <c r="CJ14" s="1">
        <v>29</v>
      </c>
      <c r="CK14" s="1">
        <v>6</v>
      </c>
      <c r="CL14" s="25" t="s">
        <v>39</v>
      </c>
      <c r="CM14" s="25" t="s">
        <v>39</v>
      </c>
    </row>
    <row r="15" spans="5:91" ht="15.75" customHeight="1">
      <c r="E15" s="24"/>
      <c r="AG15" s="25" t="s">
        <v>80</v>
      </c>
      <c r="AI15" s="24">
        <v>603</v>
      </c>
      <c r="AJ15" s="1">
        <f>SUM(AL15,AN15,AP15,AR15)</f>
        <v>946</v>
      </c>
      <c r="AK15" s="1">
        <v>441</v>
      </c>
      <c r="AL15" s="1">
        <v>520</v>
      </c>
      <c r="AM15" s="1">
        <v>89</v>
      </c>
      <c r="AN15" s="1">
        <v>91</v>
      </c>
      <c r="AO15" s="1">
        <v>298</v>
      </c>
      <c r="AP15" s="1">
        <v>308</v>
      </c>
      <c r="AQ15" s="1">
        <v>22</v>
      </c>
      <c r="AR15" s="1">
        <v>27</v>
      </c>
      <c r="AU15" s="1">
        <v>603</v>
      </c>
      <c r="AV15" s="1">
        <v>682</v>
      </c>
      <c r="AW15" s="1">
        <v>1</v>
      </c>
      <c r="AX15" s="1">
        <v>1</v>
      </c>
      <c r="AY15" s="1">
        <v>512</v>
      </c>
      <c r="AZ15" s="1">
        <v>516</v>
      </c>
      <c r="BA15" s="1">
        <v>545</v>
      </c>
      <c r="BB15" s="1">
        <v>549</v>
      </c>
      <c r="BC15" s="1">
        <v>40</v>
      </c>
      <c r="BD15" s="1">
        <v>40</v>
      </c>
      <c r="BE15" s="1">
        <v>34</v>
      </c>
      <c r="BF15" s="1">
        <v>34</v>
      </c>
      <c r="BL15" s="24"/>
      <c r="BZ15" s="25" t="s">
        <v>81</v>
      </c>
      <c r="CB15" s="24">
        <v>15</v>
      </c>
      <c r="CC15" s="1">
        <f t="shared" si="0"/>
        <v>10</v>
      </c>
      <c r="CD15" s="25" t="s">
        <v>39</v>
      </c>
      <c r="CE15" s="1">
        <v>4</v>
      </c>
      <c r="CF15" s="1">
        <v>6</v>
      </c>
      <c r="CG15" s="25" t="s">
        <v>39</v>
      </c>
      <c r="CH15" s="25" t="s">
        <v>39</v>
      </c>
      <c r="CI15" s="25" t="s">
        <v>39</v>
      </c>
      <c r="CJ15" s="1">
        <v>13</v>
      </c>
      <c r="CK15" s="1">
        <v>2</v>
      </c>
      <c r="CL15" s="25" t="s">
        <v>39</v>
      </c>
      <c r="CM15" s="25" t="s">
        <v>39</v>
      </c>
    </row>
    <row r="16" spans="5:91" ht="15.75" customHeight="1">
      <c r="E16" s="24"/>
      <c r="AG16" s="25" t="s">
        <v>81</v>
      </c>
      <c r="AI16" s="24">
        <v>677</v>
      </c>
      <c r="AJ16" s="1">
        <f>SUM(AL16,AN16,AP16,AR16)</f>
        <v>1037</v>
      </c>
      <c r="AK16" s="1">
        <v>579</v>
      </c>
      <c r="AL16" s="1">
        <v>661</v>
      </c>
      <c r="AM16" s="1">
        <v>75</v>
      </c>
      <c r="AN16" s="1">
        <v>81</v>
      </c>
      <c r="AO16" s="1">
        <v>274</v>
      </c>
      <c r="AP16" s="1">
        <v>279</v>
      </c>
      <c r="AQ16" s="1">
        <v>15</v>
      </c>
      <c r="AR16" s="1">
        <v>16</v>
      </c>
      <c r="AU16" s="1">
        <v>568</v>
      </c>
      <c r="AV16" s="1">
        <v>661</v>
      </c>
      <c r="AW16" s="1">
        <v>7</v>
      </c>
      <c r="AX16" s="1">
        <v>7</v>
      </c>
      <c r="AY16" s="1">
        <v>551</v>
      </c>
      <c r="AZ16" s="1">
        <v>553</v>
      </c>
      <c r="BA16" s="1">
        <v>604</v>
      </c>
      <c r="BB16" s="1">
        <v>606</v>
      </c>
      <c r="BC16" s="1">
        <v>77</v>
      </c>
      <c r="BD16" s="1">
        <v>77</v>
      </c>
      <c r="BE16" s="1">
        <v>72</v>
      </c>
      <c r="BF16" s="1">
        <v>72</v>
      </c>
      <c r="BL16" s="24"/>
      <c r="BZ16" s="25" t="s">
        <v>82</v>
      </c>
      <c r="CB16" s="24">
        <v>24</v>
      </c>
      <c r="CC16" s="1">
        <f t="shared" si="0"/>
        <v>30</v>
      </c>
      <c r="CD16" s="1">
        <v>9</v>
      </c>
      <c r="CE16" s="1">
        <v>5</v>
      </c>
      <c r="CF16" s="1">
        <v>9</v>
      </c>
      <c r="CG16" s="1">
        <v>7</v>
      </c>
      <c r="CH16" s="1">
        <v>15</v>
      </c>
      <c r="CI16" s="25" t="s">
        <v>39</v>
      </c>
      <c r="CJ16" s="1">
        <v>21</v>
      </c>
      <c r="CK16" s="1">
        <v>7</v>
      </c>
      <c r="CL16" s="1">
        <v>1</v>
      </c>
      <c r="CM16" s="1">
        <v>1</v>
      </c>
    </row>
    <row r="17" spans="3:91" ht="15.75" customHeight="1">
      <c r="C17" s="30" t="s">
        <v>29</v>
      </c>
      <c r="E17" s="24">
        <v>1791</v>
      </c>
      <c r="F17" s="1">
        <f>SUM(H17,J17,L17,N17)</f>
        <v>2364</v>
      </c>
      <c r="G17" s="1">
        <v>1623</v>
      </c>
      <c r="H17" s="1">
        <v>2047</v>
      </c>
      <c r="I17" s="1">
        <v>226</v>
      </c>
      <c r="J17" s="1">
        <v>255</v>
      </c>
      <c r="K17" s="1">
        <v>46</v>
      </c>
      <c r="L17" s="1">
        <v>48</v>
      </c>
      <c r="M17" s="1">
        <v>8</v>
      </c>
      <c r="N17" s="1">
        <v>14</v>
      </c>
      <c r="Q17" s="1">
        <v>1816</v>
      </c>
      <c r="R17" s="1">
        <v>2649</v>
      </c>
      <c r="S17" s="1">
        <v>4</v>
      </c>
      <c r="T17" s="1">
        <v>5</v>
      </c>
      <c r="U17" s="1">
        <v>183</v>
      </c>
      <c r="V17" s="1">
        <v>188</v>
      </c>
      <c r="W17" s="1">
        <v>306</v>
      </c>
      <c r="X17" s="1">
        <v>312</v>
      </c>
      <c r="Y17" s="1">
        <v>66</v>
      </c>
      <c r="Z17" s="1">
        <v>66</v>
      </c>
      <c r="AA17" s="1">
        <v>64</v>
      </c>
      <c r="AB17" s="1">
        <v>64</v>
      </c>
      <c r="AG17" s="25" t="s">
        <v>82</v>
      </c>
      <c r="AI17" s="24">
        <v>687</v>
      </c>
      <c r="AJ17" s="1">
        <f>SUM(AL17,AN17,AP17,AR17)</f>
        <v>1160</v>
      </c>
      <c r="AK17" s="1">
        <v>552</v>
      </c>
      <c r="AL17" s="1">
        <v>671</v>
      </c>
      <c r="AM17" s="1">
        <v>75</v>
      </c>
      <c r="AN17" s="1">
        <v>84</v>
      </c>
      <c r="AO17" s="1">
        <v>363</v>
      </c>
      <c r="AP17" s="1">
        <v>380</v>
      </c>
      <c r="AQ17" s="1">
        <v>20</v>
      </c>
      <c r="AR17" s="1">
        <v>25</v>
      </c>
      <c r="AU17" s="1">
        <v>586</v>
      </c>
      <c r="AV17" s="1">
        <v>810</v>
      </c>
      <c r="AW17" s="1">
        <v>38</v>
      </c>
      <c r="AX17" s="1">
        <v>38</v>
      </c>
      <c r="AY17" s="1">
        <v>469</v>
      </c>
      <c r="AZ17" s="1">
        <v>470</v>
      </c>
      <c r="BA17" s="1">
        <v>505</v>
      </c>
      <c r="BB17" s="1">
        <v>510</v>
      </c>
      <c r="BC17" s="1">
        <v>74</v>
      </c>
      <c r="BD17" s="1">
        <v>75</v>
      </c>
      <c r="BE17" s="1">
        <v>52</v>
      </c>
      <c r="BF17" s="1">
        <v>55</v>
      </c>
      <c r="BJ17" s="30" t="s">
        <v>29</v>
      </c>
      <c r="BL17" s="24">
        <v>47</v>
      </c>
      <c r="BM17" s="1">
        <f>SUM(BN17:BQ17)</f>
        <v>49</v>
      </c>
      <c r="BN17" s="1">
        <v>42</v>
      </c>
      <c r="BO17" s="1">
        <v>4</v>
      </c>
      <c r="BP17" s="1">
        <v>2</v>
      </c>
      <c r="BQ17" s="1">
        <v>1</v>
      </c>
      <c r="BR17" s="1">
        <v>35</v>
      </c>
      <c r="BS17" s="25" t="s">
        <v>39</v>
      </c>
      <c r="BT17" s="1">
        <v>15</v>
      </c>
      <c r="BU17" s="1">
        <v>8</v>
      </c>
      <c r="BV17" s="1">
        <v>4</v>
      </c>
      <c r="BW17" s="1">
        <v>8</v>
      </c>
      <c r="BZ17" s="25" t="s">
        <v>83</v>
      </c>
      <c r="CB17" s="24">
        <v>17</v>
      </c>
      <c r="CC17" s="1">
        <f t="shared" si="0"/>
        <v>26</v>
      </c>
      <c r="CD17" s="1">
        <v>15</v>
      </c>
      <c r="CE17" s="1">
        <v>4</v>
      </c>
      <c r="CF17" s="1">
        <v>6</v>
      </c>
      <c r="CG17" s="1">
        <v>1</v>
      </c>
      <c r="CH17" s="1">
        <v>7</v>
      </c>
      <c r="CI17" s="25" t="s">
        <v>39</v>
      </c>
      <c r="CJ17" s="1">
        <v>10</v>
      </c>
      <c r="CK17" s="1">
        <v>7</v>
      </c>
      <c r="CL17" s="1">
        <v>1</v>
      </c>
      <c r="CM17" s="25" t="s">
        <v>39</v>
      </c>
    </row>
    <row r="18" spans="3:91" ht="15.75" customHeight="1">
      <c r="C18" s="30" t="s">
        <v>30</v>
      </c>
      <c r="E18" s="24">
        <v>2626</v>
      </c>
      <c r="F18" s="1">
        <f aca="true" t="shared" si="8" ref="F18:F25">SUM(H18,J18,L18,N18)</f>
        <v>3709</v>
      </c>
      <c r="G18" s="1">
        <v>1939</v>
      </c>
      <c r="H18" s="1">
        <v>2250</v>
      </c>
      <c r="I18" s="1">
        <v>608</v>
      </c>
      <c r="J18" s="1">
        <v>634</v>
      </c>
      <c r="K18" s="1">
        <v>754</v>
      </c>
      <c r="L18" s="1">
        <v>778</v>
      </c>
      <c r="M18" s="1">
        <v>43</v>
      </c>
      <c r="N18" s="1">
        <v>47</v>
      </c>
      <c r="Q18" s="1">
        <v>2036</v>
      </c>
      <c r="R18" s="1">
        <v>2456</v>
      </c>
      <c r="S18" s="1">
        <v>36</v>
      </c>
      <c r="T18" s="1">
        <v>36</v>
      </c>
      <c r="U18" s="1">
        <v>1925</v>
      </c>
      <c r="V18" s="1">
        <v>1940</v>
      </c>
      <c r="W18" s="1">
        <v>1796</v>
      </c>
      <c r="X18" s="1">
        <v>1808</v>
      </c>
      <c r="Y18" s="1">
        <v>750</v>
      </c>
      <c r="Z18" s="1">
        <v>755</v>
      </c>
      <c r="AA18" s="1">
        <v>794</v>
      </c>
      <c r="AB18" s="1">
        <v>811</v>
      </c>
      <c r="AG18" s="25" t="s">
        <v>83</v>
      </c>
      <c r="AI18" s="24">
        <v>345</v>
      </c>
      <c r="AJ18" s="1">
        <f>SUM(AL18,AN18,AP18,AR18)</f>
        <v>755</v>
      </c>
      <c r="AK18" s="1">
        <v>271</v>
      </c>
      <c r="AL18" s="1">
        <v>432</v>
      </c>
      <c r="AM18" s="1">
        <v>53</v>
      </c>
      <c r="AN18" s="1">
        <v>68</v>
      </c>
      <c r="AO18" s="1">
        <v>216</v>
      </c>
      <c r="AP18" s="1">
        <v>222</v>
      </c>
      <c r="AQ18" s="1">
        <v>25</v>
      </c>
      <c r="AR18" s="1">
        <v>33</v>
      </c>
      <c r="AU18" s="1">
        <v>275</v>
      </c>
      <c r="AV18" s="1">
        <v>337</v>
      </c>
      <c r="AW18" s="1">
        <v>8</v>
      </c>
      <c r="AX18" s="1">
        <v>8</v>
      </c>
      <c r="AY18" s="1">
        <v>203</v>
      </c>
      <c r="AZ18" s="1">
        <v>204</v>
      </c>
      <c r="BA18" s="1">
        <v>235</v>
      </c>
      <c r="BB18" s="1">
        <v>236</v>
      </c>
      <c r="BC18" s="1">
        <v>42</v>
      </c>
      <c r="BD18" s="1">
        <v>42</v>
      </c>
      <c r="BE18" s="1">
        <v>16</v>
      </c>
      <c r="BF18" s="1">
        <v>16</v>
      </c>
      <c r="BJ18" s="30" t="s">
        <v>30</v>
      </c>
      <c r="BL18" s="24">
        <v>52</v>
      </c>
      <c r="BM18" s="1">
        <f aca="true" t="shared" si="9" ref="BM18:BM25">SUM(BN18:BQ18)</f>
        <v>38</v>
      </c>
      <c r="BN18" s="1">
        <v>13</v>
      </c>
      <c r="BO18" s="1">
        <v>7</v>
      </c>
      <c r="BP18" s="1">
        <v>14</v>
      </c>
      <c r="BQ18" s="1">
        <v>4</v>
      </c>
      <c r="BR18" s="1">
        <v>5</v>
      </c>
      <c r="BS18" s="25" t="s">
        <v>39</v>
      </c>
      <c r="BT18" s="1">
        <v>65</v>
      </c>
      <c r="BU18" s="1">
        <v>15</v>
      </c>
      <c r="BV18" s="1">
        <v>13</v>
      </c>
      <c r="BW18" s="1">
        <v>2</v>
      </c>
      <c r="BZ18" s="25" t="s">
        <v>84</v>
      </c>
      <c r="CB18" s="24">
        <v>16</v>
      </c>
      <c r="CC18" s="1">
        <f t="shared" si="0"/>
        <v>8</v>
      </c>
      <c r="CD18" s="1">
        <v>3</v>
      </c>
      <c r="CE18" s="1">
        <v>1</v>
      </c>
      <c r="CF18" s="1">
        <v>3</v>
      </c>
      <c r="CG18" s="1">
        <v>1</v>
      </c>
      <c r="CH18" s="1">
        <v>4</v>
      </c>
      <c r="CI18" s="25" t="s">
        <v>39</v>
      </c>
      <c r="CJ18" s="1">
        <v>14</v>
      </c>
      <c r="CK18" s="1">
        <v>5</v>
      </c>
      <c r="CL18" s="1">
        <v>4</v>
      </c>
      <c r="CM18" s="25" t="s">
        <v>39</v>
      </c>
    </row>
    <row r="19" spans="3:80" ht="15.75" customHeight="1">
      <c r="C19" s="30" t="s">
        <v>31</v>
      </c>
      <c r="E19" s="24">
        <v>687</v>
      </c>
      <c r="F19" s="1">
        <f t="shared" si="8"/>
        <v>1078</v>
      </c>
      <c r="G19" s="1">
        <v>357</v>
      </c>
      <c r="H19" s="1">
        <v>436</v>
      </c>
      <c r="I19" s="1">
        <v>141</v>
      </c>
      <c r="J19" s="1">
        <v>149</v>
      </c>
      <c r="K19" s="1">
        <v>419</v>
      </c>
      <c r="L19" s="1">
        <v>435</v>
      </c>
      <c r="M19" s="1">
        <v>51</v>
      </c>
      <c r="N19" s="1">
        <v>58</v>
      </c>
      <c r="Q19" s="1">
        <v>376</v>
      </c>
      <c r="R19" s="1">
        <v>412</v>
      </c>
      <c r="S19" s="1">
        <v>19</v>
      </c>
      <c r="T19" s="1">
        <v>19</v>
      </c>
      <c r="U19" s="1">
        <v>356</v>
      </c>
      <c r="V19" s="1">
        <v>356</v>
      </c>
      <c r="W19" s="1">
        <v>345</v>
      </c>
      <c r="X19" s="1">
        <v>347</v>
      </c>
      <c r="Y19" s="1">
        <v>136</v>
      </c>
      <c r="Z19" s="1">
        <v>136</v>
      </c>
      <c r="AA19" s="1">
        <v>189</v>
      </c>
      <c r="AB19" s="1">
        <v>192</v>
      </c>
      <c r="AG19" s="25" t="s">
        <v>84</v>
      </c>
      <c r="AI19" s="24">
        <v>337</v>
      </c>
      <c r="AJ19" s="1">
        <f>SUM(AL19,AN19,AP19,AR19)</f>
        <v>665</v>
      </c>
      <c r="AK19" s="1">
        <v>263</v>
      </c>
      <c r="AL19" s="1">
        <v>331</v>
      </c>
      <c r="AM19" s="1">
        <v>59</v>
      </c>
      <c r="AN19" s="1">
        <v>62</v>
      </c>
      <c r="AO19" s="1">
        <v>214</v>
      </c>
      <c r="AP19" s="1">
        <v>236</v>
      </c>
      <c r="AQ19" s="1">
        <v>28</v>
      </c>
      <c r="AR19" s="1">
        <v>36</v>
      </c>
      <c r="AU19" s="1">
        <v>273</v>
      </c>
      <c r="AV19" s="1">
        <v>336</v>
      </c>
      <c r="AW19" s="1">
        <v>2</v>
      </c>
      <c r="AX19" s="1">
        <v>2</v>
      </c>
      <c r="AY19" s="1">
        <v>234</v>
      </c>
      <c r="AZ19" s="1">
        <v>236</v>
      </c>
      <c r="BA19" s="1">
        <v>247</v>
      </c>
      <c r="BB19" s="1">
        <v>253</v>
      </c>
      <c r="BC19" s="1">
        <v>32</v>
      </c>
      <c r="BD19" s="1">
        <v>32</v>
      </c>
      <c r="BE19" s="1">
        <v>25</v>
      </c>
      <c r="BF19" s="1">
        <v>27</v>
      </c>
      <c r="BJ19" s="30" t="s">
        <v>31</v>
      </c>
      <c r="BL19" s="24">
        <v>49</v>
      </c>
      <c r="BM19" s="1">
        <f t="shared" si="9"/>
        <v>31</v>
      </c>
      <c r="BN19" s="1">
        <v>9</v>
      </c>
      <c r="BO19" s="1">
        <v>6</v>
      </c>
      <c r="BP19" s="1">
        <v>13</v>
      </c>
      <c r="BQ19" s="1">
        <v>3</v>
      </c>
      <c r="BR19" s="1">
        <v>6</v>
      </c>
      <c r="BS19" s="1">
        <v>1</v>
      </c>
      <c r="BT19" s="1">
        <v>28</v>
      </c>
      <c r="BU19" s="1">
        <v>14</v>
      </c>
      <c r="BV19" s="1">
        <v>8</v>
      </c>
      <c r="BW19" s="1">
        <v>4</v>
      </c>
      <c r="CB19" s="24"/>
    </row>
    <row r="20" spans="3:80" ht="15.75" customHeight="1">
      <c r="C20" s="30" t="s">
        <v>32</v>
      </c>
      <c r="E20" s="24">
        <v>2352</v>
      </c>
      <c r="F20" s="1">
        <f t="shared" si="8"/>
        <v>3382</v>
      </c>
      <c r="G20" s="1">
        <v>1394</v>
      </c>
      <c r="H20" s="1">
        <v>1726</v>
      </c>
      <c r="I20" s="1">
        <v>498</v>
      </c>
      <c r="J20" s="1">
        <v>524</v>
      </c>
      <c r="K20" s="1">
        <v>1051</v>
      </c>
      <c r="L20" s="1">
        <v>1064</v>
      </c>
      <c r="M20" s="1">
        <v>64</v>
      </c>
      <c r="N20" s="1">
        <v>68</v>
      </c>
      <c r="Q20" s="1">
        <v>1626</v>
      </c>
      <c r="R20" s="1">
        <v>1767</v>
      </c>
      <c r="S20" s="1">
        <v>20</v>
      </c>
      <c r="T20" s="1">
        <v>20</v>
      </c>
      <c r="U20" s="1">
        <v>1868</v>
      </c>
      <c r="V20" s="1">
        <v>1875</v>
      </c>
      <c r="W20" s="1">
        <v>1368</v>
      </c>
      <c r="X20" s="1">
        <v>1374</v>
      </c>
      <c r="Y20" s="1">
        <v>890</v>
      </c>
      <c r="Z20" s="1">
        <v>890</v>
      </c>
      <c r="AA20" s="1">
        <v>1095</v>
      </c>
      <c r="AB20" s="1">
        <v>1116</v>
      </c>
      <c r="AI20" s="24"/>
      <c r="BJ20" s="30" t="s">
        <v>32</v>
      </c>
      <c r="BL20" s="24">
        <v>87</v>
      </c>
      <c r="BM20" s="1">
        <f t="shared" si="9"/>
        <v>85</v>
      </c>
      <c r="BN20" s="1">
        <v>24</v>
      </c>
      <c r="BO20" s="1">
        <v>18</v>
      </c>
      <c r="BP20" s="1">
        <v>28</v>
      </c>
      <c r="BQ20" s="1">
        <v>15</v>
      </c>
      <c r="BR20" s="1">
        <v>12</v>
      </c>
      <c r="BS20" s="1">
        <v>3</v>
      </c>
      <c r="BT20" s="1">
        <v>70</v>
      </c>
      <c r="BU20" s="1">
        <v>22</v>
      </c>
      <c r="BV20" s="1">
        <v>29</v>
      </c>
      <c r="BW20" s="1">
        <v>12</v>
      </c>
      <c r="CB20" s="24"/>
    </row>
    <row r="21" spans="3:91" ht="15.75" customHeight="1">
      <c r="C21" s="30" t="s">
        <v>33</v>
      </c>
      <c r="E21" s="24">
        <v>1734</v>
      </c>
      <c r="F21" s="1">
        <f t="shared" si="8"/>
        <v>2590</v>
      </c>
      <c r="G21" s="1">
        <v>1132</v>
      </c>
      <c r="H21" s="1">
        <v>1374</v>
      </c>
      <c r="I21" s="1">
        <v>368</v>
      </c>
      <c r="J21" s="1">
        <v>377</v>
      </c>
      <c r="K21" s="1">
        <v>785</v>
      </c>
      <c r="L21" s="1">
        <v>802</v>
      </c>
      <c r="M21" s="1">
        <v>34</v>
      </c>
      <c r="N21" s="1">
        <v>37</v>
      </c>
      <c r="Q21" s="1">
        <v>1282</v>
      </c>
      <c r="R21" s="1">
        <v>1486</v>
      </c>
      <c r="S21" s="1">
        <v>43</v>
      </c>
      <c r="T21" s="1">
        <v>46</v>
      </c>
      <c r="U21" s="1">
        <v>1095</v>
      </c>
      <c r="V21" s="1">
        <v>1101</v>
      </c>
      <c r="W21" s="1">
        <v>1165</v>
      </c>
      <c r="X21" s="1">
        <v>1175</v>
      </c>
      <c r="Y21" s="1">
        <v>366</v>
      </c>
      <c r="Z21" s="1">
        <v>367</v>
      </c>
      <c r="AA21" s="1">
        <v>399</v>
      </c>
      <c r="AB21" s="1">
        <v>402</v>
      </c>
      <c r="AI21" s="24"/>
      <c r="BJ21" s="30" t="s">
        <v>33</v>
      </c>
      <c r="BL21" s="24">
        <v>96</v>
      </c>
      <c r="BM21" s="1">
        <f t="shared" si="9"/>
        <v>54</v>
      </c>
      <c r="BN21" s="1">
        <v>14</v>
      </c>
      <c r="BO21" s="1">
        <v>10</v>
      </c>
      <c r="BP21" s="1">
        <v>27</v>
      </c>
      <c r="BQ21" s="1">
        <v>3</v>
      </c>
      <c r="BR21" s="1">
        <v>6</v>
      </c>
      <c r="BS21" s="25" t="s">
        <v>39</v>
      </c>
      <c r="BT21" s="1">
        <v>50</v>
      </c>
      <c r="BU21" s="1">
        <v>13</v>
      </c>
      <c r="BV21" s="1">
        <v>14</v>
      </c>
      <c r="BW21" s="1">
        <v>3</v>
      </c>
      <c r="BY21" s="42" t="s">
        <v>85</v>
      </c>
      <c r="BZ21" s="43"/>
      <c r="CB21" s="24">
        <f>SUM(CB23:CB37)</f>
        <v>97</v>
      </c>
      <c r="CC21" s="19">
        <f>SUM(CC23:CC37)</f>
        <v>41</v>
      </c>
      <c r="CD21" s="19">
        <f>SUM(CD23:CD37)</f>
        <v>15</v>
      </c>
      <c r="CE21" s="19">
        <f>SUM(CE23:CE37)</f>
        <v>7</v>
      </c>
      <c r="CF21" s="19">
        <f>SUM(CF23:CF37)</f>
        <v>19</v>
      </c>
      <c r="CG21" s="25" t="s">
        <v>39</v>
      </c>
      <c r="CH21" s="19">
        <f>SUM(CH23:CH37)</f>
        <v>8</v>
      </c>
      <c r="CI21" s="25" t="s">
        <v>39</v>
      </c>
      <c r="CJ21" s="19">
        <f>SUM(CJ23:CJ37)</f>
        <v>83</v>
      </c>
      <c r="CK21" s="19">
        <f>SUM(CK23:CK37)</f>
        <v>19</v>
      </c>
      <c r="CL21" s="19">
        <f>SUM(CL23:CL37)</f>
        <v>10</v>
      </c>
      <c r="CM21" s="19">
        <f>SUM(CM23:CM37)</f>
        <v>2</v>
      </c>
    </row>
    <row r="22" spans="5:80" ht="15.75" customHeight="1">
      <c r="E22" s="24"/>
      <c r="AF22" s="42" t="s">
        <v>85</v>
      </c>
      <c r="AG22" s="43"/>
      <c r="AI22" s="24">
        <f>SUM(AI24:AI38)</f>
        <v>4095</v>
      </c>
      <c r="AJ22" s="19">
        <f>SUM(AJ24:AJ38)</f>
        <v>7021</v>
      </c>
      <c r="AK22" s="19">
        <f aca="true" t="shared" si="10" ref="AK22:AR22">SUM(AK24:AK38)</f>
        <v>2950</v>
      </c>
      <c r="AL22" s="19">
        <f t="shared" si="10"/>
        <v>3773</v>
      </c>
      <c r="AM22" s="19">
        <f t="shared" si="10"/>
        <v>1220</v>
      </c>
      <c r="AN22" s="19">
        <f t="shared" si="10"/>
        <v>1279</v>
      </c>
      <c r="AO22" s="19">
        <f t="shared" si="10"/>
        <v>1814</v>
      </c>
      <c r="AP22" s="19">
        <f t="shared" si="10"/>
        <v>1898</v>
      </c>
      <c r="AQ22" s="19">
        <f t="shared" si="10"/>
        <v>61</v>
      </c>
      <c r="AR22" s="19">
        <f t="shared" si="10"/>
        <v>71</v>
      </c>
      <c r="AU22" s="19">
        <f>SUM(AU24:AU38)</f>
        <v>2722</v>
      </c>
      <c r="AV22" s="19">
        <f aca="true" t="shared" si="11" ref="AV22:BF22">SUM(AV24:AV38)</f>
        <v>2989</v>
      </c>
      <c r="AW22" s="19">
        <f t="shared" si="11"/>
        <v>17</v>
      </c>
      <c r="AX22" s="19">
        <f t="shared" si="11"/>
        <v>18</v>
      </c>
      <c r="AY22" s="19">
        <f t="shared" si="11"/>
        <v>3127</v>
      </c>
      <c r="AZ22" s="19">
        <f t="shared" si="11"/>
        <v>3160</v>
      </c>
      <c r="BA22" s="19">
        <f t="shared" si="11"/>
        <v>3290</v>
      </c>
      <c r="BB22" s="19">
        <f t="shared" si="11"/>
        <v>3325</v>
      </c>
      <c r="BC22" s="19">
        <f t="shared" si="11"/>
        <v>942</v>
      </c>
      <c r="BD22" s="19">
        <f t="shared" si="11"/>
        <v>944</v>
      </c>
      <c r="BE22" s="19">
        <f t="shared" si="11"/>
        <v>735</v>
      </c>
      <c r="BF22" s="19">
        <f t="shared" si="11"/>
        <v>743</v>
      </c>
      <c r="BL22" s="24"/>
      <c r="CB22" s="24"/>
    </row>
    <row r="23" spans="3:91" ht="15.75" customHeight="1">
      <c r="C23" s="30" t="s">
        <v>34</v>
      </c>
      <c r="E23" s="24">
        <v>1037</v>
      </c>
      <c r="F23" s="1">
        <f t="shared" si="8"/>
        <v>1842</v>
      </c>
      <c r="G23" s="1">
        <v>742</v>
      </c>
      <c r="H23" s="1">
        <v>899</v>
      </c>
      <c r="I23" s="1">
        <v>191</v>
      </c>
      <c r="J23" s="1">
        <v>214</v>
      </c>
      <c r="K23" s="1">
        <v>567</v>
      </c>
      <c r="L23" s="1">
        <v>607</v>
      </c>
      <c r="M23" s="1">
        <v>104</v>
      </c>
      <c r="N23" s="1">
        <v>122</v>
      </c>
      <c r="Q23" s="1">
        <v>560</v>
      </c>
      <c r="R23" s="1">
        <v>593</v>
      </c>
      <c r="S23" s="1">
        <v>10</v>
      </c>
      <c r="T23" s="1">
        <v>11</v>
      </c>
      <c r="U23" s="1">
        <v>430</v>
      </c>
      <c r="V23" s="1">
        <v>432</v>
      </c>
      <c r="W23" s="1">
        <v>559</v>
      </c>
      <c r="X23" s="1">
        <v>567</v>
      </c>
      <c r="Y23" s="1">
        <v>259</v>
      </c>
      <c r="Z23" s="1">
        <v>261</v>
      </c>
      <c r="AA23" s="1">
        <v>128</v>
      </c>
      <c r="AB23" s="1">
        <v>139</v>
      </c>
      <c r="AI23" s="24"/>
      <c r="BJ23" s="30" t="s">
        <v>34</v>
      </c>
      <c r="BL23" s="24">
        <v>35</v>
      </c>
      <c r="BM23" s="1">
        <f t="shared" si="9"/>
        <v>23</v>
      </c>
      <c r="BN23" s="1">
        <v>4</v>
      </c>
      <c r="BO23" s="1">
        <v>4</v>
      </c>
      <c r="BP23" s="1">
        <v>8</v>
      </c>
      <c r="BQ23" s="1">
        <v>7</v>
      </c>
      <c r="BR23" s="1">
        <v>6</v>
      </c>
      <c r="BS23" s="25" t="s">
        <v>39</v>
      </c>
      <c r="BT23" s="1">
        <v>17</v>
      </c>
      <c r="BU23" s="1">
        <v>5</v>
      </c>
      <c r="BV23" s="1">
        <v>4</v>
      </c>
      <c r="BW23" s="1">
        <v>1</v>
      </c>
      <c r="BZ23" s="25" t="s">
        <v>86</v>
      </c>
      <c r="CB23" s="31" t="s">
        <v>39</v>
      </c>
      <c r="CC23" s="25" t="s">
        <v>39</v>
      </c>
      <c r="CD23" s="25" t="s">
        <v>39</v>
      </c>
      <c r="CE23" s="25" t="s">
        <v>39</v>
      </c>
      <c r="CF23" s="25" t="s">
        <v>39</v>
      </c>
      <c r="CG23" s="25" t="s">
        <v>39</v>
      </c>
      <c r="CH23" s="25" t="s">
        <v>39</v>
      </c>
      <c r="CI23" s="25" t="s">
        <v>39</v>
      </c>
      <c r="CJ23" s="1">
        <v>6</v>
      </c>
      <c r="CK23" s="25" t="s">
        <v>39</v>
      </c>
      <c r="CL23" s="25" t="s">
        <v>39</v>
      </c>
      <c r="CM23" s="25" t="s">
        <v>39</v>
      </c>
    </row>
    <row r="24" spans="3:91" ht="15.75" customHeight="1">
      <c r="C24" s="30" t="s">
        <v>35</v>
      </c>
      <c r="E24" s="24">
        <v>2017</v>
      </c>
      <c r="F24" s="1">
        <f t="shared" si="8"/>
        <v>2985</v>
      </c>
      <c r="G24" s="1">
        <v>1356</v>
      </c>
      <c r="H24" s="1">
        <v>1640</v>
      </c>
      <c r="I24" s="1">
        <v>558</v>
      </c>
      <c r="J24" s="1">
        <v>580</v>
      </c>
      <c r="K24" s="1">
        <v>752</v>
      </c>
      <c r="L24" s="1">
        <v>759</v>
      </c>
      <c r="M24" s="1">
        <v>6</v>
      </c>
      <c r="N24" s="1">
        <v>6</v>
      </c>
      <c r="Q24" s="1">
        <v>1325</v>
      </c>
      <c r="R24" s="1">
        <v>1369</v>
      </c>
      <c r="S24" s="1">
        <v>8</v>
      </c>
      <c r="T24" s="1">
        <v>8</v>
      </c>
      <c r="U24" s="1">
        <v>1482</v>
      </c>
      <c r="V24" s="1">
        <v>1490</v>
      </c>
      <c r="W24" s="1">
        <v>1697</v>
      </c>
      <c r="X24" s="1">
        <v>1707</v>
      </c>
      <c r="Y24" s="1">
        <v>220</v>
      </c>
      <c r="Z24" s="1">
        <v>220</v>
      </c>
      <c r="AA24" s="1">
        <v>77</v>
      </c>
      <c r="AB24" s="1">
        <v>84</v>
      </c>
      <c r="AG24" s="25" t="s">
        <v>86</v>
      </c>
      <c r="AI24" s="24">
        <v>183</v>
      </c>
      <c r="AJ24" s="1">
        <f>SUM(AL24,AN24,AP24,AR24)</f>
        <v>402</v>
      </c>
      <c r="AK24" s="1">
        <v>166</v>
      </c>
      <c r="AL24" s="1">
        <v>216</v>
      </c>
      <c r="AM24" s="1">
        <v>20</v>
      </c>
      <c r="AN24" s="1">
        <v>21</v>
      </c>
      <c r="AO24" s="1">
        <v>149</v>
      </c>
      <c r="AP24" s="1">
        <v>163</v>
      </c>
      <c r="AQ24" s="1">
        <v>2</v>
      </c>
      <c r="AR24" s="1">
        <v>2</v>
      </c>
      <c r="AU24" s="1">
        <v>147</v>
      </c>
      <c r="AV24" s="1">
        <v>169</v>
      </c>
      <c r="AW24" s="25" t="s">
        <v>39</v>
      </c>
      <c r="AX24" s="25" t="s">
        <v>39</v>
      </c>
      <c r="AY24" s="1">
        <v>145</v>
      </c>
      <c r="AZ24" s="1">
        <v>149</v>
      </c>
      <c r="BA24" s="1">
        <v>165</v>
      </c>
      <c r="BB24" s="1">
        <v>167</v>
      </c>
      <c r="BC24" s="1">
        <v>49</v>
      </c>
      <c r="BD24" s="1">
        <v>49</v>
      </c>
      <c r="BE24" s="1">
        <v>99</v>
      </c>
      <c r="BF24" s="1">
        <v>100</v>
      </c>
      <c r="BJ24" s="30" t="s">
        <v>35</v>
      </c>
      <c r="BL24" s="24">
        <v>27</v>
      </c>
      <c r="BM24" s="1">
        <f t="shared" si="9"/>
        <v>7</v>
      </c>
      <c r="BN24" s="25" t="s">
        <v>39</v>
      </c>
      <c r="BO24" s="1">
        <v>1</v>
      </c>
      <c r="BP24" s="1">
        <v>6</v>
      </c>
      <c r="BQ24" s="25" t="s">
        <v>39</v>
      </c>
      <c r="BR24" s="1">
        <v>2</v>
      </c>
      <c r="BS24" s="25" t="s">
        <v>39</v>
      </c>
      <c r="BT24" s="1">
        <v>42</v>
      </c>
      <c r="BU24" s="1">
        <v>16</v>
      </c>
      <c r="BV24" s="1">
        <v>4</v>
      </c>
      <c r="BW24" s="25" t="s">
        <v>39</v>
      </c>
      <c r="BZ24" s="25" t="s">
        <v>87</v>
      </c>
      <c r="CB24" s="24">
        <v>7</v>
      </c>
      <c r="CC24" s="1">
        <f aca="true" t="shared" si="12" ref="CC24:CC37">SUM(CD24:CG24)</f>
        <v>2</v>
      </c>
      <c r="CD24" s="25" t="s">
        <v>39</v>
      </c>
      <c r="CE24" s="1">
        <v>1</v>
      </c>
      <c r="CF24" s="1">
        <v>1</v>
      </c>
      <c r="CG24" s="25" t="s">
        <v>39</v>
      </c>
      <c r="CH24" s="1">
        <v>1</v>
      </c>
      <c r="CI24" s="25" t="s">
        <v>39</v>
      </c>
      <c r="CJ24" s="1">
        <v>2</v>
      </c>
      <c r="CK24" s="1">
        <v>2</v>
      </c>
      <c r="CL24" s="25" t="s">
        <v>39</v>
      </c>
      <c r="CM24" s="25" t="s">
        <v>39</v>
      </c>
    </row>
    <row r="25" spans="3:91" ht="15.75" customHeight="1">
      <c r="C25" s="30" t="s">
        <v>36</v>
      </c>
      <c r="E25" s="24">
        <v>1266</v>
      </c>
      <c r="F25" s="1">
        <f t="shared" si="8"/>
        <v>2177</v>
      </c>
      <c r="G25" s="1">
        <v>909</v>
      </c>
      <c r="H25" s="1">
        <v>1139</v>
      </c>
      <c r="I25" s="1">
        <v>426</v>
      </c>
      <c r="J25" s="1">
        <v>444</v>
      </c>
      <c r="K25" s="1">
        <v>553</v>
      </c>
      <c r="L25" s="1">
        <v>572</v>
      </c>
      <c r="M25" s="1">
        <v>15</v>
      </c>
      <c r="N25" s="1">
        <v>22</v>
      </c>
      <c r="Q25" s="1">
        <v>840</v>
      </c>
      <c r="R25" s="1">
        <v>925</v>
      </c>
      <c r="S25" s="1">
        <v>13</v>
      </c>
      <c r="T25" s="1">
        <v>13</v>
      </c>
      <c r="U25" s="1">
        <v>960</v>
      </c>
      <c r="V25" s="1">
        <v>968</v>
      </c>
      <c r="W25" s="1">
        <v>1021</v>
      </c>
      <c r="X25" s="1">
        <v>1029</v>
      </c>
      <c r="Y25" s="1">
        <v>351</v>
      </c>
      <c r="Z25" s="1">
        <v>351</v>
      </c>
      <c r="AA25" s="1">
        <v>275</v>
      </c>
      <c r="AB25" s="1">
        <v>282</v>
      </c>
      <c r="AG25" s="25" t="s">
        <v>87</v>
      </c>
      <c r="AI25" s="24">
        <v>424</v>
      </c>
      <c r="AJ25" s="1">
        <f>SUM(AL25,AN25,AP25,AR25)</f>
        <v>703</v>
      </c>
      <c r="AK25" s="1">
        <v>277</v>
      </c>
      <c r="AL25" s="1">
        <v>343</v>
      </c>
      <c r="AM25" s="1">
        <v>148</v>
      </c>
      <c r="AN25" s="1">
        <v>162</v>
      </c>
      <c r="AO25" s="1">
        <v>181</v>
      </c>
      <c r="AP25" s="1">
        <v>186</v>
      </c>
      <c r="AQ25" s="1">
        <v>11</v>
      </c>
      <c r="AR25" s="1">
        <v>12</v>
      </c>
      <c r="AU25" s="1">
        <v>367</v>
      </c>
      <c r="AV25" s="1">
        <v>369</v>
      </c>
      <c r="AW25" s="1">
        <v>1</v>
      </c>
      <c r="AX25" s="1">
        <v>1</v>
      </c>
      <c r="AY25" s="1">
        <v>325</v>
      </c>
      <c r="AZ25" s="1">
        <v>327</v>
      </c>
      <c r="BA25" s="1">
        <v>393</v>
      </c>
      <c r="BB25" s="1">
        <v>396</v>
      </c>
      <c r="BC25" s="1">
        <v>44</v>
      </c>
      <c r="BD25" s="1">
        <v>44</v>
      </c>
      <c r="BE25" s="1">
        <v>28</v>
      </c>
      <c r="BF25" s="1">
        <v>28</v>
      </c>
      <c r="BJ25" s="30" t="s">
        <v>36</v>
      </c>
      <c r="BL25" s="24">
        <v>41</v>
      </c>
      <c r="BM25" s="1">
        <f t="shared" si="9"/>
        <v>32</v>
      </c>
      <c r="BN25" s="1">
        <v>10</v>
      </c>
      <c r="BO25" s="1">
        <v>6</v>
      </c>
      <c r="BP25" s="1">
        <v>9</v>
      </c>
      <c r="BQ25" s="1">
        <v>7</v>
      </c>
      <c r="BR25" s="1">
        <v>6</v>
      </c>
      <c r="BS25" s="1">
        <v>1</v>
      </c>
      <c r="BT25" s="1">
        <v>26</v>
      </c>
      <c r="BU25" s="1">
        <v>6</v>
      </c>
      <c r="BV25" s="1">
        <v>3</v>
      </c>
      <c r="BW25" s="1">
        <v>4</v>
      </c>
      <c r="BZ25" s="25" t="s">
        <v>88</v>
      </c>
      <c r="CB25" s="24">
        <v>41</v>
      </c>
      <c r="CC25" s="1">
        <f t="shared" si="12"/>
        <v>10</v>
      </c>
      <c r="CD25" s="1">
        <v>4</v>
      </c>
      <c r="CE25" s="1">
        <v>1</v>
      </c>
      <c r="CF25" s="1">
        <v>5</v>
      </c>
      <c r="CG25" s="25" t="s">
        <v>39</v>
      </c>
      <c r="CH25" s="1">
        <v>2</v>
      </c>
      <c r="CI25" s="25" t="s">
        <v>39</v>
      </c>
      <c r="CJ25" s="1">
        <v>12</v>
      </c>
      <c r="CK25" s="1">
        <v>5</v>
      </c>
      <c r="CL25" s="1">
        <v>1</v>
      </c>
      <c r="CM25" s="1">
        <v>1</v>
      </c>
    </row>
    <row r="26" spans="5:91" ht="15.75" customHeight="1">
      <c r="E26" s="24"/>
      <c r="AG26" s="25" t="s">
        <v>88</v>
      </c>
      <c r="AI26" s="24">
        <v>366</v>
      </c>
      <c r="AJ26" s="1">
        <f>SUM(AL26,AN26,AP26,AR26)</f>
        <v>650</v>
      </c>
      <c r="AK26" s="1">
        <v>301</v>
      </c>
      <c r="AL26" s="1">
        <v>359</v>
      </c>
      <c r="AM26" s="1">
        <v>72</v>
      </c>
      <c r="AN26" s="1">
        <v>82</v>
      </c>
      <c r="AO26" s="1">
        <v>203</v>
      </c>
      <c r="AP26" s="1">
        <v>205</v>
      </c>
      <c r="AQ26" s="1">
        <v>4</v>
      </c>
      <c r="AR26" s="1">
        <v>4</v>
      </c>
      <c r="AU26" s="1">
        <v>250</v>
      </c>
      <c r="AV26" s="1">
        <v>278</v>
      </c>
      <c r="AW26" s="1">
        <v>1</v>
      </c>
      <c r="AX26" s="1">
        <v>1</v>
      </c>
      <c r="AY26" s="1">
        <v>300</v>
      </c>
      <c r="AZ26" s="1">
        <v>302</v>
      </c>
      <c r="BA26" s="1">
        <v>312</v>
      </c>
      <c r="BB26" s="1">
        <v>315</v>
      </c>
      <c r="BC26" s="1">
        <v>80</v>
      </c>
      <c r="BD26" s="1">
        <v>80</v>
      </c>
      <c r="BE26" s="1">
        <v>26</v>
      </c>
      <c r="BF26" s="1">
        <v>26</v>
      </c>
      <c r="BL26" s="24"/>
      <c r="BZ26" s="25" t="s">
        <v>89</v>
      </c>
      <c r="CB26" s="24">
        <v>12</v>
      </c>
      <c r="CC26" s="1">
        <f t="shared" si="12"/>
        <v>6</v>
      </c>
      <c r="CD26" s="1">
        <v>1</v>
      </c>
      <c r="CE26" s="1">
        <v>2</v>
      </c>
      <c r="CF26" s="1">
        <v>3</v>
      </c>
      <c r="CG26" s="25" t="s">
        <v>39</v>
      </c>
      <c r="CH26" s="25" t="s">
        <v>39</v>
      </c>
      <c r="CI26" s="25" t="s">
        <v>39</v>
      </c>
      <c r="CJ26" s="1">
        <v>8</v>
      </c>
      <c r="CK26" s="1">
        <v>1</v>
      </c>
      <c r="CL26" s="25" t="s">
        <v>39</v>
      </c>
      <c r="CM26" s="25" t="s">
        <v>39</v>
      </c>
    </row>
    <row r="27" spans="5:91" ht="15.75" customHeight="1">
      <c r="E27" s="24"/>
      <c r="AG27" s="25" t="s">
        <v>89</v>
      </c>
      <c r="AI27" s="24">
        <v>360</v>
      </c>
      <c r="AJ27" s="1">
        <f>SUM(AL27,AN27,AP27,AR27)</f>
        <v>587</v>
      </c>
      <c r="AK27" s="1">
        <v>277</v>
      </c>
      <c r="AL27" s="1">
        <v>306</v>
      </c>
      <c r="AM27" s="1">
        <v>82</v>
      </c>
      <c r="AN27" s="1">
        <v>86</v>
      </c>
      <c r="AO27" s="1">
        <v>184</v>
      </c>
      <c r="AP27" s="1">
        <v>189</v>
      </c>
      <c r="AQ27" s="1">
        <v>5</v>
      </c>
      <c r="AR27" s="1">
        <v>6</v>
      </c>
      <c r="AU27" s="1">
        <v>84</v>
      </c>
      <c r="AV27" s="1">
        <v>90</v>
      </c>
      <c r="AW27" s="25" t="s">
        <v>39</v>
      </c>
      <c r="AX27" s="25" t="s">
        <v>39</v>
      </c>
      <c r="AY27" s="1">
        <v>273</v>
      </c>
      <c r="AZ27" s="1">
        <v>273</v>
      </c>
      <c r="BA27" s="1">
        <v>306</v>
      </c>
      <c r="BB27" s="1">
        <v>311</v>
      </c>
      <c r="BC27" s="1">
        <v>63</v>
      </c>
      <c r="BD27" s="1">
        <v>63</v>
      </c>
      <c r="BE27" s="1">
        <v>20</v>
      </c>
      <c r="BF27" s="1">
        <v>20</v>
      </c>
      <c r="BL27" s="24"/>
      <c r="BZ27" s="25" t="s">
        <v>90</v>
      </c>
      <c r="CB27" s="24">
        <v>1</v>
      </c>
      <c r="CC27" s="1">
        <f t="shared" si="12"/>
        <v>1</v>
      </c>
      <c r="CD27" s="1">
        <v>1</v>
      </c>
      <c r="CE27" s="25" t="s">
        <v>39</v>
      </c>
      <c r="CF27" s="25" t="s">
        <v>39</v>
      </c>
      <c r="CG27" s="25" t="s">
        <v>39</v>
      </c>
      <c r="CH27" s="1">
        <v>2</v>
      </c>
      <c r="CI27" s="25" t="s">
        <v>39</v>
      </c>
      <c r="CJ27" s="1">
        <v>6</v>
      </c>
      <c r="CK27" s="1">
        <v>3</v>
      </c>
      <c r="CL27" s="25" t="s">
        <v>39</v>
      </c>
      <c r="CM27" s="25" t="s">
        <v>39</v>
      </c>
    </row>
    <row r="28" spans="3:80" ht="15.75" customHeight="1">
      <c r="C28" s="30" t="s">
        <v>37</v>
      </c>
      <c r="E28" s="24">
        <f>SUM(E31,E33,E34,E36:E40,E42:E46)</f>
        <v>4314</v>
      </c>
      <c r="F28" s="19">
        <f>SUM(F31,F33,F34,F36:F40,F42:F46)</f>
        <v>5629</v>
      </c>
      <c r="G28" s="19">
        <f>SUM(G31,G33,G34,G36:G40,G42:G46)</f>
        <v>3615</v>
      </c>
      <c r="H28" s="19">
        <f>SUM(H31,H33,H34,H36:H40,H42:H46)</f>
        <v>4384</v>
      </c>
      <c r="I28" s="19">
        <f aca="true" t="shared" si="13" ref="I28:N28">SUM(I33,I34,I36:I40,I42:I46)</f>
        <v>652</v>
      </c>
      <c r="J28" s="19">
        <f t="shared" si="13"/>
        <v>694</v>
      </c>
      <c r="K28" s="19">
        <f t="shared" si="13"/>
        <v>489</v>
      </c>
      <c r="L28" s="19">
        <f t="shared" si="13"/>
        <v>495</v>
      </c>
      <c r="M28" s="19">
        <f t="shared" si="13"/>
        <v>45</v>
      </c>
      <c r="N28" s="19">
        <f t="shared" si="13"/>
        <v>56</v>
      </c>
      <c r="Q28" s="19">
        <f>SUM(Q33,Q34,Q36:Q40,Q42:Q46)</f>
        <v>4085</v>
      </c>
      <c r="R28" s="19">
        <f>SUM(R33,R34,R36:R40,R42:R46)</f>
        <v>5318</v>
      </c>
      <c r="S28" s="1">
        <f>SUM(S36:S46)</f>
        <v>78</v>
      </c>
      <c r="T28" s="1">
        <f>SUM(T36:T46)</f>
        <v>82</v>
      </c>
      <c r="U28" s="1">
        <f aca="true" t="shared" si="14" ref="U28:AB28">SUM(U29:U46)</f>
        <v>1638</v>
      </c>
      <c r="V28" s="1">
        <f t="shared" si="14"/>
        <v>1654</v>
      </c>
      <c r="W28" s="1">
        <f t="shared" si="14"/>
        <v>2213</v>
      </c>
      <c r="X28" s="1">
        <f t="shared" si="14"/>
        <v>2242</v>
      </c>
      <c r="Y28" s="1">
        <f t="shared" si="14"/>
        <v>389</v>
      </c>
      <c r="Z28" s="1">
        <f t="shared" si="14"/>
        <v>389</v>
      </c>
      <c r="AA28" s="1">
        <f t="shared" si="14"/>
        <v>394</v>
      </c>
      <c r="AB28" s="1">
        <f t="shared" si="14"/>
        <v>401</v>
      </c>
      <c r="AG28" s="25" t="s">
        <v>90</v>
      </c>
      <c r="AI28" s="24">
        <v>584</v>
      </c>
      <c r="AJ28" s="1">
        <f>SUM(AL28,AN28,AP28,AR28)</f>
        <v>1030</v>
      </c>
      <c r="AK28" s="1">
        <v>421</v>
      </c>
      <c r="AL28" s="1">
        <v>573</v>
      </c>
      <c r="AM28" s="1">
        <v>169</v>
      </c>
      <c r="AN28" s="1">
        <v>171</v>
      </c>
      <c r="AO28" s="1">
        <v>258</v>
      </c>
      <c r="AP28" s="1">
        <v>273</v>
      </c>
      <c r="AQ28" s="1">
        <v>10</v>
      </c>
      <c r="AR28" s="1">
        <v>13</v>
      </c>
      <c r="AU28" s="1">
        <v>383</v>
      </c>
      <c r="AV28" s="1">
        <v>442</v>
      </c>
      <c r="AW28" s="1">
        <v>3</v>
      </c>
      <c r="AX28" s="1">
        <v>3</v>
      </c>
      <c r="AY28" s="1">
        <v>383</v>
      </c>
      <c r="AZ28" s="1">
        <v>387</v>
      </c>
      <c r="BA28" s="1">
        <v>440</v>
      </c>
      <c r="BB28" s="1">
        <v>445</v>
      </c>
      <c r="BC28" s="1">
        <v>74</v>
      </c>
      <c r="BD28" s="1">
        <v>74</v>
      </c>
      <c r="BE28" s="1">
        <v>34</v>
      </c>
      <c r="BF28" s="1">
        <v>35</v>
      </c>
      <c r="BJ28" s="30" t="s">
        <v>37</v>
      </c>
      <c r="BL28" s="24">
        <v>203</v>
      </c>
      <c r="BM28" s="1">
        <f>SUM(BN28:BQ28)</f>
        <v>105</v>
      </c>
      <c r="BN28" s="1">
        <v>49</v>
      </c>
      <c r="BO28" s="1">
        <v>18</v>
      </c>
      <c r="BP28" s="1">
        <v>34</v>
      </c>
      <c r="BQ28" s="1">
        <v>4</v>
      </c>
      <c r="BR28" s="1">
        <v>39</v>
      </c>
      <c r="BS28" s="1">
        <v>3</v>
      </c>
      <c r="BT28" s="1">
        <v>116</v>
      </c>
      <c r="BU28" s="1">
        <v>101</v>
      </c>
      <c r="BV28" s="1">
        <v>19</v>
      </c>
      <c r="BW28" s="1">
        <v>16</v>
      </c>
      <c r="CB28" s="24"/>
    </row>
    <row r="29" spans="3:91" ht="15.75" customHeight="1">
      <c r="C29" s="2"/>
      <c r="E29" s="24"/>
      <c r="AI29" s="24"/>
      <c r="BL29" s="24"/>
      <c r="BZ29" s="25" t="s">
        <v>91</v>
      </c>
      <c r="CB29" s="24">
        <v>3</v>
      </c>
      <c r="CC29" s="1">
        <f t="shared" si="12"/>
        <v>1</v>
      </c>
      <c r="CD29" s="25" t="s">
        <v>39</v>
      </c>
      <c r="CE29" s="1">
        <v>1</v>
      </c>
      <c r="CF29" s="25" t="s">
        <v>39</v>
      </c>
      <c r="CG29" s="25" t="s">
        <v>39</v>
      </c>
      <c r="CH29" s="1">
        <v>1</v>
      </c>
      <c r="CI29" s="25" t="s">
        <v>39</v>
      </c>
      <c r="CJ29" s="1">
        <v>11</v>
      </c>
      <c r="CK29" s="1">
        <v>1</v>
      </c>
      <c r="CL29" s="1">
        <v>1</v>
      </c>
      <c r="CM29" s="25" t="s">
        <v>39</v>
      </c>
    </row>
    <row r="30" spans="3:91" ht="15.75" customHeight="1">
      <c r="C30" s="32" t="s">
        <v>38</v>
      </c>
      <c r="E30" s="31" t="s">
        <v>39</v>
      </c>
      <c r="F30" s="25" t="s">
        <v>39</v>
      </c>
      <c r="G30" s="25" t="s">
        <v>39</v>
      </c>
      <c r="H30" s="25" t="s">
        <v>39</v>
      </c>
      <c r="I30" s="25" t="s">
        <v>39</v>
      </c>
      <c r="J30" s="25" t="s">
        <v>39</v>
      </c>
      <c r="K30" s="25" t="s">
        <v>39</v>
      </c>
      <c r="L30" s="25" t="s">
        <v>39</v>
      </c>
      <c r="M30" s="25" t="s">
        <v>39</v>
      </c>
      <c r="N30" s="25" t="s">
        <v>39</v>
      </c>
      <c r="Q30" s="25" t="s">
        <v>39</v>
      </c>
      <c r="R30" s="25" t="s">
        <v>39</v>
      </c>
      <c r="S30" s="25" t="s">
        <v>39</v>
      </c>
      <c r="T30" s="25" t="s">
        <v>39</v>
      </c>
      <c r="U30" s="25" t="s">
        <v>39</v>
      </c>
      <c r="V30" s="25" t="s">
        <v>39</v>
      </c>
      <c r="W30" s="25" t="s">
        <v>39</v>
      </c>
      <c r="X30" s="25" t="s">
        <v>39</v>
      </c>
      <c r="Y30" s="25" t="s">
        <v>39</v>
      </c>
      <c r="Z30" s="25" t="s">
        <v>39</v>
      </c>
      <c r="AA30" s="25" t="s">
        <v>39</v>
      </c>
      <c r="AB30" s="25" t="s">
        <v>39</v>
      </c>
      <c r="AG30" s="25" t="s">
        <v>91</v>
      </c>
      <c r="AI30" s="24">
        <v>307</v>
      </c>
      <c r="AJ30" s="1">
        <f>SUM(AL30,AN30,AP30,AR30)</f>
        <v>488</v>
      </c>
      <c r="AK30" s="1">
        <v>218</v>
      </c>
      <c r="AL30" s="1">
        <v>257</v>
      </c>
      <c r="AM30" s="1">
        <v>109</v>
      </c>
      <c r="AN30" s="1">
        <v>112</v>
      </c>
      <c r="AO30" s="1">
        <v>110</v>
      </c>
      <c r="AP30" s="1">
        <v>118</v>
      </c>
      <c r="AQ30" s="1">
        <v>1</v>
      </c>
      <c r="AR30" s="1">
        <v>1</v>
      </c>
      <c r="AU30" s="1">
        <v>194</v>
      </c>
      <c r="AV30" s="1">
        <v>219</v>
      </c>
      <c r="AW30" s="1">
        <v>1</v>
      </c>
      <c r="AX30" s="1">
        <v>1</v>
      </c>
      <c r="AY30" s="1">
        <v>218</v>
      </c>
      <c r="AZ30" s="1">
        <v>219</v>
      </c>
      <c r="BA30" s="1">
        <v>201</v>
      </c>
      <c r="BB30" s="1">
        <v>201</v>
      </c>
      <c r="BC30" s="1">
        <v>135</v>
      </c>
      <c r="BD30" s="1">
        <v>136</v>
      </c>
      <c r="BE30" s="1">
        <v>99</v>
      </c>
      <c r="BF30" s="1">
        <v>99</v>
      </c>
      <c r="BJ30" s="32" t="s">
        <v>38</v>
      </c>
      <c r="BL30" s="31" t="s">
        <v>39</v>
      </c>
      <c r="BM30" s="25" t="s">
        <v>39</v>
      </c>
      <c r="BN30" s="25" t="s">
        <v>39</v>
      </c>
      <c r="BO30" s="25" t="s">
        <v>39</v>
      </c>
      <c r="BP30" s="25" t="s">
        <v>39</v>
      </c>
      <c r="BQ30" s="25" t="s">
        <v>39</v>
      </c>
      <c r="BR30" s="25" t="s">
        <v>39</v>
      </c>
      <c r="BS30" s="25" t="s">
        <v>39</v>
      </c>
      <c r="BT30" s="25" t="s">
        <v>39</v>
      </c>
      <c r="BU30" s="25" t="s">
        <v>39</v>
      </c>
      <c r="BV30" s="25" t="s">
        <v>39</v>
      </c>
      <c r="BW30" s="25" t="s">
        <v>39</v>
      </c>
      <c r="BZ30" s="25" t="s">
        <v>92</v>
      </c>
      <c r="CB30" s="24">
        <v>6</v>
      </c>
      <c r="CC30" s="1">
        <f t="shared" si="12"/>
        <v>6</v>
      </c>
      <c r="CD30" s="1">
        <v>5</v>
      </c>
      <c r="CE30" s="25" t="s">
        <v>39</v>
      </c>
      <c r="CF30" s="1">
        <v>1</v>
      </c>
      <c r="CG30" s="25" t="s">
        <v>39</v>
      </c>
      <c r="CH30" s="25" t="s">
        <v>39</v>
      </c>
      <c r="CI30" s="25" t="s">
        <v>39</v>
      </c>
      <c r="CJ30" s="1">
        <v>5</v>
      </c>
      <c r="CK30" s="1">
        <v>1</v>
      </c>
      <c r="CL30" s="1">
        <v>1</v>
      </c>
      <c r="CM30" s="1">
        <v>1</v>
      </c>
    </row>
    <row r="31" spans="3:91" ht="15.75" customHeight="1">
      <c r="C31" s="32" t="s">
        <v>40</v>
      </c>
      <c r="E31" s="24">
        <v>1</v>
      </c>
      <c r="F31" s="1">
        <f aca="true" t="shared" si="15" ref="F31:F46">SUM(H31,J31,L31,N31)</f>
        <v>1</v>
      </c>
      <c r="G31" s="1">
        <v>1</v>
      </c>
      <c r="H31" s="1">
        <v>1</v>
      </c>
      <c r="I31" s="25" t="s">
        <v>39</v>
      </c>
      <c r="J31" s="25" t="s">
        <v>39</v>
      </c>
      <c r="K31" s="25" t="s">
        <v>39</v>
      </c>
      <c r="L31" s="25" t="s">
        <v>39</v>
      </c>
      <c r="M31" s="25" t="s">
        <v>39</v>
      </c>
      <c r="N31" s="25" t="s">
        <v>39</v>
      </c>
      <c r="Q31" s="25" t="s">
        <v>39</v>
      </c>
      <c r="R31" s="25" t="s">
        <v>39</v>
      </c>
      <c r="S31" s="25" t="s">
        <v>39</v>
      </c>
      <c r="T31" s="25" t="s">
        <v>39</v>
      </c>
      <c r="U31" s="25" t="s">
        <v>39</v>
      </c>
      <c r="V31" s="25" t="s">
        <v>39</v>
      </c>
      <c r="W31" s="25" t="s">
        <v>39</v>
      </c>
      <c r="X31" s="25" t="s">
        <v>39</v>
      </c>
      <c r="Y31" s="25" t="s">
        <v>39</v>
      </c>
      <c r="Z31" s="25" t="s">
        <v>39</v>
      </c>
      <c r="AA31" s="25" t="s">
        <v>39</v>
      </c>
      <c r="AB31" s="25" t="s">
        <v>39</v>
      </c>
      <c r="AG31" s="25" t="s">
        <v>92</v>
      </c>
      <c r="AI31" s="24">
        <v>215</v>
      </c>
      <c r="AJ31" s="1">
        <f>SUM(AL31,AN31,AP31,AR31)</f>
        <v>458</v>
      </c>
      <c r="AK31" s="1">
        <v>172</v>
      </c>
      <c r="AL31" s="1">
        <v>298</v>
      </c>
      <c r="AM31" s="1">
        <v>54</v>
      </c>
      <c r="AN31" s="1">
        <v>63</v>
      </c>
      <c r="AO31" s="1">
        <v>87</v>
      </c>
      <c r="AP31" s="1">
        <v>95</v>
      </c>
      <c r="AQ31" s="1">
        <v>2</v>
      </c>
      <c r="AR31" s="1">
        <v>2</v>
      </c>
      <c r="AU31" s="1">
        <v>136</v>
      </c>
      <c r="AV31" s="1">
        <v>145</v>
      </c>
      <c r="AW31" s="1">
        <v>2</v>
      </c>
      <c r="AX31" s="1">
        <v>2</v>
      </c>
      <c r="AY31" s="1">
        <v>136</v>
      </c>
      <c r="AZ31" s="1">
        <v>137</v>
      </c>
      <c r="BA31" s="1">
        <v>164</v>
      </c>
      <c r="BB31" s="1">
        <v>164</v>
      </c>
      <c r="BC31" s="1">
        <v>37</v>
      </c>
      <c r="BD31" s="1">
        <v>37</v>
      </c>
      <c r="BE31" s="1">
        <v>19</v>
      </c>
      <c r="BF31" s="1">
        <v>19</v>
      </c>
      <c r="BJ31" s="32" t="s">
        <v>40</v>
      </c>
      <c r="BL31" s="31" t="s">
        <v>39</v>
      </c>
      <c r="BM31" s="25" t="s">
        <v>39</v>
      </c>
      <c r="BN31" s="25" t="s">
        <v>39</v>
      </c>
      <c r="BO31" s="25" t="s">
        <v>39</v>
      </c>
      <c r="BP31" s="25" t="s">
        <v>39</v>
      </c>
      <c r="BQ31" s="25" t="s">
        <v>39</v>
      </c>
      <c r="BR31" s="25" t="s">
        <v>39</v>
      </c>
      <c r="BS31" s="25" t="s">
        <v>39</v>
      </c>
      <c r="BT31" s="25" t="s">
        <v>39</v>
      </c>
      <c r="BU31" s="25" t="s">
        <v>39</v>
      </c>
      <c r="BV31" s="25" t="s">
        <v>39</v>
      </c>
      <c r="BW31" s="25" t="s">
        <v>39</v>
      </c>
      <c r="BZ31" s="25" t="s">
        <v>93</v>
      </c>
      <c r="CB31" s="24">
        <v>8</v>
      </c>
      <c r="CC31" s="1">
        <f t="shared" si="12"/>
        <v>4</v>
      </c>
      <c r="CD31" s="25" t="s">
        <v>39</v>
      </c>
      <c r="CE31" s="1">
        <v>1</v>
      </c>
      <c r="CF31" s="1">
        <v>3</v>
      </c>
      <c r="CG31" s="25" t="s">
        <v>39</v>
      </c>
      <c r="CH31" s="25" t="s">
        <v>39</v>
      </c>
      <c r="CI31" s="25" t="s">
        <v>39</v>
      </c>
      <c r="CJ31" s="1">
        <v>7</v>
      </c>
      <c r="CK31" s="1">
        <v>2</v>
      </c>
      <c r="CL31" s="1">
        <v>1</v>
      </c>
      <c r="CM31" s="25" t="s">
        <v>39</v>
      </c>
    </row>
    <row r="32" spans="3:91" ht="15.75" customHeight="1">
      <c r="C32" s="23" t="s">
        <v>41</v>
      </c>
      <c r="E32" s="31" t="s">
        <v>42</v>
      </c>
      <c r="F32" s="25" t="s">
        <v>42</v>
      </c>
      <c r="G32" s="25" t="s">
        <v>42</v>
      </c>
      <c r="H32" s="25" t="s">
        <v>42</v>
      </c>
      <c r="I32" s="25" t="s">
        <v>42</v>
      </c>
      <c r="J32" s="25" t="s">
        <v>42</v>
      </c>
      <c r="K32" s="25" t="s">
        <v>42</v>
      </c>
      <c r="L32" s="25" t="s">
        <v>42</v>
      </c>
      <c r="M32" s="25" t="s">
        <v>42</v>
      </c>
      <c r="N32" s="25" t="s">
        <v>42</v>
      </c>
      <c r="Q32" s="25" t="s">
        <v>42</v>
      </c>
      <c r="R32" s="25" t="s">
        <v>42</v>
      </c>
      <c r="S32" s="25" t="s">
        <v>42</v>
      </c>
      <c r="T32" s="25" t="s">
        <v>42</v>
      </c>
      <c r="U32" s="25" t="s">
        <v>42</v>
      </c>
      <c r="V32" s="25" t="s">
        <v>42</v>
      </c>
      <c r="W32" s="25" t="s">
        <v>42</v>
      </c>
      <c r="X32" s="25" t="s">
        <v>42</v>
      </c>
      <c r="Y32" s="25" t="s">
        <v>42</v>
      </c>
      <c r="Z32" s="25" t="s">
        <v>42</v>
      </c>
      <c r="AA32" s="25" t="s">
        <v>42</v>
      </c>
      <c r="AB32" s="25" t="s">
        <v>42</v>
      </c>
      <c r="AG32" s="25" t="s">
        <v>93</v>
      </c>
      <c r="AI32" s="24">
        <v>319</v>
      </c>
      <c r="AJ32" s="1">
        <f>SUM(AL32,AN32,AP32,AR32)</f>
        <v>594</v>
      </c>
      <c r="AK32" s="1">
        <v>231</v>
      </c>
      <c r="AL32" s="1">
        <v>342</v>
      </c>
      <c r="AM32" s="1">
        <v>111</v>
      </c>
      <c r="AN32" s="1">
        <v>117</v>
      </c>
      <c r="AO32" s="1">
        <v>122</v>
      </c>
      <c r="AP32" s="1">
        <v>130</v>
      </c>
      <c r="AQ32" s="1">
        <v>3</v>
      </c>
      <c r="AR32" s="1">
        <v>5</v>
      </c>
      <c r="AU32" s="1">
        <v>249</v>
      </c>
      <c r="AV32" s="1">
        <v>265</v>
      </c>
      <c r="AW32" s="1">
        <v>4</v>
      </c>
      <c r="AX32" s="1">
        <v>5</v>
      </c>
      <c r="AY32" s="1">
        <v>249</v>
      </c>
      <c r="AZ32" s="1">
        <v>254</v>
      </c>
      <c r="BA32" s="1">
        <v>260</v>
      </c>
      <c r="BB32" s="1">
        <v>265</v>
      </c>
      <c r="BC32" s="1">
        <v>76</v>
      </c>
      <c r="BD32" s="1">
        <v>76</v>
      </c>
      <c r="BE32" s="1">
        <v>86</v>
      </c>
      <c r="BF32" s="1">
        <v>87</v>
      </c>
      <c r="BJ32" s="23" t="s">
        <v>41</v>
      </c>
      <c r="BL32" s="31" t="s">
        <v>42</v>
      </c>
      <c r="BM32" s="25" t="s">
        <v>42</v>
      </c>
      <c r="BN32" s="25" t="s">
        <v>42</v>
      </c>
      <c r="BO32" s="25" t="s">
        <v>42</v>
      </c>
      <c r="BP32" s="25" t="s">
        <v>42</v>
      </c>
      <c r="BQ32" s="25" t="s">
        <v>42</v>
      </c>
      <c r="BR32" s="25" t="s">
        <v>42</v>
      </c>
      <c r="BS32" s="25" t="s">
        <v>42</v>
      </c>
      <c r="BT32" s="25" t="s">
        <v>42</v>
      </c>
      <c r="BU32" s="25" t="s">
        <v>42</v>
      </c>
      <c r="BV32" s="25" t="s">
        <v>42</v>
      </c>
      <c r="BW32" s="25" t="s">
        <v>42</v>
      </c>
      <c r="BZ32" s="25" t="s">
        <v>94</v>
      </c>
      <c r="CB32" s="24">
        <v>4</v>
      </c>
      <c r="CC32" s="1">
        <f t="shared" si="12"/>
        <v>2</v>
      </c>
      <c r="CD32" s="25" t="s">
        <v>39</v>
      </c>
      <c r="CE32" s="1">
        <v>1</v>
      </c>
      <c r="CF32" s="1">
        <v>1</v>
      </c>
      <c r="CG32" s="25" t="s">
        <v>39</v>
      </c>
      <c r="CH32" s="25" t="s">
        <v>39</v>
      </c>
      <c r="CI32" s="25" t="s">
        <v>39</v>
      </c>
      <c r="CJ32" s="1">
        <v>6</v>
      </c>
      <c r="CK32" s="1">
        <v>2</v>
      </c>
      <c r="CL32" s="1">
        <v>1</v>
      </c>
      <c r="CM32" s="25" t="s">
        <v>39</v>
      </c>
    </row>
    <row r="33" spans="3:91" ht="15.75" customHeight="1">
      <c r="C33" s="23" t="s">
        <v>43</v>
      </c>
      <c r="E33" s="24">
        <v>147</v>
      </c>
      <c r="F33" s="1">
        <f t="shared" si="15"/>
        <v>175</v>
      </c>
      <c r="G33" s="1">
        <v>112</v>
      </c>
      <c r="H33" s="1">
        <v>125</v>
      </c>
      <c r="I33" s="1">
        <v>41</v>
      </c>
      <c r="J33" s="1">
        <v>48</v>
      </c>
      <c r="K33" s="25" t="s">
        <v>39</v>
      </c>
      <c r="L33" s="25" t="s">
        <v>39</v>
      </c>
      <c r="M33" s="1">
        <v>2</v>
      </c>
      <c r="N33" s="1">
        <v>2</v>
      </c>
      <c r="Q33" s="1">
        <v>77</v>
      </c>
      <c r="R33" s="1">
        <v>86</v>
      </c>
      <c r="S33" s="25" t="s">
        <v>39</v>
      </c>
      <c r="T33" s="25" t="s">
        <v>39</v>
      </c>
      <c r="U33" s="1">
        <v>20</v>
      </c>
      <c r="V33" s="1">
        <v>20</v>
      </c>
      <c r="W33" s="1">
        <v>22</v>
      </c>
      <c r="X33" s="1">
        <v>23</v>
      </c>
      <c r="Y33" s="1">
        <v>7</v>
      </c>
      <c r="Z33" s="1">
        <v>7</v>
      </c>
      <c r="AA33" s="1">
        <v>1</v>
      </c>
      <c r="AB33" s="1">
        <v>1</v>
      </c>
      <c r="AG33" s="25" t="s">
        <v>94</v>
      </c>
      <c r="AI33" s="24">
        <v>216</v>
      </c>
      <c r="AJ33" s="1">
        <f>SUM(AL33,AN33,AP33,AR33)</f>
        <v>366</v>
      </c>
      <c r="AK33" s="1">
        <v>159</v>
      </c>
      <c r="AL33" s="1">
        <v>208</v>
      </c>
      <c r="AM33" s="1">
        <v>83</v>
      </c>
      <c r="AN33" s="1">
        <v>87</v>
      </c>
      <c r="AO33" s="1">
        <v>63</v>
      </c>
      <c r="AP33" s="1">
        <v>67</v>
      </c>
      <c r="AQ33" s="1">
        <v>2</v>
      </c>
      <c r="AR33" s="1">
        <v>4</v>
      </c>
      <c r="AU33" s="1">
        <v>128</v>
      </c>
      <c r="AV33" s="1">
        <v>140</v>
      </c>
      <c r="AW33" s="25" t="s">
        <v>39</v>
      </c>
      <c r="AX33" s="25" t="s">
        <v>39</v>
      </c>
      <c r="AY33" s="1">
        <v>165</v>
      </c>
      <c r="AZ33" s="1">
        <v>169</v>
      </c>
      <c r="BA33" s="1">
        <v>185</v>
      </c>
      <c r="BB33" s="1">
        <v>187</v>
      </c>
      <c r="BC33" s="1">
        <v>39</v>
      </c>
      <c r="BD33" s="1">
        <v>39</v>
      </c>
      <c r="BE33" s="1">
        <v>14</v>
      </c>
      <c r="BF33" s="1">
        <v>14</v>
      </c>
      <c r="BJ33" s="23" t="s">
        <v>43</v>
      </c>
      <c r="BL33" s="24">
        <v>3</v>
      </c>
      <c r="BM33" s="1">
        <f>SUM(BN33:BQ33)</f>
        <v>3</v>
      </c>
      <c r="BN33" s="1">
        <v>1</v>
      </c>
      <c r="BO33" s="1">
        <v>1</v>
      </c>
      <c r="BP33" s="1">
        <v>1</v>
      </c>
      <c r="BQ33" s="25" t="s">
        <v>39</v>
      </c>
      <c r="BR33" s="25" t="s">
        <v>39</v>
      </c>
      <c r="BS33" s="25" t="s">
        <v>39</v>
      </c>
      <c r="BT33" s="25" t="s">
        <v>39</v>
      </c>
      <c r="BU33" s="25" t="s">
        <v>39</v>
      </c>
      <c r="BV33" s="25" t="s">
        <v>39</v>
      </c>
      <c r="BW33" s="25" t="s">
        <v>39</v>
      </c>
      <c r="BZ33" s="25" t="s">
        <v>95</v>
      </c>
      <c r="CB33" s="24">
        <v>3</v>
      </c>
      <c r="CC33" s="1">
        <f t="shared" si="12"/>
        <v>1</v>
      </c>
      <c r="CD33" s="1">
        <v>1</v>
      </c>
      <c r="CE33" s="25" t="s">
        <v>39</v>
      </c>
      <c r="CF33" s="25" t="s">
        <v>39</v>
      </c>
      <c r="CG33" s="25" t="s">
        <v>39</v>
      </c>
      <c r="CH33" s="25" t="s">
        <v>39</v>
      </c>
      <c r="CI33" s="25" t="s">
        <v>39</v>
      </c>
      <c r="CJ33" s="1">
        <v>3</v>
      </c>
      <c r="CK33" s="1">
        <v>1</v>
      </c>
      <c r="CL33" s="25" t="s">
        <v>39</v>
      </c>
      <c r="CM33" s="25" t="s">
        <v>39</v>
      </c>
    </row>
    <row r="34" spans="3:91" ht="15.75" customHeight="1">
      <c r="C34" s="23" t="s">
        <v>44</v>
      </c>
      <c r="E34" s="24">
        <v>214</v>
      </c>
      <c r="F34" s="1">
        <f t="shared" si="15"/>
        <v>256</v>
      </c>
      <c r="G34" s="1">
        <v>201</v>
      </c>
      <c r="H34" s="1">
        <v>218</v>
      </c>
      <c r="I34" s="1">
        <v>34</v>
      </c>
      <c r="J34" s="1">
        <v>36</v>
      </c>
      <c r="K34" s="1">
        <v>2</v>
      </c>
      <c r="L34" s="1">
        <v>2</v>
      </c>
      <c r="M34" s="25" t="s">
        <v>39</v>
      </c>
      <c r="N34" s="25" t="s">
        <v>39</v>
      </c>
      <c r="Q34" s="1">
        <v>149</v>
      </c>
      <c r="R34" s="1">
        <v>172</v>
      </c>
      <c r="S34" s="25" t="s">
        <v>39</v>
      </c>
      <c r="T34" s="25" t="s">
        <v>39</v>
      </c>
      <c r="U34" s="25" t="s">
        <v>39</v>
      </c>
      <c r="V34" s="25" t="s">
        <v>39</v>
      </c>
      <c r="W34" s="1">
        <v>1</v>
      </c>
      <c r="X34" s="1">
        <v>1</v>
      </c>
      <c r="Y34" s="25" t="s">
        <v>39</v>
      </c>
      <c r="Z34" s="25" t="s">
        <v>39</v>
      </c>
      <c r="AA34" s="25" t="s">
        <v>39</v>
      </c>
      <c r="AB34" s="25" t="s">
        <v>39</v>
      </c>
      <c r="AG34" s="25" t="s">
        <v>95</v>
      </c>
      <c r="AI34" s="24">
        <v>138</v>
      </c>
      <c r="AJ34" s="1">
        <f>SUM(AL34,AN34,AP34,AR34)</f>
        <v>195</v>
      </c>
      <c r="AK34" s="1">
        <v>99</v>
      </c>
      <c r="AL34" s="1">
        <v>110</v>
      </c>
      <c r="AM34" s="1">
        <v>45</v>
      </c>
      <c r="AN34" s="1">
        <v>47</v>
      </c>
      <c r="AO34" s="1">
        <v>34</v>
      </c>
      <c r="AP34" s="1">
        <v>34</v>
      </c>
      <c r="AQ34" s="1">
        <v>4</v>
      </c>
      <c r="AR34" s="1">
        <v>4</v>
      </c>
      <c r="AU34" s="1">
        <v>75</v>
      </c>
      <c r="AV34" s="1">
        <v>85</v>
      </c>
      <c r="AW34" s="1">
        <v>1</v>
      </c>
      <c r="AX34" s="1">
        <v>1</v>
      </c>
      <c r="AY34" s="1">
        <v>89</v>
      </c>
      <c r="AZ34" s="1">
        <v>90</v>
      </c>
      <c r="BA34" s="1">
        <v>89</v>
      </c>
      <c r="BB34" s="1">
        <v>90</v>
      </c>
      <c r="BC34" s="1">
        <v>32</v>
      </c>
      <c r="BD34" s="1">
        <v>32</v>
      </c>
      <c r="BE34" s="1">
        <v>16</v>
      </c>
      <c r="BF34" s="1">
        <v>16</v>
      </c>
      <c r="BJ34" s="23" t="s">
        <v>44</v>
      </c>
      <c r="BL34" s="24">
        <v>1</v>
      </c>
      <c r="BM34" s="25" t="s">
        <v>39</v>
      </c>
      <c r="BN34" s="25" t="s">
        <v>39</v>
      </c>
      <c r="BO34" s="25" t="s">
        <v>39</v>
      </c>
      <c r="BP34" s="25" t="s">
        <v>39</v>
      </c>
      <c r="BQ34" s="25" t="s">
        <v>39</v>
      </c>
      <c r="BR34" s="25" t="s">
        <v>39</v>
      </c>
      <c r="BS34" s="25" t="s">
        <v>39</v>
      </c>
      <c r="BT34" s="25" t="s">
        <v>39</v>
      </c>
      <c r="BU34" s="25" t="s">
        <v>39</v>
      </c>
      <c r="BV34" s="25" t="s">
        <v>39</v>
      </c>
      <c r="BW34" s="25" t="s">
        <v>39</v>
      </c>
      <c r="CB34" s="24"/>
      <c r="CM34" s="25"/>
    </row>
    <row r="35" spans="3:91" ht="15.75" customHeight="1">
      <c r="C35" s="2"/>
      <c r="E35" s="24"/>
      <c r="AI35" s="24"/>
      <c r="BJ35" s="2"/>
      <c r="BL35" s="24"/>
      <c r="BZ35" s="25" t="s">
        <v>96</v>
      </c>
      <c r="CB35" s="24">
        <v>5</v>
      </c>
      <c r="CC35" s="1">
        <f t="shared" si="12"/>
        <v>2</v>
      </c>
      <c r="CD35" s="1">
        <v>1</v>
      </c>
      <c r="CE35" s="25" t="s">
        <v>39</v>
      </c>
      <c r="CF35" s="1">
        <v>1</v>
      </c>
      <c r="CG35" s="25" t="s">
        <v>39</v>
      </c>
      <c r="CH35" s="25" t="s">
        <v>39</v>
      </c>
      <c r="CI35" s="25" t="s">
        <v>39</v>
      </c>
      <c r="CJ35" s="1">
        <v>8</v>
      </c>
      <c r="CK35" s="25" t="s">
        <v>39</v>
      </c>
      <c r="CL35" s="1">
        <v>3</v>
      </c>
      <c r="CM35" s="25" t="s">
        <v>39</v>
      </c>
    </row>
    <row r="36" spans="3:91" ht="15.75" customHeight="1">
      <c r="C36" s="23" t="s">
        <v>45</v>
      </c>
      <c r="E36" s="24">
        <v>538</v>
      </c>
      <c r="F36" s="1">
        <f t="shared" si="15"/>
        <v>742</v>
      </c>
      <c r="G36" s="1">
        <v>509</v>
      </c>
      <c r="H36" s="1">
        <v>671</v>
      </c>
      <c r="I36" s="1">
        <v>39</v>
      </c>
      <c r="J36" s="1">
        <v>46</v>
      </c>
      <c r="K36" s="1">
        <v>21</v>
      </c>
      <c r="L36" s="1">
        <v>21</v>
      </c>
      <c r="M36" s="1">
        <v>3</v>
      </c>
      <c r="N36" s="1">
        <v>4</v>
      </c>
      <c r="Q36" s="1">
        <v>656</v>
      </c>
      <c r="R36" s="1">
        <v>1118</v>
      </c>
      <c r="S36" s="1">
        <v>6</v>
      </c>
      <c r="T36" s="1">
        <v>6</v>
      </c>
      <c r="U36" s="1">
        <v>159</v>
      </c>
      <c r="V36" s="1">
        <v>165</v>
      </c>
      <c r="W36" s="1">
        <v>211</v>
      </c>
      <c r="X36" s="1">
        <v>217</v>
      </c>
      <c r="Y36" s="1">
        <v>41</v>
      </c>
      <c r="Z36" s="1">
        <v>41</v>
      </c>
      <c r="AA36" s="1">
        <v>34</v>
      </c>
      <c r="AB36" s="1">
        <v>34</v>
      </c>
      <c r="AG36" s="25" t="s">
        <v>96</v>
      </c>
      <c r="AI36" s="24">
        <v>387</v>
      </c>
      <c r="AJ36" s="1">
        <f>SUM(AL36,AN36,AP36,AR36)</f>
        <v>560</v>
      </c>
      <c r="AK36" s="1">
        <v>216</v>
      </c>
      <c r="AL36" s="1">
        <v>254</v>
      </c>
      <c r="AM36" s="1">
        <v>130</v>
      </c>
      <c r="AN36" s="1">
        <v>131</v>
      </c>
      <c r="AO36" s="1">
        <v>166</v>
      </c>
      <c r="AP36" s="1">
        <v>168</v>
      </c>
      <c r="AQ36" s="1">
        <v>6</v>
      </c>
      <c r="AR36" s="1">
        <v>7</v>
      </c>
      <c r="AU36" s="1">
        <v>279</v>
      </c>
      <c r="AV36" s="1">
        <v>302</v>
      </c>
      <c r="AW36" s="1">
        <v>3</v>
      </c>
      <c r="AX36" s="1">
        <v>3</v>
      </c>
      <c r="AY36" s="1">
        <v>330</v>
      </c>
      <c r="AZ36" s="1">
        <v>332</v>
      </c>
      <c r="BA36" s="1">
        <v>263</v>
      </c>
      <c r="BB36" s="1">
        <v>264</v>
      </c>
      <c r="BC36" s="1">
        <v>149</v>
      </c>
      <c r="BD36" s="1">
        <v>149</v>
      </c>
      <c r="BE36" s="1">
        <v>122</v>
      </c>
      <c r="BF36" s="1">
        <v>124</v>
      </c>
      <c r="BJ36" s="23" t="s">
        <v>45</v>
      </c>
      <c r="BL36" s="24">
        <v>54</v>
      </c>
      <c r="BM36" s="1">
        <f aca="true" t="shared" si="16" ref="BM36:BM42">SUM(BN36:BQ36)</f>
        <v>15</v>
      </c>
      <c r="BN36" s="1">
        <v>10</v>
      </c>
      <c r="BO36" s="1">
        <v>4</v>
      </c>
      <c r="BP36" s="1">
        <v>1</v>
      </c>
      <c r="BQ36" s="25" t="s">
        <v>39</v>
      </c>
      <c r="BR36" s="1">
        <v>6</v>
      </c>
      <c r="BS36" s="25" t="s">
        <v>39</v>
      </c>
      <c r="BT36" s="1">
        <v>19</v>
      </c>
      <c r="BU36" s="1">
        <v>22</v>
      </c>
      <c r="BV36" s="1">
        <v>7</v>
      </c>
      <c r="BW36" s="1">
        <v>2</v>
      </c>
      <c r="BZ36" s="25" t="s">
        <v>97</v>
      </c>
      <c r="CB36" s="24">
        <v>4</v>
      </c>
      <c r="CC36" s="1">
        <f t="shared" si="12"/>
        <v>2</v>
      </c>
      <c r="CD36" s="1">
        <v>1</v>
      </c>
      <c r="CE36" s="25" t="s">
        <v>39</v>
      </c>
      <c r="CF36" s="1">
        <v>1</v>
      </c>
      <c r="CG36" s="25" t="s">
        <v>39</v>
      </c>
      <c r="CH36" s="1">
        <v>1</v>
      </c>
      <c r="CI36" s="25" t="s">
        <v>39</v>
      </c>
      <c r="CJ36" s="1">
        <v>4</v>
      </c>
      <c r="CK36" s="1">
        <v>1</v>
      </c>
      <c r="CL36" s="1">
        <v>1</v>
      </c>
      <c r="CM36" s="25" t="s">
        <v>39</v>
      </c>
    </row>
    <row r="37" spans="3:91" ht="15.75" customHeight="1">
      <c r="C37" s="23" t="s">
        <v>46</v>
      </c>
      <c r="E37" s="24">
        <v>313</v>
      </c>
      <c r="F37" s="1">
        <f t="shared" si="15"/>
        <v>390</v>
      </c>
      <c r="G37" s="1">
        <v>267</v>
      </c>
      <c r="H37" s="1">
        <v>319</v>
      </c>
      <c r="I37" s="1">
        <v>41</v>
      </c>
      <c r="J37" s="1">
        <v>44</v>
      </c>
      <c r="K37" s="1">
        <v>24</v>
      </c>
      <c r="L37" s="1">
        <v>25</v>
      </c>
      <c r="M37" s="1">
        <v>2</v>
      </c>
      <c r="N37" s="1">
        <v>2</v>
      </c>
      <c r="Q37" s="1">
        <v>464</v>
      </c>
      <c r="R37" s="1">
        <v>679</v>
      </c>
      <c r="S37" s="1">
        <v>17</v>
      </c>
      <c r="T37" s="1">
        <v>18</v>
      </c>
      <c r="U37" s="1">
        <v>116</v>
      </c>
      <c r="V37" s="1">
        <v>117</v>
      </c>
      <c r="W37" s="1">
        <v>147</v>
      </c>
      <c r="X37" s="1">
        <v>147</v>
      </c>
      <c r="Y37" s="1">
        <v>38</v>
      </c>
      <c r="Z37" s="1">
        <v>38</v>
      </c>
      <c r="AA37" s="1">
        <v>30</v>
      </c>
      <c r="AB37" s="1">
        <v>34</v>
      </c>
      <c r="AG37" s="25" t="s">
        <v>97</v>
      </c>
      <c r="AI37" s="24">
        <v>289</v>
      </c>
      <c r="AJ37" s="1">
        <f>SUM(AL37,AN37,AP37,AR37)</f>
        <v>496</v>
      </c>
      <c r="AK37" s="1">
        <v>199</v>
      </c>
      <c r="AL37" s="1">
        <v>251</v>
      </c>
      <c r="AM37" s="1">
        <v>103</v>
      </c>
      <c r="AN37" s="1">
        <v>106</v>
      </c>
      <c r="AO37" s="1">
        <v>127</v>
      </c>
      <c r="AP37" s="1">
        <v>132</v>
      </c>
      <c r="AQ37" s="1">
        <v>7</v>
      </c>
      <c r="AR37" s="1">
        <v>7</v>
      </c>
      <c r="AU37" s="1">
        <v>228</v>
      </c>
      <c r="AV37" s="1">
        <v>265</v>
      </c>
      <c r="AW37" s="25" t="s">
        <v>39</v>
      </c>
      <c r="AX37" s="25" t="s">
        <v>39</v>
      </c>
      <c r="AY37" s="1">
        <v>255</v>
      </c>
      <c r="AZ37" s="1">
        <v>259</v>
      </c>
      <c r="BA37" s="1">
        <v>243</v>
      </c>
      <c r="BB37" s="1">
        <v>248</v>
      </c>
      <c r="BC37" s="1">
        <v>92</v>
      </c>
      <c r="BD37" s="1">
        <v>92</v>
      </c>
      <c r="BE37" s="1">
        <v>82</v>
      </c>
      <c r="BF37" s="1">
        <v>83</v>
      </c>
      <c r="BJ37" s="23" t="s">
        <v>46</v>
      </c>
      <c r="BL37" s="24">
        <v>21</v>
      </c>
      <c r="BM37" s="1">
        <f t="shared" si="16"/>
        <v>10</v>
      </c>
      <c r="BN37" s="1">
        <v>8</v>
      </c>
      <c r="BO37" s="1">
        <v>2</v>
      </c>
      <c r="BP37" s="25" t="s">
        <v>39</v>
      </c>
      <c r="BQ37" s="25" t="s">
        <v>39</v>
      </c>
      <c r="BR37" s="1">
        <v>2</v>
      </c>
      <c r="BS37" s="25" t="s">
        <v>39</v>
      </c>
      <c r="BT37" s="1">
        <v>8</v>
      </c>
      <c r="BU37" s="1">
        <v>8</v>
      </c>
      <c r="BV37" s="1">
        <v>1</v>
      </c>
      <c r="BW37" s="25" t="s">
        <v>39</v>
      </c>
      <c r="BZ37" s="25" t="s">
        <v>98</v>
      </c>
      <c r="CB37" s="24">
        <v>3</v>
      </c>
      <c r="CC37" s="1">
        <f t="shared" si="12"/>
        <v>4</v>
      </c>
      <c r="CD37" s="1">
        <v>1</v>
      </c>
      <c r="CE37" s="25" t="s">
        <v>39</v>
      </c>
      <c r="CF37" s="1">
        <v>3</v>
      </c>
      <c r="CG37" s="25" t="s">
        <v>39</v>
      </c>
      <c r="CH37" s="1">
        <v>1</v>
      </c>
      <c r="CI37" s="25" t="s">
        <v>39</v>
      </c>
      <c r="CJ37" s="1">
        <v>5</v>
      </c>
      <c r="CK37" s="25" t="s">
        <v>39</v>
      </c>
      <c r="CL37" s="1">
        <v>1</v>
      </c>
      <c r="CM37" s="25" t="s">
        <v>39</v>
      </c>
    </row>
    <row r="38" spans="3:80" ht="15.75" customHeight="1">
      <c r="C38" s="23" t="s">
        <v>47</v>
      </c>
      <c r="E38" s="24">
        <v>285</v>
      </c>
      <c r="F38" s="1">
        <f t="shared" si="15"/>
        <v>337</v>
      </c>
      <c r="G38" s="1">
        <v>259</v>
      </c>
      <c r="H38" s="1">
        <v>302</v>
      </c>
      <c r="I38" s="1">
        <v>30</v>
      </c>
      <c r="J38" s="1">
        <v>32</v>
      </c>
      <c r="K38" s="1">
        <v>3</v>
      </c>
      <c r="L38" s="1">
        <v>3</v>
      </c>
      <c r="M38" s="25" t="s">
        <v>39</v>
      </c>
      <c r="N38" s="25" t="s">
        <v>39</v>
      </c>
      <c r="Q38" s="1">
        <v>334</v>
      </c>
      <c r="R38" s="1">
        <v>457</v>
      </c>
      <c r="S38" s="1">
        <v>7</v>
      </c>
      <c r="T38" s="1">
        <v>8</v>
      </c>
      <c r="U38" s="1">
        <v>86</v>
      </c>
      <c r="V38" s="1">
        <v>88</v>
      </c>
      <c r="W38" s="1">
        <v>116</v>
      </c>
      <c r="X38" s="1">
        <v>117</v>
      </c>
      <c r="Y38" s="1">
        <v>31</v>
      </c>
      <c r="Z38" s="1">
        <v>31</v>
      </c>
      <c r="AA38" s="1">
        <v>17</v>
      </c>
      <c r="AB38" s="1">
        <v>18</v>
      </c>
      <c r="AG38" s="25" t="s">
        <v>98</v>
      </c>
      <c r="AI38" s="24">
        <v>307</v>
      </c>
      <c r="AJ38" s="1">
        <f>SUM(AL38,AN38,AP38,AR38)</f>
        <v>492</v>
      </c>
      <c r="AK38" s="1">
        <v>214</v>
      </c>
      <c r="AL38" s="1">
        <v>256</v>
      </c>
      <c r="AM38" s="1">
        <v>94</v>
      </c>
      <c r="AN38" s="1">
        <v>94</v>
      </c>
      <c r="AO38" s="1">
        <v>130</v>
      </c>
      <c r="AP38" s="1">
        <v>138</v>
      </c>
      <c r="AQ38" s="1">
        <v>4</v>
      </c>
      <c r="AR38" s="1">
        <v>4</v>
      </c>
      <c r="AU38" s="1">
        <v>202</v>
      </c>
      <c r="AV38" s="1">
        <v>220</v>
      </c>
      <c r="AW38" s="1">
        <v>1</v>
      </c>
      <c r="AX38" s="1">
        <v>1</v>
      </c>
      <c r="AY38" s="1">
        <v>259</v>
      </c>
      <c r="AZ38" s="1">
        <v>262</v>
      </c>
      <c r="BA38" s="1">
        <v>269</v>
      </c>
      <c r="BB38" s="1">
        <v>272</v>
      </c>
      <c r="BC38" s="1">
        <v>72</v>
      </c>
      <c r="BD38" s="1">
        <v>73</v>
      </c>
      <c r="BE38" s="1">
        <v>90</v>
      </c>
      <c r="BF38" s="1">
        <v>92</v>
      </c>
      <c r="BJ38" s="23" t="s">
        <v>47</v>
      </c>
      <c r="BL38" s="24">
        <v>2</v>
      </c>
      <c r="BM38" s="1">
        <f t="shared" si="16"/>
        <v>2</v>
      </c>
      <c r="BN38" s="1">
        <v>2</v>
      </c>
      <c r="BO38" s="25" t="s">
        <v>39</v>
      </c>
      <c r="BP38" s="25" t="s">
        <v>39</v>
      </c>
      <c r="BQ38" s="25" t="s">
        <v>39</v>
      </c>
      <c r="BR38" s="25" t="s">
        <v>39</v>
      </c>
      <c r="BS38" s="25" t="s">
        <v>39</v>
      </c>
      <c r="BT38" s="1">
        <v>1</v>
      </c>
      <c r="BU38" s="1">
        <v>2</v>
      </c>
      <c r="BV38" s="1">
        <v>2</v>
      </c>
      <c r="BW38" s="25" t="s">
        <v>39</v>
      </c>
      <c r="CB38" s="24"/>
    </row>
    <row r="39" spans="3:80" ht="15.75" customHeight="1">
      <c r="C39" s="23" t="s">
        <v>48</v>
      </c>
      <c r="E39" s="24">
        <v>456</v>
      </c>
      <c r="F39" s="1">
        <f t="shared" si="15"/>
        <v>581</v>
      </c>
      <c r="G39" s="1">
        <v>337</v>
      </c>
      <c r="H39" s="1">
        <v>412</v>
      </c>
      <c r="I39" s="1">
        <v>106</v>
      </c>
      <c r="J39" s="1">
        <v>107</v>
      </c>
      <c r="K39" s="1">
        <v>55</v>
      </c>
      <c r="L39" s="1">
        <v>56</v>
      </c>
      <c r="M39" s="1">
        <v>5</v>
      </c>
      <c r="N39" s="1">
        <v>6</v>
      </c>
      <c r="Q39" s="1">
        <v>553</v>
      </c>
      <c r="R39" s="1">
        <v>668</v>
      </c>
      <c r="S39" s="1">
        <v>8</v>
      </c>
      <c r="T39" s="1">
        <v>9</v>
      </c>
      <c r="U39" s="1">
        <v>215</v>
      </c>
      <c r="V39" s="1">
        <v>216</v>
      </c>
      <c r="W39" s="1">
        <v>294</v>
      </c>
      <c r="X39" s="1">
        <v>296</v>
      </c>
      <c r="Y39" s="1">
        <v>35</v>
      </c>
      <c r="Z39" s="1">
        <v>35</v>
      </c>
      <c r="AA39" s="1">
        <v>79</v>
      </c>
      <c r="AB39" s="1">
        <v>79</v>
      </c>
      <c r="AI39" s="24"/>
      <c r="BJ39" s="23" t="s">
        <v>48</v>
      </c>
      <c r="BL39" s="24">
        <v>41</v>
      </c>
      <c r="BM39" s="1">
        <f t="shared" si="16"/>
        <v>19</v>
      </c>
      <c r="BN39" s="1">
        <v>6</v>
      </c>
      <c r="BO39" s="1">
        <v>4</v>
      </c>
      <c r="BP39" s="1">
        <v>8</v>
      </c>
      <c r="BQ39" s="1">
        <v>1</v>
      </c>
      <c r="BR39" s="1">
        <v>5</v>
      </c>
      <c r="BS39" s="1">
        <v>2</v>
      </c>
      <c r="BT39" s="1">
        <v>20</v>
      </c>
      <c r="BU39" s="1">
        <v>19</v>
      </c>
      <c r="BV39" s="1">
        <v>3</v>
      </c>
      <c r="BW39" s="1">
        <v>7</v>
      </c>
      <c r="CB39" s="24"/>
    </row>
    <row r="40" spans="3:91" ht="15.75" customHeight="1">
      <c r="C40" s="23" t="s">
        <v>49</v>
      </c>
      <c r="E40" s="24">
        <v>730</v>
      </c>
      <c r="F40" s="1">
        <f t="shared" si="15"/>
        <v>997</v>
      </c>
      <c r="G40" s="1">
        <v>575</v>
      </c>
      <c r="H40" s="1">
        <v>727</v>
      </c>
      <c r="I40" s="1">
        <v>109</v>
      </c>
      <c r="J40" s="1">
        <v>119</v>
      </c>
      <c r="K40" s="1">
        <v>143</v>
      </c>
      <c r="L40" s="1">
        <v>143</v>
      </c>
      <c r="M40" s="1">
        <v>8</v>
      </c>
      <c r="N40" s="1">
        <v>8</v>
      </c>
      <c r="Q40" s="1">
        <v>629</v>
      </c>
      <c r="R40" s="1">
        <v>731</v>
      </c>
      <c r="S40" s="1">
        <v>24</v>
      </c>
      <c r="T40" s="1">
        <v>24</v>
      </c>
      <c r="U40" s="1">
        <v>358</v>
      </c>
      <c r="V40" s="1">
        <v>362</v>
      </c>
      <c r="W40" s="1">
        <v>493</v>
      </c>
      <c r="X40" s="1">
        <v>501</v>
      </c>
      <c r="Y40" s="1">
        <v>75</v>
      </c>
      <c r="Z40" s="1">
        <v>75</v>
      </c>
      <c r="AA40" s="1">
        <v>153</v>
      </c>
      <c r="AB40" s="1">
        <v>154</v>
      </c>
      <c r="AI40" s="24"/>
      <c r="BJ40" s="23" t="s">
        <v>49</v>
      </c>
      <c r="BL40" s="24">
        <v>43</v>
      </c>
      <c r="BM40" s="1">
        <f t="shared" si="16"/>
        <v>33</v>
      </c>
      <c r="BN40" s="1">
        <v>17</v>
      </c>
      <c r="BO40" s="1">
        <v>4</v>
      </c>
      <c r="BP40" s="1">
        <v>10</v>
      </c>
      <c r="BQ40" s="1">
        <v>2</v>
      </c>
      <c r="BR40" s="1">
        <v>20</v>
      </c>
      <c r="BS40" s="25" t="s">
        <v>39</v>
      </c>
      <c r="BT40" s="1">
        <v>27</v>
      </c>
      <c r="BU40" s="1">
        <v>21</v>
      </c>
      <c r="BV40" s="1">
        <v>4</v>
      </c>
      <c r="BW40" s="1">
        <v>7</v>
      </c>
      <c r="BY40" s="42" t="s">
        <v>99</v>
      </c>
      <c r="BZ40" s="43"/>
      <c r="CB40" s="24">
        <f>SUM(CB42:CB52)</f>
        <v>15</v>
      </c>
      <c r="CC40" s="19">
        <f>SUM(CC42:CC52)</f>
        <v>8</v>
      </c>
      <c r="CD40" s="19">
        <f>SUM(CD42:CD52)</f>
        <v>4</v>
      </c>
      <c r="CE40" s="19">
        <f>SUM(CE42:CE52)</f>
        <v>4</v>
      </c>
      <c r="CF40" s="25" t="s">
        <v>39</v>
      </c>
      <c r="CG40" s="25" t="s">
        <v>39</v>
      </c>
      <c r="CH40" s="19">
        <f>SUM(CH42:CH52)</f>
        <v>2</v>
      </c>
      <c r="CI40" s="25" t="s">
        <v>39</v>
      </c>
      <c r="CJ40" s="19">
        <f>SUM(CJ42:CJ52)</f>
        <v>6</v>
      </c>
      <c r="CK40" s="19">
        <f>SUM(CK42:CK52)</f>
        <v>3</v>
      </c>
      <c r="CL40" s="19">
        <f>SUM(CL42:CL52)</f>
        <v>4</v>
      </c>
      <c r="CM40" s="19">
        <f>SUM(CM42:CM52)</f>
        <v>1</v>
      </c>
    </row>
    <row r="41" spans="5:80" ht="15.75" customHeight="1">
      <c r="E41" s="24"/>
      <c r="AF41" s="42" t="s">
        <v>99</v>
      </c>
      <c r="AG41" s="43"/>
      <c r="AI41" s="24">
        <f>SUM(AI43:AI53)</f>
        <v>1560</v>
      </c>
      <c r="AJ41" s="19">
        <f>SUM(AJ43:AJ53)</f>
        <v>2531</v>
      </c>
      <c r="AK41" s="19">
        <f aca="true" t="shared" si="17" ref="AK41:AR41">SUM(AK43:AK53)</f>
        <v>1117</v>
      </c>
      <c r="AL41" s="19">
        <f t="shared" si="17"/>
        <v>1312</v>
      </c>
      <c r="AM41" s="19">
        <f t="shared" si="17"/>
        <v>245</v>
      </c>
      <c r="AN41" s="19">
        <f t="shared" si="17"/>
        <v>273</v>
      </c>
      <c r="AO41" s="19">
        <f t="shared" si="17"/>
        <v>754</v>
      </c>
      <c r="AP41" s="19">
        <f t="shared" si="17"/>
        <v>813</v>
      </c>
      <c r="AQ41" s="19">
        <f t="shared" si="17"/>
        <v>117</v>
      </c>
      <c r="AR41" s="19">
        <f t="shared" si="17"/>
        <v>133</v>
      </c>
      <c r="AU41" s="19">
        <f>SUM(AU43:AU53)</f>
        <v>841</v>
      </c>
      <c r="AV41" s="19">
        <f aca="true" t="shared" si="18" ref="AV41:BE41">SUM(AV43:AV53)</f>
        <v>912</v>
      </c>
      <c r="AW41" s="19">
        <f t="shared" si="18"/>
        <v>11</v>
      </c>
      <c r="AX41" s="19">
        <f t="shared" si="18"/>
        <v>11</v>
      </c>
      <c r="AY41" s="19">
        <f t="shared" si="18"/>
        <v>791</v>
      </c>
      <c r="AZ41" s="19">
        <f t="shared" si="18"/>
        <v>797</v>
      </c>
      <c r="BA41" s="19">
        <f t="shared" si="18"/>
        <v>834</v>
      </c>
      <c r="BB41" s="19">
        <f t="shared" si="18"/>
        <v>846</v>
      </c>
      <c r="BC41" s="19">
        <f t="shared" si="18"/>
        <v>474</v>
      </c>
      <c r="BD41" s="19">
        <f t="shared" si="18"/>
        <v>477</v>
      </c>
      <c r="BE41" s="19">
        <f t="shared" si="18"/>
        <v>324</v>
      </c>
      <c r="BF41" s="19">
        <f>SUM(BF43:BF53)</f>
        <v>331</v>
      </c>
      <c r="BL41" s="24"/>
      <c r="CB41" s="24"/>
    </row>
    <row r="42" spans="3:91" ht="15.75" customHeight="1">
      <c r="C42" s="23" t="s">
        <v>50</v>
      </c>
      <c r="E42" s="24">
        <v>870</v>
      </c>
      <c r="F42" s="1">
        <f t="shared" si="15"/>
        <v>1213</v>
      </c>
      <c r="G42" s="1">
        <v>705</v>
      </c>
      <c r="H42" s="1">
        <v>866</v>
      </c>
      <c r="I42" s="1">
        <v>132</v>
      </c>
      <c r="J42" s="1">
        <v>138</v>
      </c>
      <c r="K42" s="1">
        <v>183</v>
      </c>
      <c r="L42" s="1">
        <v>187</v>
      </c>
      <c r="M42" s="1">
        <v>15</v>
      </c>
      <c r="N42" s="1">
        <v>22</v>
      </c>
      <c r="Q42" s="1">
        <v>719</v>
      </c>
      <c r="R42" s="1">
        <v>849</v>
      </c>
      <c r="S42" s="1">
        <v>15</v>
      </c>
      <c r="T42" s="1">
        <v>16</v>
      </c>
      <c r="U42" s="1">
        <v>435</v>
      </c>
      <c r="V42" s="1">
        <v>436</v>
      </c>
      <c r="W42" s="1">
        <v>610</v>
      </c>
      <c r="X42" s="1">
        <v>617</v>
      </c>
      <c r="Y42" s="1">
        <v>87</v>
      </c>
      <c r="Z42" s="1">
        <v>87</v>
      </c>
      <c r="AA42" s="1">
        <v>58</v>
      </c>
      <c r="AB42" s="1">
        <v>59</v>
      </c>
      <c r="AI42" s="24"/>
      <c r="BJ42" s="23" t="s">
        <v>50</v>
      </c>
      <c r="BL42" s="24">
        <v>29</v>
      </c>
      <c r="BM42" s="1">
        <f t="shared" si="16"/>
        <v>19</v>
      </c>
      <c r="BN42" s="1">
        <v>4</v>
      </c>
      <c r="BO42" s="1">
        <v>2</v>
      </c>
      <c r="BP42" s="1">
        <v>13</v>
      </c>
      <c r="BQ42" s="25" t="s">
        <v>39</v>
      </c>
      <c r="BR42" s="1">
        <v>2</v>
      </c>
      <c r="BS42" s="25" t="s">
        <v>39</v>
      </c>
      <c r="BT42" s="1">
        <v>17</v>
      </c>
      <c r="BU42" s="1">
        <v>16</v>
      </c>
      <c r="BV42" s="1">
        <v>2</v>
      </c>
      <c r="BW42" s="25" t="s">
        <v>39</v>
      </c>
      <c r="BZ42" s="25" t="s">
        <v>100</v>
      </c>
      <c r="CB42" s="24">
        <v>5</v>
      </c>
      <c r="CC42" s="1">
        <f>SUM(CD42:CG42)</f>
        <v>3</v>
      </c>
      <c r="CD42" s="1">
        <v>1</v>
      </c>
      <c r="CE42" s="1">
        <v>2</v>
      </c>
      <c r="CF42" s="25" t="s">
        <v>39</v>
      </c>
      <c r="CG42" s="25" t="s">
        <v>39</v>
      </c>
      <c r="CH42" s="1">
        <v>1</v>
      </c>
      <c r="CI42" s="25" t="s">
        <v>39</v>
      </c>
      <c r="CJ42" s="1">
        <v>1</v>
      </c>
      <c r="CK42" s="1">
        <v>1</v>
      </c>
      <c r="CL42" s="1">
        <v>1</v>
      </c>
      <c r="CM42" s="1">
        <v>1</v>
      </c>
    </row>
    <row r="43" spans="3:91" ht="15.75" customHeight="1">
      <c r="C43" s="23" t="s">
        <v>51</v>
      </c>
      <c r="E43" s="24">
        <v>61</v>
      </c>
      <c r="F43" s="1">
        <f t="shared" si="15"/>
        <v>80</v>
      </c>
      <c r="G43" s="1">
        <v>53</v>
      </c>
      <c r="H43" s="1">
        <v>66</v>
      </c>
      <c r="I43" s="1">
        <v>12</v>
      </c>
      <c r="J43" s="1">
        <v>13</v>
      </c>
      <c r="K43" s="1">
        <v>1</v>
      </c>
      <c r="L43" s="1">
        <v>1</v>
      </c>
      <c r="M43" s="25" t="s">
        <v>39</v>
      </c>
      <c r="N43" s="25" t="s">
        <v>39</v>
      </c>
      <c r="Q43" s="1">
        <v>22</v>
      </c>
      <c r="R43" s="1">
        <v>24</v>
      </c>
      <c r="S43" s="25" t="s">
        <v>39</v>
      </c>
      <c r="T43" s="25" t="s">
        <v>39</v>
      </c>
      <c r="U43" s="1">
        <v>1</v>
      </c>
      <c r="V43" s="1">
        <v>1</v>
      </c>
      <c r="W43" s="1">
        <v>2</v>
      </c>
      <c r="X43" s="1">
        <v>2</v>
      </c>
      <c r="Y43" s="25" t="s">
        <v>39</v>
      </c>
      <c r="Z43" s="25" t="s">
        <v>39</v>
      </c>
      <c r="AA43" s="1">
        <v>1</v>
      </c>
      <c r="AB43" s="1">
        <v>1</v>
      </c>
      <c r="AG43" s="25" t="s">
        <v>100</v>
      </c>
      <c r="AI43" s="24">
        <v>315</v>
      </c>
      <c r="AJ43" s="1">
        <f>SUM(AL43,AN43,AP43,AR43)</f>
        <v>614</v>
      </c>
      <c r="AK43" s="1">
        <v>216</v>
      </c>
      <c r="AL43" s="1">
        <v>287</v>
      </c>
      <c r="AM43" s="1">
        <v>96</v>
      </c>
      <c r="AN43" s="1">
        <v>114</v>
      </c>
      <c r="AO43" s="1">
        <v>131</v>
      </c>
      <c r="AP43" s="1">
        <v>143</v>
      </c>
      <c r="AQ43" s="1">
        <v>58</v>
      </c>
      <c r="AR43" s="1">
        <v>70</v>
      </c>
      <c r="AU43" s="1">
        <v>160</v>
      </c>
      <c r="AV43" s="1">
        <v>181</v>
      </c>
      <c r="AW43" s="1">
        <v>4</v>
      </c>
      <c r="AX43" s="1">
        <v>4</v>
      </c>
      <c r="AY43" s="1">
        <v>138</v>
      </c>
      <c r="AZ43" s="1">
        <v>138</v>
      </c>
      <c r="BA43" s="1">
        <v>131</v>
      </c>
      <c r="BB43" s="1">
        <v>132</v>
      </c>
      <c r="BC43" s="1">
        <v>141</v>
      </c>
      <c r="BD43" s="1">
        <v>141</v>
      </c>
      <c r="BE43" s="1">
        <v>87</v>
      </c>
      <c r="BF43" s="1">
        <v>90</v>
      </c>
      <c r="BJ43" s="23" t="s">
        <v>51</v>
      </c>
      <c r="BL43" s="24">
        <v>1</v>
      </c>
      <c r="BM43" s="25" t="s">
        <v>39</v>
      </c>
      <c r="BN43" s="25" t="s">
        <v>39</v>
      </c>
      <c r="BO43" s="25" t="s">
        <v>39</v>
      </c>
      <c r="BP43" s="25" t="s">
        <v>39</v>
      </c>
      <c r="BQ43" s="25" t="s">
        <v>39</v>
      </c>
      <c r="BR43" s="1">
        <v>1</v>
      </c>
      <c r="BS43" s="25" t="s">
        <v>39</v>
      </c>
      <c r="BT43" s="1">
        <v>1</v>
      </c>
      <c r="BU43" s="1">
        <v>1</v>
      </c>
      <c r="BV43" s="25" t="s">
        <v>39</v>
      </c>
      <c r="BW43" s="25" t="s">
        <v>39</v>
      </c>
      <c r="BZ43" s="25" t="s">
        <v>101</v>
      </c>
      <c r="CB43" s="31" t="s">
        <v>39</v>
      </c>
      <c r="CC43" s="25" t="s">
        <v>39</v>
      </c>
      <c r="CD43" s="25" t="s">
        <v>39</v>
      </c>
      <c r="CE43" s="25" t="s">
        <v>39</v>
      </c>
      <c r="CF43" s="25" t="s">
        <v>39</v>
      </c>
      <c r="CG43" s="25" t="s">
        <v>39</v>
      </c>
      <c r="CH43" s="25" t="s">
        <v>39</v>
      </c>
      <c r="CI43" s="25" t="s">
        <v>39</v>
      </c>
      <c r="CJ43" s="25" t="s">
        <v>39</v>
      </c>
      <c r="CK43" s="25" t="s">
        <v>39</v>
      </c>
      <c r="CL43" s="25" t="s">
        <v>39</v>
      </c>
      <c r="CM43" s="25" t="s">
        <v>39</v>
      </c>
    </row>
    <row r="44" spans="3:91" ht="15.75" customHeight="1">
      <c r="C44" s="23" t="s">
        <v>52</v>
      </c>
      <c r="E44" s="24">
        <v>36</v>
      </c>
      <c r="F44" s="1">
        <f t="shared" si="15"/>
        <v>38</v>
      </c>
      <c r="G44" s="1">
        <v>33</v>
      </c>
      <c r="H44" s="1">
        <v>35</v>
      </c>
      <c r="I44" s="1">
        <v>3</v>
      </c>
      <c r="J44" s="1">
        <v>3</v>
      </c>
      <c r="K44" s="25" t="s">
        <v>39</v>
      </c>
      <c r="L44" s="25" t="s">
        <v>39</v>
      </c>
      <c r="M44" s="25" t="s">
        <v>39</v>
      </c>
      <c r="N44" s="25" t="s">
        <v>39</v>
      </c>
      <c r="Q44" s="1">
        <v>10</v>
      </c>
      <c r="R44" s="1">
        <v>10</v>
      </c>
      <c r="S44" s="25" t="s">
        <v>39</v>
      </c>
      <c r="T44" s="25" t="s">
        <v>39</v>
      </c>
      <c r="U44" s="1">
        <v>5</v>
      </c>
      <c r="V44" s="1">
        <v>5</v>
      </c>
      <c r="W44" s="1">
        <v>3</v>
      </c>
      <c r="X44" s="1">
        <v>3</v>
      </c>
      <c r="Y44" s="1">
        <v>1</v>
      </c>
      <c r="Z44" s="1">
        <v>1</v>
      </c>
      <c r="AA44" s="1">
        <v>1</v>
      </c>
      <c r="AB44" s="1">
        <v>1</v>
      </c>
      <c r="AG44" s="25" t="s">
        <v>101</v>
      </c>
      <c r="AI44" s="24">
        <v>172</v>
      </c>
      <c r="AJ44" s="1">
        <f>SUM(AL44,AN44,AP44,AR44)</f>
        <v>267</v>
      </c>
      <c r="AK44" s="1">
        <v>112</v>
      </c>
      <c r="AL44" s="1">
        <v>136</v>
      </c>
      <c r="AM44" s="1">
        <v>46</v>
      </c>
      <c r="AN44" s="1">
        <v>47</v>
      </c>
      <c r="AO44" s="1">
        <v>77</v>
      </c>
      <c r="AP44" s="1">
        <v>83</v>
      </c>
      <c r="AQ44" s="1">
        <v>1</v>
      </c>
      <c r="AR44" s="1">
        <v>1</v>
      </c>
      <c r="AU44" s="1">
        <v>97</v>
      </c>
      <c r="AV44" s="1">
        <v>107</v>
      </c>
      <c r="AW44" s="1">
        <v>1</v>
      </c>
      <c r="AX44" s="1">
        <v>1</v>
      </c>
      <c r="AY44" s="1">
        <v>149</v>
      </c>
      <c r="AZ44" s="1">
        <v>151</v>
      </c>
      <c r="BA44" s="1">
        <v>150</v>
      </c>
      <c r="BB44" s="1">
        <v>151</v>
      </c>
      <c r="BC44" s="1">
        <v>85</v>
      </c>
      <c r="BD44" s="1">
        <v>85</v>
      </c>
      <c r="BE44" s="1">
        <v>29</v>
      </c>
      <c r="BF44" s="1">
        <v>29</v>
      </c>
      <c r="BJ44" s="23" t="s">
        <v>52</v>
      </c>
      <c r="BL44" s="31" t="s">
        <v>39</v>
      </c>
      <c r="BM44" s="25" t="s">
        <v>39</v>
      </c>
      <c r="BN44" s="25" t="s">
        <v>39</v>
      </c>
      <c r="BO44" s="25" t="s">
        <v>39</v>
      </c>
      <c r="BP44" s="25" t="s">
        <v>39</v>
      </c>
      <c r="BQ44" s="25" t="s">
        <v>39</v>
      </c>
      <c r="BR44" s="25" t="s">
        <v>39</v>
      </c>
      <c r="BS44" s="25" t="s">
        <v>39</v>
      </c>
      <c r="BT44" s="25" t="s">
        <v>39</v>
      </c>
      <c r="BU44" s="25" t="s">
        <v>39</v>
      </c>
      <c r="BV44" s="25" t="s">
        <v>39</v>
      </c>
      <c r="BW44" s="25" t="s">
        <v>39</v>
      </c>
      <c r="BZ44" s="25" t="s">
        <v>102</v>
      </c>
      <c r="CB44" s="24">
        <v>2</v>
      </c>
      <c r="CC44" s="1">
        <f>SUM(CD44:CG44)</f>
        <v>1</v>
      </c>
      <c r="CD44" s="25" t="s">
        <v>39</v>
      </c>
      <c r="CE44" s="1">
        <v>1</v>
      </c>
      <c r="CF44" s="25" t="s">
        <v>39</v>
      </c>
      <c r="CG44" s="25" t="s">
        <v>39</v>
      </c>
      <c r="CH44" s="1">
        <v>1</v>
      </c>
      <c r="CI44" s="25" t="s">
        <v>39</v>
      </c>
      <c r="CJ44" s="1">
        <v>2</v>
      </c>
      <c r="CK44" s="1">
        <v>1</v>
      </c>
      <c r="CL44" s="25" t="s">
        <v>39</v>
      </c>
      <c r="CM44" s="25" t="s">
        <v>39</v>
      </c>
    </row>
    <row r="45" spans="3:91" ht="15.75" customHeight="1">
      <c r="C45" s="23" t="s">
        <v>53</v>
      </c>
      <c r="E45" s="24">
        <v>445</v>
      </c>
      <c r="F45" s="1">
        <f t="shared" si="15"/>
        <v>559</v>
      </c>
      <c r="G45" s="1">
        <v>360</v>
      </c>
      <c r="H45" s="1">
        <v>421</v>
      </c>
      <c r="I45" s="1">
        <v>78</v>
      </c>
      <c r="J45" s="1">
        <v>79</v>
      </c>
      <c r="K45" s="1">
        <v>49</v>
      </c>
      <c r="L45" s="1">
        <v>49</v>
      </c>
      <c r="M45" s="1">
        <v>8</v>
      </c>
      <c r="N45" s="1">
        <v>10</v>
      </c>
      <c r="Q45" s="1">
        <v>329</v>
      </c>
      <c r="R45" s="1">
        <v>373</v>
      </c>
      <c r="S45" s="25" t="s">
        <v>39</v>
      </c>
      <c r="T45" s="25" t="s">
        <v>39</v>
      </c>
      <c r="U45" s="1">
        <v>204</v>
      </c>
      <c r="V45" s="1">
        <v>205</v>
      </c>
      <c r="W45" s="1">
        <v>246</v>
      </c>
      <c r="X45" s="1">
        <v>249</v>
      </c>
      <c r="Y45" s="1">
        <v>70</v>
      </c>
      <c r="Z45" s="1">
        <v>70</v>
      </c>
      <c r="AA45" s="1">
        <v>15</v>
      </c>
      <c r="AB45" s="1">
        <v>15</v>
      </c>
      <c r="AG45" s="25" t="s">
        <v>102</v>
      </c>
      <c r="AI45" s="24">
        <v>240</v>
      </c>
      <c r="AJ45" s="1">
        <f>SUM(AL45,AN45,AP45,AR45)</f>
        <v>467</v>
      </c>
      <c r="AK45" s="1">
        <v>154</v>
      </c>
      <c r="AL45" s="1">
        <v>177</v>
      </c>
      <c r="AM45" s="1">
        <v>39</v>
      </c>
      <c r="AN45" s="1">
        <v>43</v>
      </c>
      <c r="AO45" s="1">
        <v>172</v>
      </c>
      <c r="AP45" s="1">
        <v>204</v>
      </c>
      <c r="AQ45" s="1">
        <v>40</v>
      </c>
      <c r="AR45" s="1">
        <v>43</v>
      </c>
      <c r="AU45" s="1">
        <v>139</v>
      </c>
      <c r="AV45" s="1">
        <v>147</v>
      </c>
      <c r="AW45" s="1">
        <v>1</v>
      </c>
      <c r="AX45" s="1">
        <v>1</v>
      </c>
      <c r="AY45" s="1">
        <v>111</v>
      </c>
      <c r="AZ45" s="1">
        <v>112</v>
      </c>
      <c r="BA45" s="1">
        <v>108</v>
      </c>
      <c r="BB45" s="1">
        <v>111</v>
      </c>
      <c r="BC45" s="1">
        <v>84</v>
      </c>
      <c r="BD45" s="1">
        <v>86</v>
      </c>
      <c r="BE45" s="1">
        <v>64</v>
      </c>
      <c r="BF45" s="1">
        <v>68</v>
      </c>
      <c r="BJ45" s="23" t="s">
        <v>53</v>
      </c>
      <c r="BL45" s="24">
        <v>8</v>
      </c>
      <c r="BM45" s="1">
        <f>SUM(BN45:BQ45)</f>
        <v>4</v>
      </c>
      <c r="BN45" s="1">
        <v>1</v>
      </c>
      <c r="BO45" s="1">
        <v>1</v>
      </c>
      <c r="BP45" s="1">
        <v>1</v>
      </c>
      <c r="BQ45" s="1">
        <v>1</v>
      </c>
      <c r="BR45" s="1">
        <v>3</v>
      </c>
      <c r="BS45" s="1">
        <v>1</v>
      </c>
      <c r="BT45" s="1">
        <v>23</v>
      </c>
      <c r="BU45" s="1">
        <v>12</v>
      </c>
      <c r="BV45" s="25" t="s">
        <v>39</v>
      </c>
      <c r="BW45" s="25" t="s">
        <v>39</v>
      </c>
      <c r="BZ45" s="25" t="s">
        <v>103</v>
      </c>
      <c r="CB45" s="24">
        <v>2</v>
      </c>
      <c r="CC45" s="25" t="s">
        <v>39</v>
      </c>
      <c r="CD45" s="25" t="s">
        <v>39</v>
      </c>
      <c r="CE45" s="25" t="s">
        <v>39</v>
      </c>
      <c r="CF45" s="25" t="s">
        <v>39</v>
      </c>
      <c r="CG45" s="25" t="s">
        <v>39</v>
      </c>
      <c r="CH45" s="25" t="s">
        <v>39</v>
      </c>
      <c r="CI45" s="25" t="s">
        <v>39</v>
      </c>
      <c r="CJ45" s="1">
        <v>3</v>
      </c>
      <c r="CK45" s="1">
        <v>1</v>
      </c>
      <c r="CL45" s="1">
        <v>3</v>
      </c>
      <c r="CM45" s="25" t="s">
        <v>39</v>
      </c>
    </row>
    <row r="46" spans="3:91" ht="15.75" customHeight="1">
      <c r="C46" s="23" t="s">
        <v>54</v>
      </c>
      <c r="E46" s="24">
        <v>218</v>
      </c>
      <c r="F46" s="1">
        <f t="shared" si="15"/>
        <v>260</v>
      </c>
      <c r="G46" s="1">
        <v>203</v>
      </c>
      <c r="H46" s="1">
        <v>221</v>
      </c>
      <c r="I46" s="1">
        <v>27</v>
      </c>
      <c r="J46" s="1">
        <v>29</v>
      </c>
      <c r="K46" s="1">
        <v>8</v>
      </c>
      <c r="L46" s="1">
        <v>8</v>
      </c>
      <c r="M46" s="1">
        <v>2</v>
      </c>
      <c r="N46" s="1">
        <v>2</v>
      </c>
      <c r="Q46" s="1">
        <v>143</v>
      </c>
      <c r="R46" s="1">
        <v>151</v>
      </c>
      <c r="S46" s="1">
        <v>1</v>
      </c>
      <c r="T46" s="1">
        <v>1</v>
      </c>
      <c r="U46" s="1">
        <v>39</v>
      </c>
      <c r="V46" s="1">
        <v>39</v>
      </c>
      <c r="W46" s="1">
        <v>68</v>
      </c>
      <c r="X46" s="1">
        <v>69</v>
      </c>
      <c r="Y46" s="1">
        <v>4</v>
      </c>
      <c r="Z46" s="1">
        <v>4</v>
      </c>
      <c r="AA46" s="1">
        <v>5</v>
      </c>
      <c r="AB46" s="1">
        <v>5</v>
      </c>
      <c r="AG46" s="25" t="s">
        <v>103</v>
      </c>
      <c r="AI46" s="24">
        <v>523</v>
      </c>
      <c r="AJ46" s="1">
        <f>SUM(AL46,AN46,AP46,AR46)</f>
        <v>835</v>
      </c>
      <c r="AK46" s="1">
        <v>352</v>
      </c>
      <c r="AL46" s="1">
        <v>399</v>
      </c>
      <c r="AM46" s="1">
        <v>36</v>
      </c>
      <c r="AN46" s="1">
        <v>41</v>
      </c>
      <c r="AO46" s="1">
        <v>368</v>
      </c>
      <c r="AP46" s="1">
        <v>377</v>
      </c>
      <c r="AQ46" s="1">
        <v>17</v>
      </c>
      <c r="AR46" s="1">
        <v>18</v>
      </c>
      <c r="AU46" s="1">
        <v>390</v>
      </c>
      <c r="AV46" s="1">
        <v>411</v>
      </c>
      <c r="AW46" s="1">
        <v>4</v>
      </c>
      <c r="AX46" s="1">
        <v>4</v>
      </c>
      <c r="AY46" s="1">
        <v>369</v>
      </c>
      <c r="AZ46" s="1">
        <v>372</v>
      </c>
      <c r="BA46" s="1">
        <v>394</v>
      </c>
      <c r="BB46" s="1">
        <v>398</v>
      </c>
      <c r="BC46" s="1">
        <v>149</v>
      </c>
      <c r="BD46" s="1">
        <v>150</v>
      </c>
      <c r="BE46" s="1">
        <v>139</v>
      </c>
      <c r="BF46" s="1">
        <v>139</v>
      </c>
      <c r="BJ46" s="23" t="s">
        <v>54</v>
      </c>
      <c r="BL46" s="31" t="s">
        <v>39</v>
      </c>
      <c r="BM46" s="25" t="s">
        <v>39</v>
      </c>
      <c r="BN46" s="25" t="s">
        <v>39</v>
      </c>
      <c r="BO46" s="25" t="s">
        <v>39</v>
      </c>
      <c r="BP46" s="25" t="s">
        <v>39</v>
      </c>
      <c r="BQ46" s="25" t="s">
        <v>39</v>
      </c>
      <c r="BR46" s="25" t="s">
        <v>39</v>
      </c>
      <c r="BS46" s="25" t="s">
        <v>39</v>
      </c>
      <c r="BT46" s="25" t="s">
        <v>39</v>
      </c>
      <c r="BU46" s="25" t="s">
        <v>39</v>
      </c>
      <c r="BV46" s="25" t="s">
        <v>39</v>
      </c>
      <c r="BW46" s="25" t="s">
        <v>39</v>
      </c>
      <c r="BZ46" s="25" t="s">
        <v>104</v>
      </c>
      <c r="CB46" s="31" t="s">
        <v>39</v>
      </c>
      <c r="CC46" s="25" t="s">
        <v>39</v>
      </c>
      <c r="CD46" s="25" t="s">
        <v>39</v>
      </c>
      <c r="CE46" s="25" t="s">
        <v>39</v>
      </c>
      <c r="CF46" s="25" t="s">
        <v>39</v>
      </c>
      <c r="CG46" s="25" t="s">
        <v>39</v>
      </c>
      <c r="CH46" s="25" t="s">
        <v>39</v>
      </c>
      <c r="CI46" s="25" t="s">
        <v>39</v>
      </c>
      <c r="CJ46" s="25" t="s">
        <v>39</v>
      </c>
      <c r="CK46" s="25" t="s">
        <v>39</v>
      </c>
      <c r="CL46" s="25" t="s">
        <v>39</v>
      </c>
      <c r="CM46" s="25" t="s">
        <v>39</v>
      </c>
    </row>
    <row r="47" spans="5:80" ht="15.75" customHeight="1">
      <c r="E47" s="24"/>
      <c r="AG47" s="25" t="s">
        <v>104</v>
      </c>
      <c r="AI47" s="24">
        <v>4</v>
      </c>
      <c r="AJ47" s="1">
        <f>SUM(AL47,AN47,AP47,AR47)</f>
        <v>4</v>
      </c>
      <c r="AK47" s="1">
        <v>4</v>
      </c>
      <c r="AL47" s="1">
        <v>4</v>
      </c>
      <c r="AM47" s="25" t="s">
        <v>39</v>
      </c>
      <c r="AN47" s="25" t="s">
        <v>39</v>
      </c>
      <c r="AO47" s="25" t="s">
        <v>39</v>
      </c>
      <c r="AP47" s="25" t="s">
        <v>39</v>
      </c>
      <c r="AQ47" s="25" t="s">
        <v>39</v>
      </c>
      <c r="AR47" s="25" t="s">
        <v>39</v>
      </c>
      <c r="AU47" s="25" t="s">
        <v>39</v>
      </c>
      <c r="AV47" s="25" t="s">
        <v>39</v>
      </c>
      <c r="AW47" s="25" t="s">
        <v>39</v>
      </c>
      <c r="AX47" s="25" t="s">
        <v>39</v>
      </c>
      <c r="AY47" s="25" t="s">
        <v>39</v>
      </c>
      <c r="AZ47" s="25" t="s">
        <v>39</v>
      </c>
      <c r="BA47" s="25" t="s">
        <v>39</v>
      </c>
      <c r="BB47" s="25" t="s">
        <v>39</v>
      </c>
      <c r="BC47" s="25" t="s">
        <v>39</v>
      </c>
      <c r="BD47" s="25" t="s">
        <v>39</v>
      </c>
      <c r="BE47" s="25" t="s">
        <v>39</v>
      </c>
      <c r="BF47" s="25" t="s">
        <v>39</v>
      </c>
      <c r="BL47" s="24"/>
      <c r="CB47" s="24"/>
    </row>
    <row r="48" spans="5:91" ht="15.75" customHeight="1">
      <c r="E48" s="24"/>
      <c r="AI48" s="24"/>
      <c r="AM48" s="25"/>
      <c r="AN48" s="25"/>
      <c r="AO48" s="25"/>
      <c r="AP48" s="25"/>
      <c r="AQ48" s="25"/>
      <c r="AR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L48" s="24"/>
      <c r="BZ48" s="25" t="s">
        <v>105</v>
      </c>
      <c r="CB48" s="31" t="s">
        <v>39</v>
      </c>
      <c r="CC48" s="25" t="s">
        <v>39</v>
      </c>
      <c r="CD48" s="25" t="s">
        <v>39</v>
      </c>
      <c r="CE48" s="25" t="s">
        <v>39</v>
      </c>
      <c r="CF48" s="25" t="s">
        <v>39</v>
      </c>
      <c r="CG48" s="25" t="s">
        <v>39</v>
      </c>
      <c r="CH48" s="25" t="s">
        <v>39</v>
      </c>
      <c r="CI48" s="25" t="s">
        <v>39</v>
      </c>
      <c r="CJ48" s="25" t="s">
        <v>39</v>
      </c>
      <c r="CK48" s="25" t="s">
        <v>39</v>
      </c>
      <c r="CL48" s="25" t="s">
        <v>39</v>
      </c>
      <c r="CM48" s="25" t="s">
        <v>39</v>
      </c>
    </row>
    <row r="49" spans="3:91" ht="15.75" customHeight="1">
      <c r="C49" s="30" t="s">
        <v>55</v>
      </c>
      <c r="E49" s="24">
        <f>SUM(E51:E53)</f>
        <v>2100</v>
      </c>
      <c r="F49" s="19">
        <f>SUM(F51:F53)</f>
        <v>2861</v>
      </c>
      <c r="G49" s="19">
        <f aca="true" t="shared" si="19" ref="G49:N49">SUM(G51:G53)</f>
        <v>1217</v>
      </c>
      <c r="H49" s="19">
        <f t="shared" si="19"/>
        <v>1344</v>
      </c>
      <c r="I49" s="19">
        <f t="shared" si="19"/>
        <v>488</v>
      </c>
      <c r="J49" s="19">
        <f t="shared" si="19"/>
        <v>491</v>
      </c>
      <c r="K49" s="19">
        <f t="shared" si="19"/>
        <v>963</v>
      </c>
      <c r="L49" s="19">
        <f t="shared" si="19"/>
        <v>995</v>
      </c>
      <c r="M49" s="19">
        <f t="shared" si="19"/>
        <v>29</v>
      </c>
      <c r="N49" s="19">
        <f t="shared" si="19"/>
        <v>31</v>
      </c>
      <c r="Q49" s="19">
        <f aca="true" t="shared" si="20" ref="Q49:AB49">SUM(Q51:Q53)</f>
        <v>1745</v>
      </c>
      <c r="R49" s="19">
        <f t="shared" si="20"/>
        <v>2027</v>
      </c>
      <c r="S49" s="19">
        <f t="shared" si="20"/>
        <v>17</v>
      </c>
      <c r="T49" s="19">
        <f t="shared" si="20"/>
        <v>17</v>
      </c>
      <c r="U49" s="19">
        <f t="shared" si="20"/>
        <v>1401</v>
      </c>
      <c r="V49" s="19">
        <f t="shared" si="20"/>
        <v>1415</v>
      </c>
      <c r="W49" s="19">
        <f t="shared" si="20"/>
        <v>1379</v>
      </c>
      <c r="X49" s="19">
        <f t="shared" si="20"/>
        <v>1392</v>
      </c>
      <c r="Y49" s="19">
        <f t="shared" si="20"/>
        <v>473</v>
      </c>
      <c r="Z49" s="19">
        <f t="shared" si="20"/>
        <v>474</v>
      </c>
      <c r="AA49" s="19">
        <f t="shared" si="20"/>
        <v>141</v>
      </c>
      <c r="AB49" s="19">
        <f t="shared" si="20"/>
        <v>150</v>
      </c>
      <c r="AG49" s="25" t="s">
        <v>105</v>
      </c>
      <c r="AI49" s="24">
        <v>19</v>
      </c>
      <c r="AJ49" s="1">
        <f>SUM(AL49,AN49,AP49,AR49)</f>
        <v>20</v>
      </c>
      <c r="AK49" s="1">
        <v>19</v>
      </c>
      <c r="AL49" s="1">
        <v>20</v>
      </c>
      <c r="AM49" s="25" t="s">
        <v>39</v>
      </c>
      <c r="AN49" s="25" t="s">
        <v>39</v>
      </c>
      <c r="AO49" s="25" t="s">
        <v>39</v>
      </c>
      <c r="AP49" s="25" t="s">
        <v>39</v>
      </c>
      <c r="AQ49" s="25" t="s">
        <v>39</v>
      </c>
      <c r="AR49" s="25" t="s">
        <v>39</v>
      </c>
      <c r="AU49" s="25" t="s">
        <v>39</v>
      </c>
      <c r="AV49" s="25" t="s">
        <v>39</v>
      </c>
      <c r="AW49" s="25" t="s">
        <v>39</v>
      </c>
      <c r="AX49" s="25" t="s">
        <v>39</v>
      </c>
      <c r="AY49" s="25" t="s">
        <v>39</v>
      </c>
      <c r="AZ49" s="25" t="s">
        <v>39</v>
      </c>
      <c r="BA49" s="25" t="s">
        <v>39</v>
      </c>
      <c r="BB49" s="25" t="s">
        <v>39</v>
      </c>
      <c r="BC49" s="25" t="s">
        <v>39</v>
      </c>
      <c r="BD49" s="25" t="s">
        <v>39</v>
      </c>
      <c r="BE49" s="25" t="s">
        <v>39</v>
      </c>
      <c r="BF49" s="25" t="s">
        <v>39</v>
      </c>
      <c r="BJ49" s="30" t="s">
        <v>55</v>
      </c>
      <c r="BL49" s="24">
        <f>SUM(BL51:BL53)</f>
        <v>147</v>
      </c>
      <c r="BM49" s="19">
        <f>SUM(BM51:BM53)</f>
        <v>80</v>
      </c>
      <c r="BN49" s="19">
        <f aca="true" t="shared" si="21" ref="BN49:BV49">SUM(BN51:BN53)</f>
        <v>25</v>
      </c>
      <c r="BO49" s="19">
        <f t="shared" si="21"/>
        <v>13</v>
      </c>
      <c r="BP49" s="19">
        <f t="shared" si="21"/>
        <v>37</v>
      </c>
      <c r="BQ49" s="19">
        <f t="shared" si="21"/>
        <v>5</v>
      </c>
      <c r="BR49" s="19">
        <f t="shared" si="21"/>
        <v>23</v>
      </c>
      <c r="BS49" s="25" t="s">
        <v>39</v>
      </c>
      <c r="BT49" s="19">
        <f t="shared" si="21"/>
        <v>110</v>
      </c>
      <c r="BU49" s="19">
        <f t="shared" si="21"/>
        <v>34</v>
      </c>
      <c r="BV49" s="19">
        <f t="shared" si="21"/>
        <v>24</v>
      </c>
      <c r="BW49" s="25" t="s">
        <v>39</v>
      </c>
      <c r="BZ49" s="25" t="s">
        <v>106</v>
      </c>
      <c r="CB49" s="24">
        <v>1</v>
      </c>
      <c r="CC49" s="1">
        <f>SUM(CD49:CG49)</f>
        <v>1</v>
      </c>
      <c r="CD49" s="1">
        <v>1</v>
      </c>
      <c r="CE49" s="25" t="s">
        <v>39</v>
      </c>
      <c r="CF49" s="25" t="s">
        <v>39</v>
      </c>
      <c r="CG49" s="25" t="s">
        <v>39</v>
      </c>
      <c r="CH49" s="25" t="s">
        <v>39</v>
      </c>
      <c r="CI49" s="25" t="s">
        <v>39</v>
      </c>
      <c r="CJ49" s="25" t="s">
        <v>39</v>
      </c>
      <c r="CK49" s="25" t="s">
        <v>39</v>
      </c>
      <c r="CL49" s="25" t="s">
        <v>39</v>
      </c>
      <c r="CM49" s="25" t="s">
        <v>39</v>
      </c>
    </row>
    <row r="50" spans="5:91" ht="15.75" customHeight="1">
      <c r="E50" s="24"/>
      <c r="AG50" s="25" t="s">
        <v>106</v>
      </c>
      <c r="AI50" s="24">
        <v>94</v>
      </c>
      <c r="AJ50" s="1">
        <f>SUM(AL50,AN50,AP50,AR50)</f>
        <v>103</v>
      </c>
      <c r="AK50" s="1">
        <v>73</v>
      </c>
      <c r="AL50" s="1">
        <v>80</v>
      </c>
      <c r="AM50" s="1">
        <v>18</v>
      </c>
      <c r="AN50" s="1">
        <v>18</v>
      </c>
      <c r="AO50" s="1">
        <v>5</v>
      </c>
      <c r="AP50" s="1">
        <v>5</v>
      </c>
      <c r="AQ50" s="25" t="s">
        <v>39</v>
      </c>
      <c r="AR50" s="25" t="s">
        <v>39</v>
      </c>
      <c r="AU50" s="1">
        <v>28</v>
      </c>
      <c r="AV50" s="1">
        <v>34</v>
      </c>
      <c r="AW50" s="1">
        <v>1</v>
      </c>
      <c r="AX50" s="1">
        <v>1</v>
      </c>
      <c r="AY50" s="1">
        <v>14</v>
      </c>
      <c r="AZ50" s="1">
        <v>14</v>
      </c>
      <c r="BA50" s="1">
        <v>35</v>
      </c>
      <c r="BB50" s="1">
        <v>37</v>
      </c>
      <c r="BC50" s="1">
        <v>9</v>
      </c>
      <c r="BD50" s="1">
        <v>9</v>
      </c>
      <c r="BE50" s="1">
        <v>3</v>
      </c>
      <c r="BF50" s="1">
        <v>3</v>
      </c>
      <c r="BL50" s="24"/>
      <c r="BZ50" s="25" t="s">
        <v>107</v>
      </c>
      <c r="CB50" s="24">
        <v>2</v>
      </c>
      <c r="CC50" s="1">
        <f>SUM(CD50:CG50)</f>
        <v>2</v>
      </c>
      <c r="CD50" s="1">
        <v>2</v>
      </c>
      <c r="CE50" s="25" t="s">
        <v>39</v>
      </c>
      <c r="CF50" s="25" t="s">
        <v>39</v>
      </c>
      <c r="CG50" s="25" t="s">
        <v>39</v>
      </c>
      <c r="CH50" s="25" t="s">
        <v>39</v>
      </c>
      <c r="CI50" s="25" t="s">
        <v>39</v>
      </c>
      <c r="CJ50" s="25" t="s">
        <v>39</v>
      </c>
      <c r="CK50" s="25" t="s">
        <v>39</v>
      </c>
      <c r="CL50" s="25" t="s">
        <v>39</v>
      </c>
      <c r="CM50" s="25" t="s">
        <v>39</v>
      </c>
    </row>
    <row r="51" spans="3:91" ht="15.75" customHeight="1">
      <c r="C51" s="25" t="s">
        <v>56</v>
      </c>
      <c r="E51" s="24">
        <v>862</v>
      </c>
      <c r="F51" s="1">
        <f>SUM(H51,J51,L51,N51)</f>
        <v>1178</v>
      </c>
      <c r="G51" s="1">
        <v>548</v>
      </c>
      <c r="H51" s="1">
        <v>612</v>
      </c>
      <c r="I51" s="1">
        <v>234</v>
      </c>
      <c r="J51" s="1">
        <v>235</v>
      </c>
      <c r="K51" s="1">
        <v>321</v>
      </c>
      <c r="L51" s="1">
        <v>321</v>
      </c>
      <c r="M51" s="1">
        <v>10</v>
      </c>
      <c r="N51" s="1">
        <v>10</v>
      </c>
      <c r="Q51" s="1">
        <v>723</v>
      </c>
      <c r="R51" s="1">
        <v>887</v>
      </c>
      <c r="S51" s="1">
        <v>4</v>
      </c>
      <c r="T51" s="1">
        <v>4</v>
      </c>
      <c r="U51" s="1">
        <v>577</v>
      </c>
      <c r="V51" s="1">
        <v>584</v>
      </c>
      <c r="W51" s="1">
        <v>661</v>
      </c>
      <c r="X51" s="1">
        <v>665</v>
      </c>
      <c r="Y51" s="1">
        <v>145</v>
      </c>
      <c r="Z51" s="1">
        <v>146</v>
      </c>
      <c r="AA51" s="1">
        <v>78</v>
      </c>
      <c r="AB51" s="1">
        <v>81</v>
      </c>
      <c r="AG51" s="25" t="s">
        <v>107</v>
      </c>
      <c r="AI51" s="24">
        <v>95</v>
      </c>
      <c r="AJ51" s="1">
        <f>SUM(AL51,AN51,AP51,AR51)</f>
        <v>103</v>
      </c>
      <c r="AK51" s="1">
        <v>94</v>
      </c>
      <c r="AL51" s="1">
        <v>101</v>
      </c>
      <c r="AM51" s="1">
        <v>1</v>
      </c>
      <c r="AN51" s="1">
        <v>1</v>
      </c>
      <c r="AO51" s="25" t="s">
        <v>39</v>
      </c>
      <c r="AP51" s="25" t="s">
        <v>39</v>
      </c>
      <c r="AQ51" s="1">
        <v>1</v>
      </c>
      <c r="AR51" s="1">
        <v>1</v>
      </c>
      <c r="AU51" s="1">
        <v>2</v>
      </c>
      <c r="AV51" s="1">
        <v>2</v>
      </c>
      <c r="AW51" s="25" t="s">
        <v>39</v>
      </c>
      <c r="AX51" s="25" t="s">
        <v>39</v>
      </c>
      <c r="AY51" s="1">
        <v>2</v>
      </c>
      <c r="AZ51" s="1">
        <v>2</v>
      </c>
      <c r="BA51" s="1">
        <v>5</v>
      </c>
      <c r="BB51" s="1">
        <v>5</v>
      </c>
      <c r="BC51" s="1">
        <v>3</v>
      </c>
      <c r="BD51" s="1">
        <v>3</v>
      </c>
      <c r="BE51" s="25" t="s">
        <v>39</v>
      </c>
      <c r="BF51" s="25" t="s">
        <v>39</v>
      </c>
      <c r="BJ51" s="25" t="s">
        <v>56</v>
      </c>
      <c r="BL51" s="24">
        <v>40</v>
      </c>
      <c r="BM51" s="1">
        <f>SUM(BN51:BQ51)</f>
        <v>26</v>
      </c>
      <c r="BN51" s="1">
        <v>13</v>
      </c>
      <c r="BO51" s="1">
        <v>9</v>
      </c>
      <c r="BP51" s="1">
        <v>4</v>
      </c>
      <c r="BQ51" s="25" t="s">
        <v>39</v>
      </c>
      <c r="BR51" s="1">
        <v>8</v>
      </c>
      <c r="BS51" s="25" t="s">
        <v>39</v>
      </c>
      <c r="BT51" s="1">
        <v>47</v>
      </c>
      <c r="BU51" s="1">
        <v>16</v>
      </c>
      <c r="BV51" s="1">
        <v>5</v>
      </c>
      <c r="BW51" s="25" t="s">
        <v>39</v>
      </c>
      <c r="BZ51" s="25" t="s">
        <v>108</v>
      </c>
      <c r="CB51" s="24">
        <v>3</v>
      </c>
      <c r="CC51" s="1">
        <f>SUM(CD51:CG51)</f>
        <v>1</v>
      </c>
      <c r="CD51" s="25" t="s">
        <v>39</v>
      </c>
      <c r="CE51" s="1">
        <v>1</v>
      </c>
      <c r="CF51" s="25" t="s">
        <v>39</v>
      </c>
      <c r="CG51" s="25" t="s">
        <v>39</v>
      </c>
      <c r="CH51" s="25" t="s">
        <v>39</v>
      </c>
      <c r="CI51" s="25" t="s">
        <v>39</v>
      </c>
      <c r="CJ51" s="25" t="s">
        <v>39</v>
      </c>
      <c r="CK51" s="25" t="s">
        <v>39</v>
      </c>
      <c r="CL51" s="25" t="s">
        <v>39</v>
      </c>
      <c r="CM51" s="25" t="s">
        <v>39</v>
      </c>
    </row>
    <row r="52" spans="3:91" ht="15.75" customHeight="1">
      <c r="C52" s="25" t="s">
        <v>57</v>
      </c>
      <c r="E52" s="24">
        <v>434</v>
      </c>
      <c r="F52" s="1">
        <f>SUM(H52,J52,L52,N52)</f>
        <v>565</v>
      </c>
      <c r="G52" s="1">
        <v>256</v>
      </c>
      <c r="H52" s="1">
        <v>273</v>
      </c>
      <c r="I52" s="1">
        <v>106</v>
      </c>
      <c r="J52" s="1">
        <v>106</v>
      </c>
      <c r="K52" s="1">
        <v>171</v>
      </c>
      <c r="L52" s="1">
        <v>180</v>
      </c>
      <c r="M52" s="1">
        <v>6</v>
      </c>
      <c r="N52" s="1">
        <v>6</v>
      </c>
      <c r="Q52" s="1">
        <v>392</v>
      </c>
      <c r="R52" s="1">
        <v>457</v>
      </c>
      <c r="S52" s="1">
        <v>4</v>
      </c>
      <c r="T52" s="1">
        <v>4</v>
      </c>
      <c r="U52" s="1">
        <v>271</v>
      </c>
      <c r="V52" s="1">
        <v>274</v>
      </c>
      <c r="W52" s="1">
        <v>310</v>
      </c>
      <c r="X52" s="1">
        <v>315</v>
      </c>
      <c r="Y52" s="1">
        <v>65</v>
      </c>
      <c r="Z52" s="1">
        <v>65</v>
      </c>
      <c r="AA52" s="1">
        <v>13</v>
      </c>
      <c r="AB52" s="1">
        <v>15</v>
      </c>
      <c r="AG52" s="25" t="s">
        <v>108</v>
      </c>
      <c r="AI52" s="24">
        <v>84</v>
      </c>
      <c r="AJ52" s="1">
        <f>SUM(AL52,AN52,AP52,AR52)</f>
        <v>98</v>
      </c>
      <c r="AK52" s="1">
        <v>79</v>
      </c>
      <c r="AL52" s="1">
        <v>89</v>
      </c>
      <c r="AM52" s="1">
        <v>8</v>
      </c>
      <c r="AN52" s="1">
        <v>8</v>
      </c>
      <c r="AO52" s="1">
        <v>1</v>
      </c>
      <c r="AP52" s="1">
        <v>1</v>
      </c>
      <c r="AQ52" s="25" t="s">
        <v>39</v>
      </c>
      <c r="AR52" s="25" t="s">
        <v>39</v>
      </c>
      <c r="AU52" s="1">
        <v>23</v>
      </c>
      <c r="AV52" s="1">
        <v>28</v>
      </c>
      <c r="AW52" s="25" t="s">
        <v>39</v>
      </c>
      <c r="AX52" s="25" t="s">
        <v>39</v>
      </c>
      <c r="AY52" s="1">
        <v>8</v>
      </c>
      <c r="AZ52" s="1">
        <v>8</v>
      </c>
      <c r="BA52" s="1">
        <v>11</v>
      </c>
      <c r="BB52" s="1">
        <v>12</v>
      </c>
      <c r="BC52" s="1">
        <v>3</v>
      </c>
      <c r="BD52" s="1">
        <v>3</v>
      </c>
      <c r="BE52" s="1">
        <v>2</v>
      </c>
      <c r="BF52" s="1">
        <v>2</v>
      </c>
      <c r="BJ52" s="25" t="s">
        <v>57</v>
      </c>
      <c r="BL52" s="24">
        <v>34</v>
      </c>
      <c r="BM52" s="1">
        <f>SUM(BN52:BQ52)</f>
        <v>14</v>
      </c>
      <c r="BN52" s="1">
        <v>5</v>
      </c>
      <c r="BO52" s="1">
        <v>3</v>
      </c>
      <c r="BP52" s="1">
        <v>6</v>
      </c>
      <c r="BQ52" s="25" t="s">
        <v>39</v>
      </c>
      <c r="BR52" s="1">
        <v>3</v>
      </c>
      <c r="BS52" s="25" t="s">
        <v>39</v>
      </c>
      <c r="BT52" s="1">
        <v>13</v>
      </c>
      <c r="BU52" s="1">
        <v>4</v>
      </c>
      <c r="BV52" s="1">
        <v>6</v>
      </c>
      <c r="BW52" s="25" t="s">
        <v>39</v>
      </c>
      <c r="BZ52" s="25" t="s">
        <v>109</v>
      </c>
      <c r="CB52" s="31" t="s">
        <v>39</v>
      </c>
      <c r="CC52" s="25" t="s">
        <v>39</v>
      </c>
      <c r="CD52" s="25" t="s">
        <v>39</v>
      </c>
      <c r="CE52" s="25" t="s">
        <v>39</v>
      </c>
      <c r="CF52" s="25" t="s">
        <v>39</v>
      </c>
      <c r="CG52" s="25" t="s">
        <v>39</v>
      </c>
      <c r="CH52" s="25" t="s">
        <v>39</v>
      </c>
      <c r="CI52" s="25" t="s">
        <v>39</v>
      </c>
      <c r="CJ52" s="25" t="s">
        <v>39</v>
      </c>
      <c r="CK52" s="25" t="s">
        <v>39</v>
      </c>
      <c r="CL52" s="25" t="s">
        <v>39</v>
      </c>
      <c r="CM52" s="25" t="s">
        <v>39</v>
      </c>
    </row>
    <row r="53" spans="3:80" ht="15.75" customHeight="1">
      <c r="C53" s="25" t="s">
        <v>58</v>
      </c>
      <c r="E53" s="24">
        <v>804</v>
      </c>
      <c r="F53" s="1">
        <f>SUM(H53,J53,L53,N53)</f>
        <v>1118</v>
      </c>
      <c r="G53" s="1">
        <v>413</v>
      </c>
      <c r="H53" s="1">
        <v>459</v>
      </c>
      <c r="I53" s="1">
        <v>148</v>
      </c>
      <c r="J53" s="1">
        <v>150</v>
      </c>
      <c r="K53" s="1">
        <v>471</v>
      </c>
      <c r="L53" s="1">
        <v>494</v>
      </c>
      <c r="M53" s="1">
        <v>13</v>
      </c>
      <c r="N53" s="1">
        <v>15</v>
      </c>
      <c r="Q53" s="1">
        <v>630</v>
      </c>
      <c r="R53" s="1">
        <v>683</v>
      </c>
      <c r="S53" s="1">
        <v>9</v>
      </c>
      <c r="T53" s="1">
        <v>9</v>
      </c>
      <c r="U53" s="1">
        <v>553</v>
      </c>
      <c r="V53" s="1">
        <v>557</v>
      </c>
      <c r="W53" s="1">
        <v>408</v>
      </c>
      <c r="X53" s="1">
        <v>412</v>
      </c>
      <c r="Y53" s="1">
        <v>263</v>
      </c>
      <c r="Z53" s="1">
        <v>263</v>
      </c>
      <c r="AA53" s="1">
        <v>50</v>
      </c>
      <c r="AB53" s="1">
        <v>54</v>
      </c>
      <c r="AG53" s="25" t="s">
        <v>109</v>
      </c>
      <c r="AI53" s="24">
        <v>14</v>
      </c>
      <c r="AJ53" s="1">
        <f>SUM(AL53,AN53,AP53,AR53)</f>
        <v>20</v>
      </c>
      <c r="AK53" s="1">
        <v>14</v>
      </c>
      <c r="AL53" s="1">
        <v>19</v>
      </c>
      <c r="AM53" s="1">
        <v>1</v>
      </c>
      <c r="AN53" s="1">
        <v>1</v>
      </c>
      <c r="AO53" s="25" t="s">
        <v>39</v>
      </c>
      <c r="AP53" s="25" t="s">
        <v>39</v>
      </c>
      <c r="AQ53" s="25" t="s">
        <v>39</v>
      </c>
      <c r="AR53" s="25" t="s">
        <v>39</v>
      </c>
      <c r="AU53" s="1">
        <v>2</v>
      </c>
      <c r="AV53" s="1">
        <v>2</v>
      </c>
      <c r="AW53" s="25" t="s">
        <v>39</v>
      </c>
      <c r="AX53" s="25" t="s">
        <v>39</v>
      </c>
      <c r="AY53" s="25" t="s">
        <v>39</v>
      </c>
      <c r="AZ53" s="25" t="s">
        <v>39</v>
      </c>
      <c r="BA53" s="25" t="s">
        <v>39</v>
      </c>
      <c r="BB53" s="25" t="s">
        <v>39</v>
      </c>
      <c r="BC53" s="25" t="s">
        <v>39</v>
      </c>
      <c r="BD53" s="25" t="s">
        <v>39</v>
      </c>
      <c r="BE53" s="25" t="s">
        <v>39</v>
      </c>
      <c r="BF53" s="25" t="s">
        <v>39</v>
      </c>
      <c r="BJ53" s="25" t="s">
        <v>58</v>
      </c>
      <c r="BL53" s="24">
        <v>73</v>
      </c>
      <c r="BM53" s="1">
        <f>SUM(BN53:BQ53)</f>
        <v>40</v>
      </c>
      <c r="BN53" s="1">
        <v>7</v>
      </c>
      <c r="BO53" s="1">
        <v>1</v>
      </c>
      <c r="BP53" s="1">
        <v>27</v>
      </c>
      <c r="BQ53" s="1">
        <v>5</v>
      </c>
      <c r="BR53" s="1">
        <v>12</v>
      </c>
      <c r="BS53" s="25" t="s">
        <v>39</v>
      </c>
      <c r="BT53" s="1">
        <v>50</v>
      </c>
      <c r="BU53" s="1">
        <v>14</v>
      </c>
      <c r="BV53" s="1">
        <v>13</v>
      </c>
      <c r="BW53" s="25" t="s">
        <v>39</v>
      </c>
      <c r="CB53" s="24"/>
    </row>
    <row r="54" spans="5:80" ht="15.75" customHeight="1">
      <c r="E54" s="24"/>
      <c r="AI54" s="24"/>
      <c r="BL54" s="24"/>
      <c r="CB54" s="24"/>
    </row>
    <row r="55" spans="5:91" ht="15.75" customHeight="1">
      <c r="E55" s="24"/>
      <c r="AI55" s="24"/>
      <c r="BL55" s="24"/>
      <c r="BM55" s="19"/>
      <c r="BY55" s="42" t="s">
        <v>110</v>
      </c>
      <c r="BZ55" s="43"/>
      <c r="CB55" s="24">
        <f aca="true" t="shared" si="22" ref="CB55:CM55">SUM(CB57:CB60)</f>
        <v>322</v>
      </c>
      <c r="CC55" s="19">
        <f t="shared" si="22"/>
        <v>252</v>
      </c>
      <c r="CD55" s="19">
        <f t="shared" si="22"/>
        <v>90</v>
      </c>
      <c r="CE55" s="19">
        <f t="shared" si="22"/>
        <v>17</v>
      </c>
      <c r="CF55" s="19">
        <f t="shared" si="22"/>
        <v>134</v>
      </c>
      <c r="CG55" s="19">
        <f t="shared" si="22"/>
        <v>11</v>
      </c>
      <c r="CH55" s="19">
        <f t="shared" si="22"/>
        <v>83</v>
      </c>
      <c r="CI55" s="19">
        <f t="shared" si="22"/>
        <v>2</v>
      </c>
      <c r="CJ55" s="19">
        <f t="shared" si="22"/>
        <v>162</v>
      </c>
      <c r="CK55" s="19">
        <f t="shared" si="22"/>
        <v>149</v>
      </c>
      <c r="CL55" s="19">
        <f t="shared" si="22"/>
        <v>48</v>
      </c>
      <c r="CM55" s="19">
        <f t="shared" si="22"/>
        <v>15</v>
      </c>
    </row>
    <row r="56" spans="3:80" ht="15.75" customHeight="1">
      <c r="C56" s="30" t="s">
        <v>59</v>
      </c>
      <c r="E56" s="24">
        <f>SUM(E58:E61)</f>
        <v>2363</v>
      </c>
      <c r="F56" s="19">
        <f>SUM(F58:F61)</f>
        <v>3254</v>
      </c>
      <c r="G56" s="19">
        <f aca="true" t="shared" si="23" ref="G56:N56">SUM(G58:G61)</f>
        <v>1151</v>
      </c>
      <c r="H56" s="19">
        <f t="shared" si="23"/>
        <v>1450</v>
      </c>
      <c r="I56" s="19">
        <f t="shared" si="23"/>
        <v>637</v>
      </c>
      <c r="J56" s="19">
        <f t="shared" si="23"/>
        <v>667</v>
      </c>
      <c r="K56" s="19">
        <f t="shared" si="23"/>
        <v>1085</v>
      </c>
      <c r="L56" s="19">
        <f t="shared" si="23"/>
        <v>1102</v>
      </c>
      <c r="M56" s="19">
        <f t="shared" si="23"/>
        <v>35</v>
      </c>
      <c r="N56" s="19">
        <f t="shared" si="23"/>
        <v>35</v>
      </c>
      <c r="Q56" s="19">
        <f aca="true" t="shared" si="24" ref="Q56:AB56">SUM(Q58:Q61)</f>
        <v>1878</v>
      </c>
      <c r="R56" s="19">
        <f t="shared" si="24"/>
        <v>2069</v>
      </c>
      <c r="S56" s="19">
        <f t="shared" si="24"/>
        <v>20</v>
      </c>
      <c r="T56" s="19">
        <f t="shared" si="24"/>
        <v>21</v>
      </c>
      <c r="U56" s="19">
        <f t="shared" si="24"/>
        <v>1716</v>
      </c>
      <c r="V56" s="19">
        <f t="shared" si="24"/>
        <v>1725</v>
      </c>
      <c r="W56" s="19">
        <f t="shared" si="24"/>
        <v>1493</v>
      </c>
      <c r="X56" s="19">
        <f t="shared" si="24"/>
        <v>1499</v>
      </c>
      <c r="Y56" s="19">
        <f t="shared" si="24"/>
        <v>709</v>
      </c>
      <c r="Z56" s="19">
        <f t="shared" si="24"/>
        <v>709</v>
      </c>
      <c r="AA56" s="19">
        <f t="shared" si="24"/>
        <v>781</v>
      </c>
      <c r="AB56" s="19">
        <f t="shared" si="24"/>
        <v>799</v>
      </c>
      <c r="AF56" s="42" t="s">
        <v>110</v>
      </c>
      <c r="AG56" s="43"/>
      <c r="AI56" s="24">
        <f>SUM(AI58:AI61)</f>
        <v>3058</v>
      </c>
      <c r="AJ56" s="19">
        <f>SUM(AJ58:AJ61)</f>
        <v>5017</v>
      </c>
      <c r="AK56" s="19">
        <f aca="true" t="shared" si="25" ref="AK56:AR56">SUM(AK58:AK61)</f>
        <v>2224</v>
      </c>
      <c r="AL56" s="19">
        <f t="shared" si="25"/>
        <v>2701</v>
      </c>
      <c r="AM56" s="19">
        <f t="shared" si="25"/>
        <v>378</v>
      </c>
      <c r="AN56" s="19">
        <f t="shared" si="25"/>
        <v>406</v>
      </c>
      <c r="AO56" s="19">
        <f t="shared" si="25"/>
        <v>1784</v>
      </c>
      <c r="AP56" s="19">
        <f t="shared" si="25"/>
        <v>1845</v>
      </c>
      <c r="AQ56" s="19">
        <f t="shared" si="25"/>
        <v>62</v>
      </c>
      <c r="AR56" s="19">
        <f t="shared" si="25"/>
        <v>65</v>
      </c>
      <c r="AU56" s="19">
        <f aca="true" t="shared" si="26" ref="AU56:BF56">SUM(AU58:AU61)</f>
        <v>1933</v>
      </c>
      <c r="AV56" s="19">
        <f t="shared" si="26"/>
        <v>2059</v>
      </c>
      <c r="AW56" s="19">
        <f t="shared" si="26"/>
        <v>13</v>
      </c>
      <c r="AX56" s="19">
        <f t="shared" si="26"/>
        <v>13</v>
      </c>
      <c r="AY56" s="19">
        <f t="shared" si="26"/>
        <v>1689</v>
      </c>
      <c r="AZ56" s="19">
        <f t="shared" si="26"/>
        <v>1702</v>
      </c>
      <c r="BA56" s="19">
        <f t="shared" si="26"/>
        <v>2519</v>
      </c>
      <c r="BB56" s="19">
        <f t="shared" si="26"/>
        <v>2575</v>
      </c>
      <c r="BC56" s="19">
        <f t="shared" si="26"/>
        <v>363</v>
      </c>
      <c r="BD56" s="19">
        <f t="shared" si="26"/>
        <v>363</v>
      </c>
      <c r="BE56" s="19">
        <f t="shared" si="26"/>
        <v>83</v>
      </c>
      <c r="BF56" s="19">
        <f t="shared" si="26"/>
        <v>89</v>
      </c>
      <c r="BJ56" s="30" t="s">
        <v>59</v>
      </c>
      <c r="BL56" s="24">
        <f>SUM(BL58:BL61)</f>
        <v>90</v>
      </c>
      <c r="BM56" s="19">
        <f>SUM(BM58:BM61)</f>
        <v>35</v>
      </c>
      <c r="BN56" s="19">
        <f aca="true" t="shared" si="27" ref="BN56:BW56">SUM(BN58:BN61)</f>
        <v>8</v>
      </c>
      <c r="BO56" s="19">
        <f t="shared" si="27"/>
        <v>12</v>
      </c>
      <c r="BP56" s="19">
        <f t="shared" si="27"/>
        <v>14</v>
      </c>
      <c r="BQ56" s="19">
        <f t="shared" si="27"/>
        <v>1</v>
      </c>
      <c r="BR56" s="19">
        <f t="shared" si="27"/>
        <v>3</v>
      </c>
      <c r="BS56" s="25" t="s">
        <v>39</v>
      </c>
      <c r="BT56" s="19">
        <f t="shared" si="27"/>
        <v>53</v>
      </c>
      <c r="BU56" s="19">
        <f t="shared" si="27"/>
        <v>16</v>
      </c>
      <c r="BV56" s="19">
        <f t="shared" si="27"/>
        <v>11</v>
      </c>
      <c r="BW56" s="19">
        <f t="shared" si="27"/>
        <v>5</v>
      </c>
      <c r="BZ56" s="30"/>
      <c r="CB56" s="24"/>
    </row>
    <row r="57" spans="5:91" ht="15.75" customHeight="1">
      <c r="E57" s="24"/>
      <c r="AG57" s="30"/>
      <c r="AI57" s="24"/>
      <c r="BL57" s="24"/>
      <c r="BZ57" s="25" t="s">
        <v>111</v>
      </c>
      <c r="CB57" s="24">
        <v>92</v>
      </c>
      <c r="CC57" s="1">
        <f>SUM(CD57:CG57)</f>
        <v>121</v>
      </c>
      <c r="CD57" s="1">
        <v>52</v>
      </c>
      <c r="CE57" s="1">
        <v>10</v>
      </c>
      <c r="CF57" s="1">
        <v>56</v>
      </c>
      <c r="CG57" s="1">
        <v>3</v>
      </c>
      <c r="CH57" s="1">
        <v>43</v>
      </c>
      <c r="CI57" s="1">
        <v>1</v>
      </c>
      <c r="CJ57" s="1">
        <v>65</v>
      </c>
      <c r="CK57" s="1">
        <v>68</v>
      </c>
      <c r="CL57" s="1">
        <v>18</v>
      </c>
      <c r="CM57" s="1">
        <v>3</v>
      </c>
    </row>
    <row r="58" spans="3:91" ht="15.75" customHeight="1">
      <c r="C58" s="25" t="s">
        <v>60</v>
      </c>
      <c r="E58" s="24">
        <v>436</v>
      </c>
      <c r="F58" s="1">
        <f>SUM(H58,J58,L58,N58)</f>
        <v>507</v>
      </c>
      <c r="G58" s="1">
        <v>97</v>
      </c>
      <c r="H58" s="1">
        <v>103</v>
      </c>
      <c r="I58" s="1">
        <v>58</v>
      </c>
      <c r="J58" s="1">
        <v>58</v>
      </c>
      <c r="K58" s="1">
        <v>327</v>
      </c>
      <c r="L58" s="1">
        <v>332</v>
      </c>
      <c r="M58" s="1">
        <v>14</v>
      </c>
      <c r="N58" s="1">
        <v>14</v>
      </c>
      <c r="Q58" s="1">
        <v>310</v>
      </c>
      <c r="R58" s="1">
        <v>325</v>
      </c>
      <c r="S58" s="1">
        <v>4</v>
      </c>
      <c r="T58" s="1">
        <v>4</v>
      </c>
      <c r="U58" s="1">
        <v>372</v>
      </c>
      <c r="V58" s="1">
        <v>373</v>
      </c>
      <c r="W58" s="1">
        <v>76</v>
      </c>
      <c r="X58" s="1">
        <v>76</v>
      </c>
      <c r="Y58" s="1">
        <v>330</v>
      </c>
      <c r="Z58" s="1">
        <v>330</v>
      </c>
      <c r="AA58" s="1">
        <v>307</v>
      </c>
      <c r="AB58" s="1">
        <v>316</v>
      </c>
      <c r="AG58" s="25" t="s">
        <v>111</v>
      </c>
      <c r="AI58" s="24">
        <v>988</v>
      </c>
      <c r="AJ58" s="1">
        <f>SUM(AL58,AN58,AP58,AR58)</f>
        <v>1786</v>
      </c>
      <c r="AK58" s="1">
        <v>800</v>
      </c>
      <c r="AL58" s="1">
        <v>1103</v>
      </c>
      <c r="AM58" s="1">
        <v>131</v>
      </c>
      <c r="AN58" s="1">
        <v>150</v>
      </c>
      <c r="AO58" s="1">
        <v>504</v>
      </c>
      <c r="AP58" s="1">
        <v>519</v>
      </c>
      <c r="AQ58" s="1">
        <v>13</v>
      </c>
      <c r="AR58" s="1">
        <v>14</v>
      </c>
      <c r="AU58" s="1">
        <v>663</v>
      </c>
      <c r="AV58" s="1">
        <v>738</v>
      </c>
      <c r="AW58" s="1">
        <v>4</v>
      </c>
      <c r="AX58" s="1">
        <v>4</v>
      </c>
      <c r="AY58" s="1">
        <v>588</v>
      </c>
      <c r="AZ58" s="1">
        <v>593</v>
      </c>
      <c r="BA58" s="1">
        <v>780</v>
      </c>
      <c r="BB58" s="1">
        <v>800</v>
      </c>
      <c r="BC58" s="1">
        <v>123</v>
      </c>
      <c r="BD58" s="1">
        <v>123</v>
      </c>
      <c r="BE58" s="1">
        <v>10</v>
      </c>
      <c r="BF58" s="1">
        <v>12</v>
      </c>
      <c r="BJ58" s="25" t="s">
        <v>60</v>
      </c>
      <c r="BL58" s="24">
        <v>29</v>
      </c>
      <c r="BM58" s="1">
        <f>SUM(BN58:BQ58)</f>
        <v>6</v>
      </c>
      <c r="BN58" s="25" t="s">
        <v>39</v>
      </c>
      <c r="BO58" s="1">
        <v>2</v>
      </c>
      <c r="BP58" s="1">
        <v>4</v>
      </c>
      <c r="BQ58" s="25" t="s">
        <v>39</v>
      </c>
      <c r="BR58" s="25" t="s">
        <v>39</v>
      </c>
      <c r="BS58" s="25" t="s">
        <v>39</v>
      </c>
      <c r="BT58" s="1">
        <v>6</v>
      </c>
      <c r="BU58" s="1">
        <v>1</v>
      </c>
      <c r="BV58" s="1">
        <v>5</v>
      </c>
      <c r="BW58" s="1">
        <v>4</v>
      </c>
      <c r="BZ58" s="25" t="s">
        <v>112</v>
      </c>
      <c r="CB58" s="24">
        <v>58</v>
      </c>
      <c r="CC58" s="1">
        <f>SUM(CD58:CG58)</f>
        <v>27</v>
      </c>
      <c r="CD58" s="1">
        <v>5</v>
      </c>
      <c r="CE58" s="1">
        <v>2</v>
      </c>
      <c r="CF58" s="1">
        <v>18</v>
      </c>
      <c r="CG58" s="1">
        <v>2</v>
      </c>
      <c r="CH58" s="1">
        <v>12</v>
      </c>
      <c r="CI58" s="1">
        <v>1</v>
      </c>
      <c r="CJ58" s="1">
        <v>24</v>
      </c>
      <c r="CK58" s="1">
        <v>17</v>
      </c>
      <c r="CL58" s="1">
        <v>7</v>
      </c>
      <c r="CM58" s="25" t="s">
        <v>39</v>
      </c>
    </row>
    <row r="59" spans="3:91" ht="15.75" customHeight="1">
      <c r="C59" s="25" t="s">
        <v>61</v>
      </c>
      <c r="E59" s="24">
        <v>468</v>
      </c>
      <c r="F59" s="1">
        <f>SUM(H59,J59,L59,N59)</f>
        <v>860</v>
      </c>
      <c r="G59" s="1">
        <v>370</v>
      </c>
      <c r="H59" s="1">
        <v>592</v>
      </c>
      <c r="I59" s="1">
        <v>74</v>
      </c>
      <c r="J59" s="1">
        <v>96</v>
      </c>
      <c r="K59" s="1">
        <v>165</v>
      </c>
      <c r="L59" s="1">
        <v>168</v>
      </c>
      <c r="M59" s="1">
        <v>4</v>
      </c>
      <c r="N59" s="1">
        <v>4</v>
      </c>
      <c r="Q59" s="1">
        <v>310</v>
      </c>
      <c r="R59" s="1">
        <v>351</v>
      </c>
      <c r="S59" s="1">
        <v>5</v>
      </c>
      <c r="T59" s="1">
        <v>5</v>
      </c>
      <c r="U59" s="1">
        <v>250</v>
      </c>
      <c r="V59" s="1">
        <v>254</v>
      </c>
      <c r="W59" s="1">
        <v>282</v>
      </c>
      <c r="X59" s="1">
        <v>282</v>
      </c>
      <c r="Y59" s="1">
        <v>52</v>
      </c>
      <c r="Z59" s="1">
        <v>52</v>
      </c>
      <c r="AA59" s="1">
        <v>141</v>
      </c>
      <c r="AB59" s="1">
        <v>141</v>
      </c>
      <c r="AG59" s="25" t="s">
        <v>112</v>
      </c>
      <c r="AI59" s="24">
        <v>645</v>
      </c>
      <c r="AJ59" s="1">
        <f>SUM(AL59,AN59,AP59,AR59)</f>
        <v>970</v>
      </c>
      <c r="AK59" s="1">
        <v>438</v>
      </c>
      <c r="AL59" s="1">
        <v>493</v>
      </c>
      <c r="AM59" s="1">
        <v>59</v>
      </c>
      <c r="AN59" s="1">
        <v>60</v>
      </c>
      <c r="AO59" s="1">
        <v>388</v>
      </c>
      <c r="AP59" s="1">
        <v>401</v>
      </c>
      <c r="AQ59" s="1">
        <v>16</v>
      </c>
      <c r="AR59" s="1">
        <v>16</v>
      </c>
      <c r="AU59" s="1">
        <v>413</v>
      </c>
      <c r="AV59" s="1">
        <v>420</v>
      </c>
      <c r="AW59" s="1">
        <v>5</v>
      </c>
      <c r="AX59" s="1">
        <v>5</v>
      </c>
      <c r="AY59" s="1">
        <v>324</v>
      </c>
      <c r="AZ59" s="1">
        <v>326</v>
      </c>
      <c r="BA59" s="1">
        <v>553</v>
      </c>
      <c r="BB59" s="1">
        <v>568</v>
      </c>
      <c r="BC59" s="1">
        <v>51</v>
      </c>
      <c r="BD59" s="1">
        <v>51</v>
      </c>
      <c r="BE59" s="1">
        <v>12</v>
      </c>
      <c r="BF59" s="1">
        <v>12</v>
      </c>
      <c r="BJ59" s="25" t="s">
        <v>61</v>
      </c>
      <c r="BL59" s="24">
        <v>24</v>
      </c>
      <c r="BM59" s="1">
        <f>SUM(BN59:BQ59)</f>
        <v>10</v>
      </c>
      <c r="BN59" s="1">
        <v>4</v>
      </c>
      <c r="BO59" s="1">
        <v>2</v>
      </c>
      <c r="BP59" s="1">
        <v>3</v>
      </c>
      <c r="BQ59" s="1">
        <v>1</v>
      </c>
      <c r="BR59" s="1">
        <v>1</v>
      </c>
      <c r="BS59" s="25" t="s">
        <v>39</v>
      </c>
      <c r="BT59" s="1">
        <v>15</v>
      </c>
      <c r="BU59" s="1">
        <v>6</v>
      </c>
      <c r="BV59" s="1">
        <v>3</v>
      </c>
      <c r="BW59" s="25" t="s">
        <v>39</v>
      </c>
      <c r="BZ59" s="25" t="s">
        <v>113</v>
      </c>
      <c r="CB59" s="24">
        <v>121</v>
      </c>
      <c r="CC59" s="1">
        <f>SUM(CD59:CG59)</f>
        <v>69</v>
      </c>
      <c r="CD59" s="1">
        <v>26</v>
      </c>
      <c r="CE59" s="1">
        <v>5</v>
      </c>
      <c r="CF59" s="1">
        <v>33</v>
      </c>
      <c r="CG59" s="1">
        <v>5</v>
      </c>
      <c r="CH59" s="1">
        <v>19</v>
      </c>
      <c r="CI59" s="25" t="s">
        <v>39</v>
      </c>
      <c r="CJ59" s="1">
        <v>39</v>
      </c>
      <c r="CK59" s="1">
        <v>33</v>
      </c>
      <c r="CL59" s="1">
        <v>9</v>
      </c>
      <c r="CM59" s="1">
        <v>4</v>
      </c>
    </row>
    <row r="60" spans="3:91" ht="15.75" customHeight="1">
      <c r="C60" s="25" t="s">
        <v>62</v>
      </c>
      <c r="E60" s="24">
        <v>897</v>
      </c>
      <c r="F60" s="1">
        <f>SUM(H60,J60,L60,N60)</f>
        <v>1148</v>
      </c>
      <c r="G60" s="1">
        <v>373</v>
      </c>
      <c r="H60" s="1">
        <v>410</v>
      </c>
      <c r="I60" s="1">
        <v>329</v>
      </c>
      <c r="J60" s="1">
        <v>334</v>
      </c>
      <c r="K60" s="1">
        <v>392</v>
      </c>
      <c r="L60" s="1">
        <v>393</v>
      </c>
      <c r="M60" s="1">
        <v>11</v>
      </c>
      <c r="N60" s="1">
        <v>11</v>
      </c>
      <c r="Q60" s="1">
        <v>796</v>
      </c>
      <c r="R60" s="1">
        <v>845</v>
      </c>
      <c r="S60" s="1">
        <v>8</v>
      </c>
      <c r="T60" s="1">
        <v>8</v>
      </c>
      <c r="U60" s="1">
        <v>722</v>
      </c>
      <c r="V60" s="1">
        <v>723</v>
      </c>
      <c r="W60" s="1">
        <v>687</v>
      </c>
      <c r="X60" s="1">
        <v>692</v>
      </c>
      <c r="Y60" s="1">
        <v>239</v>
      </c>
      <c r="Z60" s="1">
        <v>239</v>
      </c>
      <c r="AA60" s="1">
        <v>298</v>
      </c>
      <c r="AB60" s="1">
        <v>306</v>
      </c>
      <c r="AG60" s="25" t="s">
        <v>113</v>
      </c>
      <c r="AI60" s="24">
        <v>982</v>
      </c>
      <c r="AJ60" s="1">
        <f>SUM(AL60,AN60,AP60,AR60)</f>
        <v>1610</v>
      </c>
      <c r="AK60" s="1">
        <v>716</v>
      </c>
      <c r="AL60" s="1">
        <v>821</v>
      </c>
      <c r="AM60" s="1">
        <v>145</v>
      </c>
      <c r="AN60" s="1">
        <v>151</v>
      </c>
      <c r="AO60" s="1">
        <v>596</v>
      </c>
      <c r="AP60" s="1">
        <v>614</v>
      </c>
      <c r="AQ60" s="1">
        <v>24</v>
      </c>
      <c r="AR60" s="1">
        <v>24</v>
      </c>
      <c r="AU60" s="1">
        <v>561</v>
      </c>
      <c r="AV60" s="1">
        <v>595</v>
      </c>
      <c r="AW60" s="1">
        <v>2</v>
      </c>
      <c r="AX60" s="1">
        <v>2</v>
      </c>
      <c r="AY60" s="1">
        <v>517</v>
      </c>
      <c r="AZ60" s="1">
        <v>523</v>
      </c>
      <c r="BA60" s="1">
        <v>808</v>
      </c>
      <c r="BB60" s="1">
        <v>825</v>
      </c>
      <c r="BC60" s="1">
        <v>124</v>
      </c>
      <c r="BD60" s="1">
        <v>124</v>
      </c>
      <c r="BE60" s="1">
        <v>38</v>
      </c>
      <c r="BF60" s="1">
        <v>39</v>
      </c>
      <c r="BJ60" s="25" t="s">
        <v>62</v>
      </c>
      <c r="BL60" s="24">
        <v>19</v>
      </c>
      <c r="BM60" s="1">
        <f>SUM(BN60:BQ60)</f>
        <v>8</v>
      </c>
      <c r="BN60" s="1">
        <v>2</v>
      </c>
      <c r="BO60" s="1">
        <v>4</v>
      </c>
      <c r="BP60" s="1">
        <v>2</v>
      </c>
      <c r="BQ60" s="25" t="s">
        <v>39</v>
      </c>
      <c r="BR60" s="25" t="s">
        <v>39</v>
      </c>
      <c r="BS60" s="25" t="s">
        <v>39</v>
      </c>
      <c r="BT60" s="1">
        <v>18</v>
      </c>
      <c r="BU60" s="1">
        <v>2</v>
      </c>
      <c r="BV60" s="1">
        <v>1</v>
      </c>
      <c r="BW60" s="1">
        <v>1</v>
      </c>
      <c r="BZ60" s="25" t="s">
        <v>114</v>
      </c>
      <c r="CB60" s="24">
        <v>51</v>
      </c>
      <c r="CC60" s="1">
        <f>SUM(CD60:CG60)</f>
        <v>35</v>
      </c>
      <c r="CD60" s="1">
        <v>7</v>
      </c>
      <c r="CE60" s="25" t="s">
        <v>39</v>
      </c>
      <c r="CF60" s="1">
        <v>27</v>
      </c>
      <c r="CG60" s="1">
        <v>1</v>
      </c>
      <c r="CH60" s="1">
        <v>9</v>
      </c>
      <c r="CI60" s="25" t="s">
        <v>39</v>
      </c>
      <c r="CJ60" s="1">
        <v>34</v>
      </c>
      <c r="CK60" s="1">
        <v>31</v>
      </c>
      <c r="CL60" s="1">
        <v>14</v>
      </c>
      <c r="CM60" s="1">
        <v>8</v>
      </c>
    </row>
    <row r="61" spans="3:80" ht="15.75" customHeight="1">
      <c r="C61" s="25" t="s">
        <v>63</v>
      </c>
      <c r="E61" s="24">
        <v>562</v>
      </c>
      <c r="F61" s="1">
        <f>SUM(H61,J61,L61,N61)</f>
        <v>739</v>
      </c>
      <c r="G61" s="1">
        <v>311</v>
      </c>
      <c r="H61" s="1">
        <v>345</v>
      </c>
      <c r="I61" s="1">
        <v>176</v>
      </c>
      <c r="J61" s="1">
        <v>179</v>
      </c>
      <c r="K61" s="1">
        <v>201</v>
      </c>
      <c r="L61" s="1">
        <v>209</v>
      </c>
      <c r="M61" s="1">
        <v>6</v>
      </c>
      <c r="N61" s="1">
        <v>6</v>
      </c>
      <c r="Q61" s="1">
        <v>462</v>
      </c>
      <c r="R61" s="1">
        <v>548</v>
      </c>
      <c r="S61" s="1">
        <v>3</v>
      </c>
      <c r="T61" s="1">
        <v>4</v>
      </c>
      <c r="U61" s="1">
        <v>372</v>
      </c>
      <c r="V61" s="1">
        <v>375</v>
      </c>
      <c r="W61" s="1">
        <v>448</v>
      </c>
      <c r="X61" s="1">
        <v>449</v>
      </c>
      <c r="Y61" s="1">
        <v>88</v>
      </c>
      <c r="Z61" s="1">
        <v>88</v>
      </c>
      <c r="AA61" s="1">
        <v>35</v>
      </c>
      <c r="AB61" s="1">
        <v>36</v>
      </c>
      <c r="AG61" s="25" t="s">
        <v>114</v>
      </c>
      <c r="AI61" s="24">
        <v>443</v>
      </c>
      <c r="AJ61" s="1">
        <f>SUM(AL61,AN61,AP61,AR61)</f>
        <v>651</v>
      </c>
      <c r="AK61" s="1">
        <v>270</v>
      </c>
      <c r="AL61" s="1">
        <v>284</v>
      </c>
      <c r="AM61" s="1">
        <v>43</v>
      </c>
      <c r="AN61" s="1">
        <v>45</v>
      </c>
      <c r="AO61" s="1">
        <v>296</v>
      </c>
      <c r="AP61" s="1">
        <v>311</v>
      </c>
      <c r="AQ61" s="1">
        <v>9</v>
      </c>
      <c r="AR61" s="1">
        <v>11</v>
      </c>
      <c r="AU61" s="1">
        <v>296</v>
      </c>
      <c r="AV61" s="1">
        <v>306</v>
      </c>
      <c r="AW61" s="1">
        <v>2</v>
      </c>
      <c r="AX61" s="1">
        <v>2</v>
      </c>
      <c r="AY61" s="1">
        <v>260</v>
      </c>
      <c r="AZ61" s="1">
        <v>260</v>
      </c>
      <c r="BA61" s="1">
        <v>378</v>
      </c>
      <c r="BB61" s="1">
        <v>382</v>
      </c>
      <c r="BC61" s="1">
        <v>65</v>
      </c>
      <c r="BD61" s="1">
        <v>65</v>
      </c>
      <c r="BE61" s="1">
        <v>23</v>
      </c>
      <c r="BF61" s="1">
        <v>26</v>
      </c>
      <c r="BJ61" s="25" t="s">
        <v>63</v>
      </c>
      <c r="BL61" s="24">
        <v>18</v>
      </c>
      <c r="BM61" s="1">
        <f>SUM(BN61:BQ61)</f>
        <v>11</v>
      </c>
      <c r="BN61" s="1">
        <v>2</v>
      </c>
      <c r="BO61" s="1">
        <v>4</v>
      </c>
      <c r="BP61" s="1">
        <v>5</v>
      </c>
      <c r="BQ61" s="25" t="s">
        <v>39</v>
      </c>
      <c r="BR61" s="1">
        <v>2</v>
      </c>
      <c r="BS61" s="25" t="s">
        <v>39</v>
      </c>
      <c r="BT61" s="1">
        <v>14</v>
      </c>
      <c r="BU61" s="1">
        <v>7</v>
      </c>
      <c r="BV61" s="1">
        <v>2</v>
      </c>
      <c r="BW61" s="25" t="s">
        <v>39</v>
      </c>
      <c r="CB61" s="24"/>
    </row>
    <row r="62" spans="5:80" ht="15.75" customHeight="1">
      <c r="E62" s="24"/>
      <c r="AI62" s="24"/>
      <c r="BL62" s="24"/>
      <c r="CB62" s="24"/>
    </row>
    <row r="63" spans="5:91" ht="15.75" customHeight="1">
      <c r="E63" s="24"/>
      <c r="AI63" s="24"/>
      <c r="BL63" s="24"/>
      <c r="BY63" s="42" t="s">
        <v>115</v>
      </c>
      <c r="BZ63" s="43"/>
      <c r="CB63" s="24">
        <f>SUM(CB65:CB71)</f>
        <v>80</v>
      </c>
      <c r="CC63" s="19">
        <f>SUM(CC65:CC71)</f>
        <v>30</v>
      </c>
      <c r="CD63" s="19">
        <f>SUM(CD65:CD71)</f>
        <v>14</v>
      </c>
      <c r="CE63" s="19">
        <f>SUM(CE65:CE71)</f>
        <v>4</v>
      </c>
      <c r="CF63" s="19">
        <f>SUM(CF65:CF71)</f>
        <v>12</v>
      </c>
      <c r="CG63" s="25" t="s">
        <v>39</v>
      </c>
      <c r="CH63" s="19">
        <f aca="true" t="shared" si="28" ref="CH63:CM63">SUM(CH65:CH71)</f>
        <v>5</v>
      </c>
      <c r="CI63" s="19">
        <f t="shared" si="28"/>
        <v>1</v>
      </c>
      <c r="CJ63" s="19">
        <f t="shared" si="28"/>
        <v>14</v>
      </c>
      <c r="CK63" s="19">
        <f t="shared" si="28"/>
        <v>8</v>
      </c>
      <c r="CL63" s="19">
        <f t="shared" si="28"/>
        <v>8</v>
      </c>
      <c r="CM63" s="19">
        <f t="shared" si="28"/>
        <v>3</v>
      </c>
    </row>
    <row r="64" spans="3:80" ht="15.75" customHeight="1">
      <c r="C64" s="30" t="s">
        <v>64</v>
      </c>
      <c r="E64" s="24">
        <v>9249</v>
      </c>
      <c r="F64" s="19">
        <v>16687</v>
      </c>
      <c r="G64" s="19">
        <v>6903</v>
      </c>
      <c r="H64" s="19">
        <v>9274</v>
      </c>
      <c r="I64" s="19">
        <v>1519</v>
      </c>
      <c r="J64" s="19">
        <v>1612</v>
      </c>
      <c r="K64" s="19">
        <v>5165</v>
      </c>
      <c r="L64" s="19">
        <v>5421</v>
      </c>
      <c r="M64" s="19">
        <v>331</v>
      </c>
      <c r="N64" s="19">
        <v>380</v>
      </c>
      <c r="Q64" s="19">
        <v>7443</v>
      </c>
      <c r="R64" s="19">
        <v>8644</v>
      </c>
      <c r="S64" s="19">
        <v>129</v>
      </c>
      <c r="T64" s="19">
        <v>129</v>
      </c>
      <c r="U64" s="19">
        <v>6325</v>
      </c>
      <c r="V64" s="19">
        <v>6351</v>
      </c>
      <c r="W64" s="19">
        <v>5905</v>
      </c>
      <c r="X64" s="19">
        <v>5938</v>
      </c>
      <c r="Y64" s="19">
        <v>1816</v>
      </c>
      <c r="Z64" s="19">
        <v>1822</v>
      </c>
      <c r="AA64" s="19">
        <v>2369</v>
      </c>
      <c r="AB64" s="19">
        <v>2394</v>
      </c>
      <c r="AF64" s="42" t="s">
        <v>115</v>
      </c>
      <c r="AG64" s="43"/>
      <c r="AI64" s="24">
        <f>SUM(AI66:AI73)</f>
        <v>1498</v>
      </c>
      <c r="AJ64" s="19">
        <f>SUM(AJ66:AJ73)</f>
        <v>1994</v>
      </c>
      <c r="AK64" s="19">
        <f aca="true" t="shared" si="29" ref="AK64:AR64">SUM(AK66:AK73)</f>
        <v>1186</v>
      </c>
      <c r="AL64" s="19">
        <f t="shared" si="29"/>
        <v>1312</v>
      </c>
      <c r="AM64" s="19">
        <f t="shared" si="29"/>
        <v>208</v>
      </c>
      <c r="AN64" s="19">
        <f t="shared" si="29"/>
        <v>220</v>
      </c>
      <c r="AO64" s="19">
        <f t="shared" si="29"/>
        <v>451</v>
      </c>
      <c r="AP64" s="19">
        <f t="shared" si="29"/>
        <v>455</v>
      </c>
      <c r="AQ64" s="19">
        <f t="shared" si="29"/>
        <v>7</v>
      </c>
      <c r="AR64" s="19">
        <f t="shared" si="29"/>
        <v>7</v>
      </c>
      <c r="AU64" s="19">
        <f>SUM(AU66:AU73)</f>
        <v>766</v>
      </c>
      <c r="AV64" s="19">
        <f aca="true" t="shared" si="30" ref="AV64:BF64">SUM(AV66:AV73)</f>
        <v>791</v>
      </c>
      <c r="AW64" s="19">
        <f t="shared" si="30"/>
        <v>9</v>
      </c>
      <c r="AX64" s="19">
        <f t="shared" si="30"/>
        <v>9</v>
      </c>
      <c r="AY64" s="19">
        <f t="shared" si="30"/>
        <v>654</v>
      </c>
      <c r="AZ64" s="19">
        <f t="shared" si="30"/>
        <v>657</v>
      </c>
      <c r="BA64" s="19">
        <f t="shared" si="30"/>
        <v>769</v>
      </c>
      <c r="BB64" s="19">
        <f t="shared" si="30"/>
        <v>785</v>
      </c>
      <c r="BC64" s="19">
        <f t="shared" si="30"/>
        <v>98</v>
      </c>
      <c r="BD64" s="19">
        <f t="shared" si="30"/>
        <v>98</v>
      </c>
      <c r="BE64" s="19">
        <f t="shared" si="30"/>
        <v>26</v>
      </c>
      <c r="BF64" s="19">
        <f t="shared" si="30"/>
        <v>27</v>
      </c>
      <c r="BJ64" s="30" t="s">
        <v>64</v>
      </c>
      <c r="BL64" s="24">
        <f aca="true" t="shared" si="31" ref="BL64:BW64">SUM(BL66:BL72,CB8:CB18)</f>
        <v>451</v>
      </c>
      <c r="BM64" s="19">
        <f t="shared" si="31"/>
        <v>298</v>
      </c>
      <c r="BN64" s="19">
        <f t="shared" si="31"/>
        <v>103</v>
      </c>
      <c r="BO64" s="19">
        <f t="shared" si="31"/>
        <v>40</v>
      </c>
      <c r="BP64" s="19">
        <f t="shared" si="31"/>
        <v>127</v>
      </c>
      <c r="BQ64" s="19">
        <f t="shared" si="31"/>
        <v>28</v>
      </c>
      <c r="BR64" s="19">
        <f t="shared" si="31"/>
        <v>72</v>
      </c>
      <c r="BS64" s="19">
        <f t="shared" si="31"/>
        <v>3</v>
      </c>
      <c r="BT64" s="19">
        <f t="shared" si="31"/>
        <v>302</v>
      </c>
      <c r="BU64" s="19">
        <f t="shared" si="31"/>
        <v>103</v>
      </c>
      <c r="BV64" s="19">
        <f t="shared" si="31"/>
        <v>76</v>
      </c>
      <c r="BW64" s="19">
        <f t="shared" si="31"/>
        <v>53</v>
      </c>
      <c r="CB64" s="24"/>
    </row>
    <row r="65" spans="5:91" ht="15.75" customHeight="1">
      <c r="E65" s="24"/>
      <c r="AI65" s="24"/>
      <c r="BL65" s="24"/>
      <c r="BZ65" s="25" t="s">
        <v>116</v>
      </c>
      <c r="CB65" s="24">
        <v>21</v>
      </c>
      <c r="CC65" s="1">
        <f aca="true" t="shared" si="32" ref="CC65:CC71">SUM(CD65:CG65)</f>
        <v>11</v>
      </c>
      <c r="CD65" s="1">
        <v>1</v>
      </c>
      <c r="CE65" s="1">
        <v>4</v>
      </c>
      <c r="CF65" s="1">
        <v>6</v>
      </c>
      <c r="CG65" s="25" t="s">
        <v>39</v>
      </c>
      <c r="CH65" s="1">
        <v>5</v>
      </c>
      <c r="CI65" s="1">
        <v>1</v>
      </c>
      <c r="CJ65" s="1">
        <v>6</v>
      </c>
      <c r="CK65" s="1">
        <v>5</v>
      </c>
      <c r="CL65" s="1">
        <v>2</v>
      </c>
      <c r="CM65" s="25" t="s">
        <v>39</v>
      </c>
    </row>
    <row r="66" spans="3:91" ht="15.75" customHeight="1">
      <c r="C66" s="25" t="s">
        <v>65</v>
      </c>
      <c r="E66" s="24">
        <v>982</v>
      </c>
      <c r="F66" s="1">
        <f aca="true" t="shared" si="33" ref="F66:F72">SUM(H66,J66,L66,N66)</f>
        <v>1733</v>
      </c>
      <c r="G66" s="1">
        <v>625</v>
      </c>
      <c r="H66" s="1">
        <v>824</v>
      </c>
      <c r="I66" s="1">
        <v>202</v>
      </c>
      <c r="J66" s="1">
        <v>208</v>
      </c>
      <c r="K66" s="1">
        <v>642</v>
      </c>
      <c r="L66" s="1">
        <v>675</v>
      </c>
      <c r="M66" s="1">
        <v>24</v>
      </c>
      <c r="N66" s="1">
        <v>26</v>
      </c>
      <c r="Q66" s="1">
        <v>648</v>
      </c>
      <c r="R66" s="1">
        <v>685</v>
      </c>
      <c r="S66" s="1">
        <v>22</v>
      </c>
      <c r="T66" s="1">
        <v>22</v>
      </c>
      <c r="U66" s="1">
        <v>525</v>
      </c>
      <c r="V66" s="1">
        <v>530</v>
      </c>
      <c r="W66" s="1">
        <v>494</v>
      </c>
      <c r="X66" s="1">
        <v>494</v>
      </c>
      <c r="Y66" s="1">
        <v>182</v>
      </c>
      <c r="Z66" s="1">
        <v>184</v>
      </c>
      <c r="AA66" s="1">
        <v>405</v>
      </c>
      <c r="AB66" s="1">
        <v>410</v>
      </c>
      <c r="AG66" s="25" t="s">
        <v>116</v>
      </c>
      <c r="AI66" s="24">
        <v>450</v>
      </c>
      <c r="AJ66" s="1">
        <f>SUM(AL66,AN66,AP66,AR66)</f>
        <v>612</v>
      </c>
      <c r="AK66" s="1">
        <v>328</v>
      </c>
      <c r="AL66" s="1">
        <v>375</v>
      </c>
      <c r="AM66" s="1">
        <v>71</v>
      </c>
      <c r="AN66" s="1">
        <v>72</v>
      </c>
      <c r="AO66" s="1">
        <v>159</v>
      </c>
      <c r="AP66" s="1">
        <v>160</v>
      </c>
      <c r="AQ66" s="1">
        <v>5</v>
      </c>
      <c r="AR66" s="1">
        <v>5</v>
      </c>
      <c r="AU66" s="1">
        <v>322</v>
      </c>
      <c r="AV66" s="1">
        <v>336</v>
      </c>
      <c r="AW66" s="1">
        <v>3</v>
      </c>
      <c r="AX66" s="1">
        <v>3</v>
      </c>
      <c r="AY66" s="1">
        <v>235</v>
      </c>
      <c r="AZ66" s="1">
        <v>236</v>
      </c>
      <c r="BA66" s="1">
        <v>298</v>
      </c>
      <c r="BB66" s="1">
        <v>301</v>
      </c>
      <c r="BC66" s="1">
        <v>36</v>
      </c>
      <c r="BD66" s="1">
        <v>36</v>
      </c>
      <c r="BE66" s="1">
        <v>5</v>
      </c>
      <c r="BF66" s="1">
        <v>5</v>
      </c>
      <c r="BJ66" s="25" t="s">
        <v>65</v>
      </c>
      <c r="BL66" s="24">
        <v>54</v>
      </c>
      <c r="BM66" s="1">
        <f aca="true" t="shared" si="34" ref="BM66:BM72">SUM(BN66:BQ66)</f>
        <v>48</v>
      </c>
      <c r="BN66" s="1">
        <v>17</v>
      </c>
      <c r="BO66" s="1">
        <v>9</v>
      </c>
      <c r="BP66" s="1">
        <v>21</v>
      </c>
      <c r="BQ66" s="1">
        <v>1</v>
      </c>
      <c r="BR66" s="1">
        <v>3</v>
      </c>
      <c r="BS66" s="1">
        <v>2</v>
      </c>
      <c r="BT66" s="1">
        <v>30</v>
      </c>
      <c r="BU66" s="1">
        <v>18</v>
      </c>
      <c r="BV66" s="1">
        <v>9</v>
      </c>
      <c r="BW66" s="1">
        <v>11</v>
      </c>
      <c r="BZ66" s="25" t="s">
        <v>117</v>
      </c>
      <c r="CB66" s="24">
        <v>6</v>
      </c>
      <c r="CC66" s="1">
        <f t="shared" si="32"/>
        <v>2</v>
      </c>
      <c r="CD66" s="25" t="s">
        <v>39</v>
      </c>
      <c r="CE66" s="25" t="s">
        <v>39</v>
      </c>
      <c r="CF66" s="1">
        <v>2</v>
      </c>
      <c r="CG66" s="25" t="s">
        <v>39</v>
      </c>
      <c r="CH66" s="25" t="s">
        <v>39</v>
      </c>
      <c r="CI66" s="25" t="s">
        <v>39</v>
      </c>
      <c r="CJ66" s="1">
        <v>1</v>
      </c>
      <c r="CK66" s="1">
        <v>1</v>
      </c>
      <c r="CL66" s="25" t="s">
        <v>39</v>
      </c>
      <c r="CM66" s="25" t="s">
        <v>39</v>
      </c>
    </row>
    <row r="67" spans="3:91" ht="15.75" customHeight="1">
      <c r="C67" s="25" t="s">
        <v>66</v>
      </c>
      <c r="E67" s="24">
        <v>981</v>
      </c>
      <c r="F67" s="1">
        <f t="shared" si="33"/>
        <v>1514</v>
      </c>
      <c r="G67" s="1">
        <v>536</v>
      </c>
      <c r="H67" s="1">
        <v>572</v>
      </c>
      <c r="I67" s="1">
        <v>196</v>
      </c>
      <c r="J67" s="1">
        <v>208</v>
      </c>
      <c r="K67" s="1">
        <v>659</v>
      </c>
      <c r="L67" s="1">
        <v>697</v>
      </c>
      <c r="M67" s="1">
        <v>32</v>
      </c>
      <c r="N67" s="1">
        <v>37</v>
      </c>
      <c r="Q67" s="1">
        <v>798</v>
      </c>
      <c r="R67" s="1">
        <v>863</v>
      </c>
      <c r="S67" s="1">
        <v>14</v>
      </c>
      <c r="T67" s="1">
        <v>14</v>
      </c>
      <c r="U67" s="1">
        <v>674</v>
      </c>
      <c r="V67" s="1">
        <v>677</v>
      </c>
      <c r="W67" s="1">
        <v>412</v>
      </c>
      <c r="X67" s="1">
        <v>414</v>
      </c>
      <c r="Y67" s="1">
        <v>416</v>
      </c>
      <c r="Z67" s="1">
        <v>417</v>
      </c>
      <c r="AA67" s="1">
        <v>620</v>
      </c>
      <c r="AB67" s="1">
        <v>628</v>
      </c>
      <c r="AG67" s="25" t="s">
        <v>117</v>
      </c>
      <c r="AI67" s="24">
        <v>187</v>
      </c>
      <c r="AJ67" s="1">
        <f>SUM(AL67,AN67,AP67,AR67)</f>
        <v>270</v>
      </c>
      <c r="AK67" s="1">
        <v>151</v>
      </c>
      <c r="AL67" s="1">
        <v>169</v>
      </c>
      <c r="AM67" s="1">
        <v>25</v>
      </c>
      <c r="AN67" s="1">
        <v>28</v>
      </c>
      <c r="AO67" s="1">
        <v>72</v>
      </c>
      <c r="AP67" s="1">
        <v>72</v>
      </c>
      <c r="AQ67" s="1">
        <v>1</v>
      </c>
      <c r="AR67" s="1">
        <v>1</v>
      </c>
      <c r="AU67" s="1">
        <v>96</v>
      </c>
      <c r="AV67" s="1">
        <v>99</v>
      </c>
      <c r="AW67" s="25" t="s">
        <v>39</v>
      </c>
      <c r="AX67" s="25" t="s">
        <v>39</v>
      </c>
      <c r="AY67" s="1">
        <v>83</v>
      </c>
      <c r="AZ67" s="1">
        <v>83</v>
      </c>
      <c r="BA67" s="1">
        <v>91</v>
      </c>
      <c r="BB67" s="1">
        <v>91</v>
      </c>
      <c r="BC67" s="1">
        <v>7</v>
      </c>
      <c r="BD67" s="1">
        <v>7</v>
      </c>
      <c r="BE67" s="1">
        <v>5</v>
      </c>
      <c r="BF67" s="1">
        <v>5</v>
      </c>
      <c r="BJ67" s="25" t="s">
        <v>66</v>
      </c>
      <c r="BL67" s="24">
        <v>54</v>
      </c>
      <c r="BM67" s="1">
        <f t="shared" si="34"/>
        <v>22</v>
      </c>
      <c r="BN67" s="1">
        <v>3</v>
      </c>
      <c r="BO67" s="1">
        <v>1</v>
      </c>
      <c r="BP67" s="1">
        <v>14</v>
      </c>
      <c r="BQ67" s="1">
        <v>4</v>
      </c>
      <c r="BR67" s="1">
        <v>6</v>
      </c>
      <c r="BS67" s="25" t="s">
        <v>39</v>
      </c>
      <c r="BT67" s="1">
        <v>40</v>
      </c>
      <c r="BU67" s="1">
        <v>17</v>
      </c>
      <c r="BV67" s="1">
        <v>23</v>
      </c>
      <c r="BW67" s="1">
        <v>11</v>
      </c>
      <c r="BZ67" s="25" t="s">
        <v>118</v>
      </c>
      <c r="CB67" s="24">
        <v>8</v>
      </c>
      <c r="CC67" s="1">
        <f t="shared" si="32"/>
        <v>2</v>
      </c>
      <c r="CD67" s="1">
        <v>2</v>
      </c>
      <c r="CE67" s="25" t="s">
        <v>39</v>
      </c>
      <c r="CF67" s="25" t="s">
        <v>39</v>
      </c>
      <c r="CG67" s="25" t="s">
        <v>39</v>
      </c>
      <c r="CH67" s="25" t="s">
        <v>39</v>
      </c>
      <c r="CI67" s="25" t="s">
        <v>39</v>
      </c>
      <c r="CJ67" s="1">
        <v>2</v>
      </c>
      <c r="CK67" s="25" t="s">
        <v>39</v>
      </c>
      <c r="CL67" s="1">
        <v>2</v>
      </c>
      <c r="CM67" s="25" t="s">
        <v>39</v>
      </c>
    </row>
    <row r="68" spans="3:91" ht="15.75" customHeight="1">
      <c r="C68" s="25" t="s">
        <v>67</v>
      </c>
      <c r="E68" s="24">
        <v>594</v>
      </c>
      <c r="F68" s="1">
        <f t="shared" si="33"/>
        <v>965</v>
      </c>
      <c r="G68" s="1">
        <v>384</v>
      </c>
      <c r="H68" s="1">
        <v>453</v>
      </c>
      <c r="I68" s="1">
        <v>127</v>
      </c>
      <c r="J68" s="1">
        <v>132</v>
      </c>
      <c r="K68" s="1">
        <v>351</v>
      </c>
      <c r="L68" s="1">
        <v>358</v>
      </c>
      <c r="M68" s="1">
        <v>16</v>
      </c>
      <c r="N68" s="1">
        <v>22</v>
      </c>
      <c r="Q68" s="1">
        <v>476</v>
      </c>
      <c r="R68" s="1">
        <v>551</v>
      </c>
      <c r="S68" s="1">
        <v>6</v>
      </c>
      <c r="T68" s="1">
        <v>6</v>
      </c>
      <c r="U68" s="1">
        <v>429</v>
      </c>
      <c r="V68" s="1">
        <v>430</v>
      </c>
      <c r="W68" s="1">
        <v>339</v>
      </c>
      <c r="X68" s="1">
        <v>339</v>
      </c>
      <c r="Y68" s="1">
        <v>228</v>
      </c>
      <c r="Z68" s="1">
        <v>228</v>
      </c>
      <c r="AA68" s="1">
        <v>329</v>
      </c>
      <c r="AB68" s="1">
        <v>331</v>
      </c>
      <c r="AG68" s="25" t="s">
        <v>118</v>
      </c>
      <c r="AI68" s="24">
        <v>178</v>
      </c>
      <c r="AJ68" s="1">
        <f>SUM(AL68,AN68,AP68,AR68)</f>
        <v>252</v>
      </c>
      <c r="AK68" s="1">
        <v>147</v>
      </c>
      <c r="AL68" s="1">
        <v>171</v>
      </c>
      <c r="AM68" s="1">
        <v>32</v>
      </c>
      <c r="AN68" s="1">
        <v>36</v>
      </c>
      <c r="AO68" s="1">
        <v>44</v>
      </c>
      <c r="AP68" s="1">
        <v>45</v>
      </c>
      <c r="AQ68" s="25" t="s">
        <v>39</v>
      </c>
      <c r="AR68" s="25" t="s">
        <v>39</v>
      </c>
      <c r="AU68" s="1">
        <v>53</v>
      </c>
      <c r="AV68" s="1">
        <v>54</v>
      </c>
      <c r="AW68" s="1">
        <v>2</v>
      </c>
      <c r="AX68" s="1">
        <v>2</v>
      </c>
      <c r="AY68" s="1">
        <v>57</v>
      </c>
      <c r="AZ68" s="1">
        <v>57</v>
      </c>
      <c r="BA68" s="1">
        <v>88</v>
      </c>
      <c r="BB68" s="1">
        <v>100</v>
      </c>
      <c r="BC68" s="1">
        <v>9</v>
      </c>
      <c r="BD68" s="1">
        <v>9</v>
      </c>
      <c r="BE68" s="1">
        <v>1</v>
      </c>
      <c r="BF68" s="1">
        <v>1</v>
      </c>
      <c r="BJ68" s="25" t="s">
        <v>67</v>
      </c>
      <c r="BL68" s="24">
        <v>98</v>
      </c>
      <c r="BM68" s="1">
        <f t="shared" si="34"/>
        <v>28</v>
      </c>
      <c r="BN68" s="1">
        <v>7</v>
      </c>
      <c r="BO68" s="1">
        <v>5</v>
      </c>
      <c r="BP68" s="1">
        <v>16</v>
      </c>
      <c r="BQ68" s="25" t="s">
        <v>39</v>
      </c>
      <c r="BR68" s="1">
        <v>5</v>
      </c>
      <c r="BS68" s="25" t="s">
        <v>39</v>
      </c>
      <c r="BT68" s="1">
        <v>35</v>
      </c>
      <c r="BU68" s="1">
        <v>6</v>
      </c>
      <c r="BV68" s="1">
        <v>14</v>
      </c>
      <c r="BW68" s="1">
        <v>15</v>
      </c>
      <c r="BZ68" s="25" t="s">
        <v>119</v>
      </c>
      <c r="CB68" s="31" t="s">
        <v>39</v>
      </c>
      <c r="CC68" s="25" t="s">
        <v>39</v>
      </c>
      <c r="CD68" s="25" t="s">
        <v>39</v>
      </c>
      <c r="CE68" s="25" t="s">
        <v>39</v>
      </c>
      <c r="CF68" s="25" t="s">
        <v>39</v>
      </c>
      <c r="CG68" s="25" t="s">
        <v>39</v>
      </c>
      <c r="CH68" s="25" t="s">
        <v>39</v>
      </c>
      <c r="CI68" s="25" t="s">
        <v>39</v>
      </c>
      <c r="CJ68" s="25" t="s">
        <v>39</v>
      </c>
      <c r="CK68" s="25" t="s">
        <v>39</v>
      </c>
      <c r="CL68" s="25" t="s">
        <v>39</v>
      </c>
      <c r="CM68" s="25" t="s">
        <v>39</v>
      </c>
    </row>
    <row r="69" spans="3:91" ht="15.75" customHeight="1">
      <c r="C69" s="25" t="s">
        <v>68</v>
      </c>
      <c r="E69" s="24">
        <v>831</v>
      </c>
      <c r="F69" s="1">
        <f t="shared" si="33"/>
        <v>1559</v>
      </c>
      <c r="G69" s="1">
        <v>589</v>
      </c>
      <c r="H69" s="1">
        <v>794</v>
      </c>
      <c r="I69" s="1">
        <v>139</v>
      </c>
      <c r="J69" s="1">
        <v>145</v>
      </c>
      <c r="K69" s="1">
        <v>569</v>
      </c>
      <c r="L69" s="1">
        <v>591</v>
      </c>
      <c r="M69" s="1">
        <v>28</v>
      </c>
      <c r="N69" s="1">
        <v>29</v>
      </c>
      <c r="Q69" s="1">
        <v>609</v>
      </c>
      <c r="R69" s="1">
        <v>675</v>
      </c>
      <c r="S69" s="1">
        <v>6</v>
      </c>
      <c r="T69" s="1">
        <v>6</v>
      </c>
      <c r="U69" s="1">
        <v>629</v>
      </c>
      <c r="V69" s="1">
        <v>632</v>
      </c>
      <c r="W69" s="1">
        <v>426</v>
      </c>
      <c r="X69" s="1">
        <v>429</v>
      </c>
      <c r="Y69" s="1">
        <v>373</v>
      </c>
      <c r="Z69" s="1">
        <v>373</v>
      </c>
      <c r="AA69" s="1">
        <v>426</v>
      </c>
      <c r="AB69" s="1">
        <v>428</v>
      </c>
      <c r="AG69" s="25" t="s">
        <v>119</v>
      </c>
      <c r="AI69" s="24">
        <v>208</v>
      </c>
      <c r="AJ69" s="1">
        <f>SUM(AL69,AN69,AP69,AR69)</f>
        <v>286</v>
      </c>
      <c r="AK69" s="1">
        <v>190</v>
      </c>
      <c r="AL69" s="1">
        <v>200</v>
      </c>
      <c r="AM69" s="1">
        <v>28</v>
      </c>
      <c r="AN69" s="1">
        <v>29</v>
      </c>
      <c r="AO69" s="1">
        <v>56</v>
      </c>
      <c r="AP69" s="1">
        <v>57</v>
      </c>
      <c r="AQ69" s="25" t="s">
        <v>39</v>
      </c>
      <c r="AR69" s="25" t="s">
        <v>39</v>
      </c>
      <c r="AU69" s="1">
        <v>113</v>
      </c>
      <c r="AV69" s="1">
        <v>117</v>
      </c>
      <c r="AW69" s="25" t="s">
        <v>39</v>
      </c>
      <c r="AX69" s="25" t="s">
        <v>39</v>
      </c>
      <c r="AY69" s="1">
        <v>82</v>
      </c>
      <c r="AZ69" s="1">
        <v>82</v>
      </c>
      <c r="BA69" s="1">
        <v>105</v>
      </c>
      <c r="BB69" s="1">
        <v>106</v>
      </c>
      <c r="BC69" s="1">
        <v>2</v>
      </c>
      <c r="BD69" s="1">
        <v>2</v>
      </c>
      <c r="BE69" s="1">
        <v>3</v>
      </c>
      <c r="BF69" s="1">
        <v>3</v>
      </c>
      <c r="BJ69" s="25" t="s">
        <v>68</v>
      </c>
      <c r="BL69" s="24">
        <v>73</v>
      </c>
      <c r="BM69" s="1">
        <f t="shared" si="34"/>
        <v>52</v>
      </c>
      <c r="BN69" s="1">
        <v>20</v>
      </c>
      <c r="BO69" s="1">
        <v>2</v>
      </c>
      <c r="BP69" s="1">
        <v>29</v>
      </c>
      <c r="BQ69" s="1">
        <v>1</v>
      </c>
      <c r="BR69" s="1">
        <v>13</v>
      </c>
      <c r="BS69" s="25" t="s">
        <v>39</v>
      </c>
      <c r="BT69" s="1">
        <v>42</v>
      </c>
      <c r="BU69" s="1">
        <v>15</v>
      </c>
      <c r="BV69" s="1">
        <v>15</v>
      </c>
      <c r="BW69" s="1">
        <v>11</v>
      </c>
      <c r="BZ69" s="25" t="s">
        <v>120</v>
      </c>
      <c r="CB69" s="24">
        <v>33</v>
      </c>
      <c r="CC69" s="1">
        <f t="shared" si="32"/>
        <v>9</v>
      </c>
      <c r="CD69" s="1">
        <v>5</v>
      </c>
      <c r="CE69" s="25" t="s">
        <v>39</v>
      </c>
      <c r="CF69" s="1">
        <v>4</v>
      </c>
      <c r="CG69" s="25" t="s">
        <v>39</v>
      </c>
      <c r="CH69" s="25" t="s">
        <v>39</v>
      </c>
      <c r="CI69" s="25" t="s">
        <v>39</v>
      </c>
      <c r="CJ69" s="1">
        <v>5</v>
      </c>
      <c r="CK69" s="1">
        <v>2</v>
      </c>
      <c r="CL69" s="1">
        <v>4</v>
      </c>
      <c r="CM69" s="1">
        <v>3</v>
      </c>
    </row>
    <row r="70" spans="3:80" ht="15.75" customHeight="1">
      <c r="C70" s="23" t="s">
        <v>69</v>
      </c>
      <c r="E70" s="24">
        <v>272</v>
      </c>
      <c r="F70" s="1">
        <f t="shared" si="33"/>
        <v>652</v>
      </c>
      <c r="G70" s="1">
        <v>199</v>
      </c>
      <c r="H70" s="1">
        <v>331</v>
      </c>
      <c r="I70" s="1">
        <v>40</v>
      </c>
      <c r="J70" s="1">
        <v>44</v>
      </c>
      <c r="K70" s="1">
        <v>223</v>
      </c>
      <c r="L70" s="1">
        <v>255</v>
      </c>
      <c r="M70" s="1">
        <v>21</v>
      </c>
      <c r="N70" s="1">
        <v>22</v>
      </c>
      <c r="Q70" s="1">
        <v>206</v>
      </c>
      <c r="R70" s="1">
        <v>228</v>
      </c>
      <c r="S70" s="1">
        <v>3</v>
      </c>
      <c r="T70" s="1">
        <v>3</v>
      </c>
      <c r="U70" s="1">
        <v>227</v>
      </c>
      <c r="V70" s="1">
        <v>227</v>
      </c>
      <c r="W70" s="1">
        <v>67</v>
      </c>
      <c r="X70" s="1">
        <v>68</v>
      </c>
      <c r="Y70" s="1">
        <v>167</v>
      </c>
      <c r="Z70" s="1">
        <v>168</v>
      </c>
      <c r="AA70" s="1">
        <v>178</v>
      </c>
      <c r="AB70" s="1">
        <v>179</v>
      </c>
      <c r="AG70" s="25" t="s">
        <v>120</v>
      </c>
      <c r="AI70" s="24">
        <v>362</v>
      </c>
      <c r="AJ70" s="1">
        <f>SUM(AL70,AN70,AP70,AR70)</f>
        <v>434</v>
      </c>
      <c r="AK70" s="1">
        <v>270</v>
      </c>
      <c r="AL70" s="1">
        <v>281</v>
      </c>
      <c r="AM70" s="1">
        <v>34</v>
      </c>
      <c r="AN70" s="1">
        <v>35</v>
      </c>
      <c r="AO70" s="1">
        <v>116</v>
      </c>
      <c r="AP70" s="1">
        <v>117</v>
      </c>
      <c r="AQ70" s="1">
        <v>1</v>
      </c>
      <c r="AR70" s="1">
        <v>1</v>
      </c>
      <c r="AU70" s="1">
        <v>167</v>
      </c>
      <c r="AV70" s="1">
        <v>169</v>
      </c>
      <c r="AW70" s="1">
        <v>2</v>
      </c>
      <c r="AX70" s="1">
        <v>2</v>
      </c>
      <c r="AY70" s="1">
        <v>181</v>
      </c>
      <c r="AZ70" s="1">
        <v>181</v>
      </c>
      <c r="BA70" s="1">
        <v>175</v>
      </c>
      <c r="BB70" s="1">
        <v>175</v>
      </c>
      <c r="BC70" s="1">
        <v>44</v>
      </c>
      <c r="BD70" s="1">
        <v>44</v>
      </c>
      <c r="BE70" s="1">
        <v>11</v>
      </c>
      <c r="BF70" s="1">
        <v>12</v>
      </c>
      <c r="BJ70" s="23" t="s">
        <v>69</v>
      </c>
      <c r="BL70" s="24">
        <v>13</v>
      </c>
      <c r="BM70" s="1">
        <f t="shared" si="34"/>
        <v>14</v>
      </c>
      <c r="BN70" s="1">
        <v>5</v>
      </c>
      <c r="BO70" s="25" t="s">
        <v>39</v>
      </c>
      <c r="BP70" s="1">
        <v>6</v>
      </c>
      <c r="BQ70" s="1">
        <v>3</v>
      </c>
      <c r="BR70" s="1">
        <v>1</v>
      </c>
      <c r="BS70" s="25" t="s">
        <v>39</v>
      </c>
      <c r="BT70" s="1">
        <v>5</v>
      </c>
      <c r="BU70" s="25" t="s">
        <v>39</v>
      </c>
      <c r="BV70" s="1">
        <v>4</v>
      </c>
      <c r="BW70" s="1">
        <v>1</v>
      </c>
      <c r="CB70" s="24"/>
    </row>
    <row r="71" spans="5:91" ht="15.75" customHeight="1">
      <c r="E71" s="24"/>
      <c r="AG71" s="5"/>
      <c r="AI71" s="24"/>
      <c r="BL71" s="24"/>
      <c r="BX71" s="19"/>
      <c r="BZ71" s="23" t="s">
        <v>121</v>
      </c>
      <c r="CB71" s="24">
        <v>12</v>
      </c>
      <c r="CC71" s="1">
        <f t="shared" si="32"/>
        <v>6</v>
      </c>
      <c r="CD71" s="1">
        <v>6</v>
      </c>
      <c r="CE71" s="25" t="s">
        <v>39</v>
      </c>
      <c r="CF71" s="25" t="s">
        <v>39</v>
      </c>
      <c r="CG71" s="25" t="s">
        <v>39</v>
      </c>
      <c r="CH71" s="25" t="s">
        <v>39</v>
      </c>
      <c r="CI71" s="25" t="s">
        <v>39</v>
      </c>
      <c r="CJ71" s="25" t="s">
        <v>39</v>
      </c>
      <c r="CK71" s="25" t="s">
        <v>39</v>
      </c>
      <c r="CL71" s="25" t="s">
        <v>39</v>
      </c>
      <c r="CM71" s="25" t="s">
        <v>39</v>
      </c>
    </row>
    <row r="72" spans="2:91" ht="15.75" customHeight="1" thickBot="1">
      <c r="B72" s="6"/>
      <c r="C72" s="33" t="s">
        <v>70</v>
      </c>
      <c r="D72" s="6"/>
      <c r="E72" s="34">
        <v>547</v>
      </c>
      <c r="F72" s="6">
        <f t="shared" si="33"/>
        <v>1069</v>
      </c>
      <c r="G72" s="6">
        <v>469</v>
      </c>
      <c r="H72" s="6">
        <v>756</v>
      </c>
      <c r="I72" s="6">
        <v>102</v>
      </c>
      <c r="J72" s="6">
        <v>112</v>
      </c>
      <c r="K72" s="6">
        <v>184</v>
      </c>
      <c r="L72" s="6">
        <v>191</v>
      </c>
      <c r="M72" s="6">
        <v>10</v>
      </c>
      <c r="N72" s="6">
        <v>10</v>
      </c>
      <c r="Q72" s="6">
        <v>535</v>
      </c>
      <c r="R72" s="6">
        <v>645</v>
      </c>
      <c r="S72" s="6">
        <v>2</v>
      </c>
      <c r="T72" s="6">
        <v>2</v>
      </c>
      <c r="U72" s="6">
        <v>389</v>
      </c>
      <c r="V72" s="6">
        <v>391</v>
      </c>
      <c r="W72" s="6">
        <v>459</v>
      </c>
      <c r="X72" s="6">
        <v>459</v>
      </c>
      <c r="Y72" s="6">
        <v>34</v>
      </c>
      <c r="Z72" s="6">
        <v>35</v>
      </c>
      <c r="AA72" s="6">
        <v>120</v>
      </c>
      <c r="AB72" s="6">
        <v>122</v>
      </c>
      <c r="AE72" s="19"/>
      <c r="AF72" s="19"/>
      <c r="AG72" s="23" t="s">
        <v>121</v>
      </c>
      <c r="AH72" s="19"/>
      <c r="AI72" s="24">
        <v>113</v>
      </c>
      <c r="AJ72" s="19">
        <f>SUM(AL72,AN72,AP72,AR72)</f>
        <v>140</v>
      </c>
      <c r="AK72" s="19">
        <v>100</v>
      </c>
      <c r="AL72" s="19">
        <v>116</v>
      </c>
      <c r="AM72" s="19">
        <v>18</v>
      </c>
      <c r="AN72" s="19">
        <v>20</v>
      </c>
      <c r="AO72" s="19">
        <v>4</v>
      </c>
      <c r="AP72" s="19">
        <v>4</v>
      </c>
      <c r="AQ72" s="23" t="s">
        <v>39</v>
      </c>
      <c r="AR72" s="23" t="s">
        <v>39</v>
      </c>
      <c r="AS72" s="19"/>
      <c r="AT72" s="19"/>
      <c r="AU72" s="19">
        <v>15</v>
      </c>
      <c r="AV72" s="19">
        <v>16</v>
      </c>
      <c r="AW72" s="19">
        <v>2</v>
      </c>
      <c r="AX72" s="19">
        <v>2</v>
      </c>
      <c r="AY72" s="19">
        <v>16</v>
      </c>
      <c r="AZ72" s="19">
        <v>18</v>
      </c>
      <c r="BA72" s="19">
        <v>12</v>
      </c>
      <c r="BB72" s="19">
        <v>12</v>
      </c>
      <c r="BC72" s="23" t="s">
        <v>39</v>
      </c>
      <c r="BD72" s="23" t="s">
        <v>39</v>
      </c>
      <c r="BE72" s="19">
        <v>1</v>
      </c>
      <c r="BF72" s="19">
        <v>1</v>
      </c>
      <c r="BG72" s="19"/>
      <c r="BI72" s="6"/>
      <c r="BJ72" s="33" t="s">
        <v>70</v>
      </c>
      <c r="BK72" s="6"/>
      <c r="BL72" s="34">
        <v>12</v>
      </c>
      <c r="BM72" s="6">
        <f t="shared" si="34"/>
        <v>6</v>
      </c>
      <c r="BN72" s="6">
        <v>3</v>
      </c>
      <c r="BO72" s="33" t="s">
        <v>39</v>
      </c>
      <c r="BP72" s="6">
        <v>3</v>
      </c>
      <c r="BQ72" s="33" t="s">
        <v>39</v>
      </c>
      <c r="BR72" s="6">
        <v>2</v>
      </c>
      <c r="BS72" s="33" t="s">
        <v>39</v>
      </c>
      <c r="BT72" s="6">
        <v>20</v>
      </c>
      <c r="BU72" s="6">
        <v>7</v>
      </c>
      <c r="BV72" s="33" t="s">
        <v>39</v>
      </c>
      <c r="BW72" s="6">
        <v>2</v>
      </c>
      <c r="BX72" s="19"/>
      <c r="BY72" s="6"/>
      <c r="BZ72" s="6"/>
      <c r="CA72" s="6"/>
      <c r="CB72" s="34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</row>
    <row r="73" spans="18:77" ht="15.75" customHeight="1" thickBot="1"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F73" s="6"/>
      <c r="AG73" s="33"/>
      <c r="AH73" s="6"/>
      <c r="AI73" s="34"/>
      <c r="AJ73" s="6"/>
      <c r="AK73" s="6"/>
      <c r="AL73" s="6"/>
      <c r="AM73" s="6"/>
      <c r="AN73" s="6"/>
      <c r="AO73" s="6"/>
      <c r="AP73" s="6"/>
      <c r="AQ73" s="33"/>
      <c r="AR73" s="33"/>
      <c r="AS73" s="19"/>
      <c r="AU73" s="6"/>
      <c r="AV73" s="6"/>
      <c r="AW73" s="6"/>
      <c r="AX73" s="6"/>
      <c r="AY73" s="6"/>
      <c r="AZ73" s="6"/>
      <c r="BA73" s="6"/>
      <c r="BB73" s="6"/>
      <c r="BC73" s="33"/>
      <c r="BD73" s="33"/>
      <c r="BE73" s="6"/>
      <c r="BF73" s="6"/>
      <c r="BJ73" s="1" t="s">
        <v>145</v>
      </c>
      <c r="BX73" s="19"/>
      <c r="BY73" s="5"/>
    </row>
    <row r="74" spans="18:77" ht="14.25"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BY74" s="5"/>
    </row>
    <row r="75" spans="33:77" ht="14.25">
      <c r="AG75" s="5"/>
      <c r="BY75" s="5"/>
    </row>
    <row r="76" ht="14.25">
      <c r="BY76" s="5"/>
    </row>
    <row r="77" ht="14.25">
      <c r="BY77" s="5"/>
    </row>
    <row r="78" spans="1:77" ht="13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36"/>
      <c r="R78" s="19"/>
      <c r="S78" s="19"/>
      <c r="T78" s="19"/>
      <c r="U78" s="19"/>
      <c r="V78" s="19"/>
      <c r="W78" s="19"/>
      <c r="X78" s="19"/>
      <c r="Y78" s="19"/>
      <c r="Z78" s="37"/>
      <c r="AA78" s="37"/>
      <c r="AB78" s="37"/>
      <c r="AC78" s="19"/>
      <c r="BY78" s="5"/>
    </row>
    <row r="79" spans="1:29" ht="21.75" customHeight="1">
      <c r="A79" s="19"/>
      <c r="B79" s="19"/>
      <c r="C79" s="3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38"/>
      <c r="R79" s="19"/>
      <c r="S79" s="19"/>
      <c r="T79" s="19"/>
      <c r="U79" s="19"/>
      <c r="V79" s="19"/>
      <c r="W79" s="19"/>
      <c r="X79" s="39"/>
      <c r="Y79" s="19"/>
      <c r="Z79" s="19"/>
      <c r="AA79" s="19"/>
      <c r="AB79" s="19"/>
      <c r="AC79" s="19"/>
    </row>
    <row r="80" spans="1:29" ht="29.2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ht="15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37"/>
      <c r="AB81" s="37"/>
      <c r="AC81" s="19"/>
    </row>
    <row r="82" spans="1:29" ht="15.75" customHeight="1">
      <c r="A82" s="19"/>
      <c r="B82" s="19"/>
      <c r="C82" s="19"/>
      <c r="D82" s="19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19"/>
      <c r="P82" s="19"/>
      <c r="Q82" s="40"/>
      <c r="R82" s="41"/>
      <c r="S82" s="37"/>
      <c r="T82" s="37"/>
      <c r="U82" s="40"/>
      <c r="V82" s="41"/>
      <c r="W82" s="40"/>
      <c r="X82" s="41"/>
      <c r="Y82" s="37"/>
      <c r="Z82" s="37"/>
      <c r="AA82" s="40"/>
      <c r="AB82" s="41"/>
      <c r="AC82" s="19"/>
    </row>
    <row r="83" spans="1:77" ht="15.75" customHeight="1">
      <c r="A83" s="19"/>
      <c r="B83" s="19"/>
      <c r="C83" s="35"/>
      <c r="D83" s="19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19"/>
      <c r="P83" s="19"/>
      <c r="Q83" s="41"/>
      <c r="R83" s="41"/>
      <c r="S83" s="37"/>
      <c r="T83" s="37"/>
      <c r="U83" s="41"/>
      <c r="V83" s="41"/>
      <c r="W83" s="41"/>
      <c r="X83" s="41"/>
      <c r="Y83" s="37"/>
      <c r="Z83" s="37"/>
      <c r="AA83" s="41"/>
      <c r="AB83" s="41"/>
      <c r="AC83" s="19"/>
      <c r="BY83" s="5"/>
    </row>
    <row r="84" spans="1:77" ht="15.75" customHeight="1">
      <c r="A84" s="19"/>
      <c r="B84" s="19"/>
      <c r="C84" s="19"/>
      <c r="D84" s="19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19"/>
      <c r="P84" s="19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19"/>
      <c r="BY84" s="5"/>
    </row>
    <row r="85" spans="1:77" ht="15.75" customHeight="1">
      <c r="A85" s="19"/>
      <c r="B85" s="19"/>
      <c r="C85" s="19"/>
      <c r="D85" s="19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19"/>
      <c r="BY85" s="5"/>
    </row>
    <row r="86" spans="1:29" ht="15.75" customHeight="1">
      <c r="A86" s="19"/>
      <c r="B86" s="19"/>
      <c r="C86" s="23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ht="15.75" customHeight="1">
      <c r="A87" s="19"/>
      <c r="B87" s="19"/>
      <c r="C87" s="23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ht="15.75" customHeight="1">
      <c r="A88" s="19"/>
      <c r="B88" s="19"/>
      <c r="C88" s="23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ht="15.75" customHeight="1">
      <c r="A89" s="19"/>
      <c r="B89" s="19"/>
      <c r="C89" s="23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3"/>
      <c r="T89" s="23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ht="15.75" customHeight="1">
      <c r="A90" s="19"/>
      <c r="B90" s="19"/>
      <c r="C90" s="23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ht="15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ht="15.75" customHeight="1">
      <c r="A92" s="19"/>
      <c r="B92" s="19"/>
      <c r="C92" s="23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ht="15.75" customHeight="1">
      <c r="A93" s="19"/>
      <c r="B93" s="19"/>
      <c r="C93" s="23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ht="15.75" customHeight="1">
      <c r="A94" s="19"/>
      <c r="B94" s="19"/>
      <c r="C94" s="23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ht="15.75" customHeight="1">
      <c r="A95" s="19"/>
      <c r="B95" s="19"/>
      <c r="C95" s="23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ht="15.75" customHeight="1">
      <c r="A96" s="19"/>
      <c r="B96" s="19"/>
      <c r="C96" s="23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ht="15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ht="15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1:29" ht="15.75" customHeight="1">
      <c r="A99" s="19"/>
      <c r="B99" s="19"/>
      <c r="C99" s="20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1:29" ht="15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1:29" ht="15.75" customHeight="1">
      <c r="A101" s="19"/>
      <c r="B101" s="19"/>
      <c r="C101" s="23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3"/>
      <c r="T101" s="23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29" ht="15.75" customHeight="1">
      <c r="A102" s="19"/>
      <c r="B102" s="19"/>
      <c r="C102" s="23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ht="15.75" customHeight="1">
      <c r="A103" s="19"/>
      <c r="B103" s="19"/>
      <c r="C103" s="23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29" ht="15.75" customHeight="1">
      <c r="A104" s="19"/>
      <c r="B104" s="19"/>
      <c r="C104" s="23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3"/>
      <c r="T104" s="23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1:29" ht="15.75" customHeight="1">
      <c r="A105" s="19"/>
      <c r="B105" s="19"/>
      <c r="C105" s="23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1:29" ht="15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1:29" ht="15.75" customHeight="1">
      <c r="A107" s="19"/>
      <c r="B107" s="19"/>
      <c r="C107" s="23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29" ht="15.75" customHeight="1">
      <c r="A108" s="19"/>
      <c r="B108" s="19"/>
      <c r="C108" s="23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1:29" ht="15.75" customHeight="1">
      <c r="A109" s="19"/>
      <c r="B109" s="19"/>
      <c r="C109" s="23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ht="15.75" customHeight="1">
      <c r="A110" s="19"/>
      <c r="B110" s="19"/>
      <c r="C110" s="23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3"/>
      <c r="T110" s="23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1:29" ht="15.75" customHeight="1">
      <c r="A111" s="19"/>
      <c r="B111" s="19"/>
      <c r="C111" s="23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1:29" ht="15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1:29" ht="15.75" customHeight="1">
      <c r="A113" s="19"/>
      <c r="B113" s="19"/>
      <c r="C113" s="23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 ht="15.75" customHeight="1">
      <c r="A114" s="19"/>
      <c r="B114" s="19"/>
      <c r="C114" s="23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3"/>
      <c r="T114" s="23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1:29" ht="15.75" customHeight="1">
      <c r="A115" s="19"/>
      <c r="B115" s="19"/>
      <c r="C115" s="23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1:29" ht="15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 ht="15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1:29" ht="15.75" customHeight="1">
      <c r="A118" s="19"/>
      <c r="B118" s="19"/>
      <c r="C118" s="20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1:29" ht="15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1:29" ht="15.75" customHeight="1">
      <c r="A120" s="19"/>
      <c r="B120" s="19"/>
      <c r="C120" s="23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1:29" ht="15.75" customHeight="1">
      <c r="A121" s="19"/>
      <c r="B121" s="19"/>
      <c r="C121" s="23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1:29" ht="15.75" customHeight="1">
      <c r="A122" s="19"/>
      <c r="B122" s="19"/>
      <c r="C122" s="23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1:29" ht="15.75" customHeight="1">
      <c r="A123" s="19"/>
      <c r="B123" s="19"/>
      <c r="C123" s="23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spans="1:29" ht="15.75" customHeight="1">
      <c r="A124" s="19"/>
      <c r="B124" s="19"/>
      <c r="C124" s="23"/>
      <c r="D124" s="19"/>
      <c r="E124" s="19"/>
      <c r="F124" s="19"/>
      <c r="G124" s="19"/>
      <c r="H124" s="19"/>
      <c r="I124" s="23"/>
      <c r="J124" s="23"/>
      <c r="K124" s="23"/>
      <c r="L124" s="23"/>
      <c r="M124" s="23"/>
      <c r="N124" s="23"/>
      <c r="O124" s="19"/>
      <c r="P124" s="19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19"/>
    </row>
    <row r="125" spans="1:29" ht="15.75" customHeight="1">
      <c r="A125" s="19"/>
      <c r="B125" s="19"/>
      <c r="C125" s="19"/>
      <c r="D125" s="19"/>
      <c r="E125" s="19"/>
      <c r="F125" s="19"/>
      <c r="G125" s="19"/>
      <c r="H125" s="19"/>
      <c r="I125" s="23"/>
      <c r="J125" s="23"/>
      <c r="K125" s="23"/>
      <c r="L125" s="23"/>
      <c r="M125" s="23"/>
      <c r="N125" s="23"/>
      <c r="O125" s="19"/>
      <c r="P125" s="19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19"/>
    </row>
    <row r="126" spans="1:29" ht="15.75" customHeight="1">
      <c r="A126" s="19"/>
      <c r="B126" s="19"/>
      <c r="C126" s="23"/>
      <c r="D126" s="19"/>
      <c r="E126" s="19"/>
      <c r="F126" s="19"/>
      <c r="G126" s="19"/>
      <c r="H126" s="19"/>
      <c r="I126" s="23"/>
      <c r="J126" s="23"/>
      <c r="K126" s="23"/>
      <c r="L126" s="23"/>
      <c r="M126" s="23"/>
      <c r="N126" s="23"/>
      <c r="O126" s="19"/>
      <c r="P126" s="19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19"/>
    </row>
    <row r="127" spans="1:29" ht="15.75" customHeight="1">
      <c r="A127" s="19"/>
      <c r="B127" s="19"/>
      <c r="C127" s="23"/>
      <c r="D127" s="19"/>
      <c r="E127" s="19"/>
      <c r="F127" s="19"/>
      <c r="G127" s="19"/>
      <c r="H127" s="19"/>
      <c r="I127" s="19"/>
      <c r="J127" s="19"/>
      <c r="K127" s="19"/>
      <c r="L127" s="19"/>
      <c r="M127" s="23"/>
      <c r="N127" s="23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1:29" ht="15.75" customHeight="1">
      <c r="A128" s="19"/>
      <c r="B128" s="19"/>
      <c r="C128" s="23"/>
      <c r="D128" s="19"/>
      <c r="E128" s="19"/>
      <c r="F128" s="19"/>
      <c r="G128" s="19"/>
      <c r="H128" s="19"/>
      <c r="I128" s="19"/>
      <c r="J128" s="19"/>
      <c r="K128" s="23"/>
      <c r="L128" s="23"/>
      <c r="M128" s="19"/>
      <c r="N128" s="19"/>
      <c r="O128" s="19"/>
      <c r="P128" s="19"/>
      <c r="Q128" s="19"/>
      <c r="R128" s="19"/>
      <c r="S128" s="23"/>
      <c r="T128" s="23"/>
      <c r="U128" s="19"/>
      <c r="V128" s="19"/>
      <c r="W128" s="19"/>
      <c r="X128" s="19"/>
      <c r="Y128" s="19"/>
      <c r="Z128" s="19"/>
      <c r="AA128" s="23"/>
      <c r="AB128" s="23"/>
      <c r="AC128" s="19"/>
    </row>
    <row r="129" spans="1:29" ht="15.75" customHeight="1">
      <c r="A129" s="19"/>
      <c r="B129" s="19"/>
      <c r="C129" s="23"/>
      <c r="D129" s="19"/>
      <c r="E129" s="19"/>
      <c r="F129" s="19"/>
      <c r="G129" s="19"/>
      <c r="H129" s="19"/>
      <c r="I129" s="19"/>
      <c r="J129" s="19"/>
      <c r="K129" s="19"/>
      <c r="L129" s="19"/>
      <c r="M129" s="23"/>
      <c r="N129" s="23"/>
      <c r="O129" s="19"/>
      <c r="P129" s="19"/>
      <c r="Q129" s="19"/>
      <c r="R129" s="19"/>
      <c r="S129" s="23"/>
      <c r="T129" s="23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1:29" ht="15.75" customHeight="1">
      <c r="A130" s="19"/>
      <c r="B130" s="19"/>
      <c r="C130" s="23"/>
      <c r="D130" s="19"/>
      <c r="E130" s="19"/>
      <c r="F130" s="19"/>
      <c r="G130" s="19"/>
      <c r="H130" s="19"/>
      <c r="I130" s="19"/>
      <c r="J130" s="19"/>
      <c r="K130" s="23"/>
      <c r="L130" s="23"/>
      <c r="M130" s="23"/>
      <c r="N130" s="23"/>
      <c r="O130" s="19"/>
      <c r="P130" s="19"/>
      <c r="Q130" s="19"/>
      <c r="R130" s="19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19"/>
    </row>
    <row r="131" spans="1:29" ht="15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</row>
    <row r="132" spans="1:29" ht="15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spans="1:29" ht="15.75" customHeight="1">
      <c r="A133" s="19"/>
      <c r="B133" s="19"/>
      <c r="C133" s="20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1:29" ht="15.75" customHeight="1">
      <c r="A134" s="19"/>
      <c r="B134" s="19"/>
      <c r="C134" s="20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 spans="1:29" ht="15.75" customHeight="1">
      <c r="A135" s="19"/>
      <c r="B135" s="19"/>
      <c r="C135" s="23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spans="1:29" ht="15.75" customHeight="1">
      <c r="A136" s="19"/>
      <c r="B136" s="19"/>
      <c r="C136" s="23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 spans="1:29" ht="15.75" customHeight="1">
      <c r="A137" s="19"/>
      <c r="B137" s="19"/>
      <c r="C137" s="23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spans="1:29" ht="15.75" customHeight="1">
      <c r="A138" s="19"/>
      <c r="B138" s="19"/>
      <c r="C138" s="23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1:29" ht="15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1:29" ht="15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1:29" ht="15.75" customHeight="1">
      <c r="A141" s="19"/>
      <c r="B141" s="19"/>
      <c r="C141" s="20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1:29" ht="15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1:29" ht="15.75" customHeight="1">
      <c r="A143" s="19"/>
      <c r="B143" s="19"/>
      <c r="C143" s="23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1:29" ht="15.75" customHeight="1">
      <c r="A144" s="19"/>
      <c r="B144" s="19"/>
      <c r="C144" s="23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23"/>
      <c r="T144" s="23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1:29" ht="15.75" customHeight="1">
      <c r="A145" s="19"/>
      <c r="B145" s="19"/>
      <c r="C145" s="23"/>
      <c r="D145" s="19"/>
      <c r="E145" s="19"/>
      <c r="F145" s="19"/>
      <c r="G145" s="19"/>
      <c r="H145" s="19"/>
      <c r="I145" s="19"/>
      <c r="J145" s="19"/>
      <c r="K145" s="19"/>
      <c r="L145" s="19"/>
      <c r="M145" s="23"/>
      <c r="N145" s="23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1:29" ht="15.75" customHeight="1">
      <c r="A146" s="19"/>
      <c r="B146" s="19"/>
      <c r="C146" s="23"/>
      <c r="D146" s="19"/>
      <c r="E146" s="19"/>
      <c r="F146" s="19"/>
      <c r="G146" s="19"/>
      <c r="H146" s="19"/>
      <c r="I146" s="19"/>
      <c r="J146" s="19"/>
      <c r="K146" s="19"/>
      <c r="L146" s="19"/>
      <c r="M146" s="23"/>
      <c r="N146" s="23"/>
      <c r="O146" s="19"/>
      <c r="P146" s="19"/>
      <c r="Q146" s="19"/>
      <c r="R146" s="19"/>
      <c r="S146" s="23"/>
      <c r="T146" s="23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1:29" ht="15.75" customHeight="1">
      <c r="A147" s="19"/>
      <c r="B147" s="19"/>
      <c r="C147" s="23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1:29" ht="15.75" customHeight="1">
      <c r="A148" s="19"/>
      <c r="B148" s="19"/>
      <c r="C148" s="3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3:77" s="19" customFormat="1" ht="15.75" customHeight="1">
      <c r="C149" s="23"/>
      <c r="M149" s="23"/>
      <c r="N149" s="23"/>
      <c r="Y149" s="23"/>
      <c r="Z149" s="23"/>
      <c r="BH149" s="1"/>
      <c r="BX149" s="1"/>
      <c r="BY149" s="1"/>
    </row>
    <row r="150" spans="1:29" ht="15.75" customHeight="1">
      <c r="A150" s="19"/>
      <c r="B150" s="19"/>
      <c r="C150" s="23"/>
      <c r="D150" s="19"/>
      <c r="E150" s="19"/>
      <c r="F150" s="19"/>
      <c r="G150" s="19"/>
      <c r="H150" s="19"/>
      <c r="I150" s="19"/>
      <c r="J150" s="19"/>
      <c r="K150" s="19"/>
      <c r="L150" s="19"/>
      <c r="M150" s="23"/>
      <c r="N150" s="23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23"/>
      <c r="Z150" s="23"/>
      <c r="AA150" s="19"/>
      <c r="AB150" s="19"/>
      <c r="AC150" s="19"/>
    </row>
    <row r="151" spans="1:29" ht="15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1:62" ht="20.25" customHeight="1">
      <c r="A152" s="19"/>
      <c r="B152" s="19"/>
      <c r="C152" s="3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BJ152" s="5"/>
    </row>
    <row r="153" spans="1:29" ht="14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</sheetData>
  <mergeCells count="23">
    <mergeCell ref="CB6:CB7"/>
    <mergeCell ref="Q5:R6"/>
    <mergeCell ref="U5:V6"/>
    <mergeCell ref="W5:X6"/>
    <mergeCell ref="AA5:AB6"/>
    <mergeCell ref="CC6:CC7"/>
    <mergeCell ref="CD6:CD7"/>
    <mergeCell ref="BY6:BZ6"/>
    <mergeCell ref="AU5:AV6"/>
    <mergeCell ref="AY5:AZ6"/>
    <mergeCell ref="BA5:BB6"/>
    <mergeCell ref="BE5:BF6"/>
    <mergeCell ref="BL6:BL7"/>
    <mergeCell ref="BM6:BM7"/>
    <mergeCell ref="BN6:BN7"/>
    <mergeCell ref="AF22:AG22"/>
    <mergeCell ref="AF41:AG41"/>
    <mergeCell ref="AF56:AG56"/>
    <mergeCell ref="AF64:AG64"/>
    <mergeCell ref="BY21:BZ21"/>
    <mergeCell ref="BY40:BZ40"/>
    <mergeCell ref="BY55:BZ55"/>
    <mergeCell ref="BY63:BZ6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rowBreaks count="1" manualBreakCount="1">
    <brk id="77" max="65535" man="1"/>
  </rowBreaks>
  <colBreaks count="5" manualBreakCount="5">
    <brk id="15" max="65535" man="1"/>
    <brk id="29" max="74" man="1"/>
    <brk id="46" max="74" man="1"/>
    <brk id="59" max="74" man="1"/>
    <brk id="7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2000-01-25T06:58:45Z</cp:lastPrinted>
  <dcterms:modified xsi:type="dcterms:W3CDTF">2000-02-03T02:19:39Z</dcterms:modified>
  <cp:category/>
  <cp:version/>
  <cp:contentType/>
  <cp:contentStatus/>
</cp:coreProperties>
</file>