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tabRatio="558" activeTab="0"/>
  </bookViews>
  <sheets>
    <sheet name="(1)被保険者数" sheetId="1" r:id="rId1"/>
    <sheet name="(2)年金受給権者数" sheetId="2" r:id="rId2"/>
  </sheets>
  <definedNames>
    <definedName name="_xlnm.Print_Area" localSheetId="0">'(1)被保険者数'!$A$1:$J$59</definedName>
    <definedName name="_xlnm.Print_Area" localSheetId="1">'(2)年金受給権者数'!$A$1:$H$59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<sst xmlns="http://schemas.openxmlformats.org/spreadsheetml/2006/main" count="142" uniqueCount="113">
  <si>
    <t>制度</t>
  </si>
  <si>
    <t>種別</t>
  </si>
  <si>
    <t>受給権者数</t>
  </si>
  <si>
    <t>老齢年金</t>
  </si>
  <si>
    <t>通算老齢年金</t>
  </si>
  <si>
    <t>障害年金</t>
  </si>
  <si>
    <t>遺族年金</t>
  </si>
  <si>
    <t>通算遺族年金</t>
  </si>
  <si>
    <t>旧法厚生年金</t>
  </si>
  <si>
    <t>障害年金（職務上）</t>
  </si>
  <si>
    <t>遺族年金（職務上）</t>
  </si>
  <si>
    <t>船員保険</t>
  </si>
  <si>
    <t>５年年金</t>
  </si>
  <si>
    <t>母子・準母子年金</t>
  </si>
  <si>
    <t>寡婦年金（旧法）</t>
  </si>
  <si>
    <t>遺児年金</t>
  </si>
  <si>
    <t>障害基礎年金</t>
  </si>
  <si>
    <t>遺族基礎年金</t>
  </si>
  <si>
    <t>寡婦年金（新法）</t>
  </si>
  <si>
    <t>旧法国民年金（短期を含む）</t>
  </si>
  <si>
    <t>全部新法</t>
  </si>
  <si>
    <t>平均年金額（基金含む）</t>
  </si>
  <si>
    <t>総年金額（基金除く）</t>
  </si>
  <si>
    <t>単位：人、円</t>
  </si>
  <si>
    <t>市町村</t>
  </si>
  <si>
    <t>市部</t>
  </si>
  <si>
    <t>郡部</t>
  </si>
  <si>
    <t>長崎市</t>
  </si>
  <si>
    <t>佐世保市</t>
  </si>
  <si>
    <t>島原市</t>
  </si>
  <si>
    <t>諌早市</t>
  </si>
  <si>
    <t>大村市</t>
  </si>
  <si>
    <t>平戸市</t>
  </si>
  <si>
    <t>松浦市</t>
  </si>
  <si>
    <t>西彼杵郡</t>
  </si>
  <si>
    <t>長    与    町</t>
  </si>
  <si>
    <t>時    津    町</t>
  </si>
  <si>
    <t>琴    海    町</t>
  </si>
  <si>
    <t>大    島    町</t>
  </si>
  <si>
    <t>崎    戸    町</t>
  </si>
  <si>
    <t>大  瀬  戸  町</t>
  </si>
  <si>
    <t>東彼杵郡</t>
  </si>
  <si>
    <t>東  彼  杵  町</t>
  </si>
  <si>
    <t>川    棚    町</t>
  </si>
  <si>
    <t>波  佐  見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</si>
  <si>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</si>
  <si>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</si>
  <si>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</si>
  <si>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</si>
  <si>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</si>
  <si>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</si>
  <si>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</si>
  <si>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</si>
  <si>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</si>
  <si>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</si>
  <si>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被保険者</t>
  </si>
  <si>
    <t>総数</t>
  </si>
  <si>
    <t>任意加入</t>
  </si>
  <si>
    <t>第３号</t>
  </si>
  <si>
    <t>被保険者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</si>
  <si>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</si>
  <si>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</si>
  <si>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</si>
  <si>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</si>
  <si>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</si>
  <si>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</si>
  <si>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</si>
  <si>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</si>
  <si>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</si>
  <si>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</si>
  <si>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</si>
  <si>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</si>
  <si>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</si>
  <si>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</si>
  <si>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</si>
  <si>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</si>
  <si>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</si>
  <si>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</si>
  <si>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</si>
  <si>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</si>
  <si>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</si>
  <si>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第１号被保険者</t>
  </si>
  <si>
    <t>(２)　年金受給権者数</t>
  </si>
  <si>
    <t xml:space="preserve">  ＃退職</t>
  </si>
  <si>
    <t xml:space="preserve">  ＃在職</t>
  </si>
  <si>
    <t>　＃退職</t>
  </si>
  <si>
    <t xml:space="preserve">  　小計</t>
  </si>
  <si>
    <t>　  小計</t>
  </si>
  <si>
    <t>　＃本来</t>
  </si>
  <si>
    <t>　＃繰上げ</t>
  </si>
  <si>
    <t>　＃繰下げ</t>
  </si>
  <si>
    <t>　＃拠出</t>
  </si>
  <si>
    <t>　＃福祉</t>
  </si>
  <si>
    <t>総計</t>
  </si>
  <si>
    <t>　　　計</t>
  </si>
  <si>
    <t>　　　　事　　  　業　 　 　概　　  　要</t>
  </si>
  <si>
    <t>(１)　被保険者数</t>
  </si>
  <si>
    <t xml:space="preserve">    小計</t>
  </si>
  <si>
    <t>単位：人</t>
  </si>
  <si>
    <t>壱岐市</t>
  </si>
  <si>
    <t>対馬市</t>
  </si>
  <si>
    <t>小  値  賀  町</t>
  </si>
  <si>
    <t>老齢福祉年金</t>
  </si>
  <si>
    <t>　　合計</t>
  </si>
  <si>
    <t>平成16年度</t>
  </si>
  <si>
    <t>五島市</t>
  </si>
  <si>
    <t>新 上 五 島 町</t>
  </si>
  <si>
    <t>（平成16年度）</t>
  </si>
  <si>
    <t>西    彼    町</t>
  </si>
  <si>
    <t>西    海    町</t>
  </si>
  <si>
    <t>-</t>
  </si>
  <si>
    <t>資料  長崎社会保険事務局調</t>
  </si>
  <si>
    <t>　　　　　　　　　　　２０４　　　　国　　　　民　　　　　年　　　　　金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</si>
</sst>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00_ "/>
    <numFmt numFmtId="186" formatCode="#,##0_ "/>
    <numFmt numFmtId="187" formatCode="#,##0_);\(#,##0\)"/>
    <numFmt numFmtId="188" formatCode="#,##0_);[Red]\(#,##0\)"/>
    <numFmt numFmtId="189" formatCode="#,##0.00_ "/>
  </numFmts>
  <fonts count="1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81" fontId="6" fillId="0" borderId="1" xfId="15" applyFont="1" applyFill="1" applyBorder="1" applyAlignment="1">
      <alignment horizontal="right"/>
    </xf>
    <xf numFmtId="0" fontId="6" fillId="0" borderId="2" xfId="0" applyFont="1" applyFill="1" applyBorder="1" applyAlignment="1">
      <alignment horizontal="distributed" vertical="center"/>
    </xf>
    <xf numFmtId="181" fontId="6" fillId="0" borderId="2" xfId="15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181" fontId="6" fillId="0" borderId="2" xfId="15" applyFont="1" applyFill="1" applyBorder="1" applyAlignment="1">
      <alignment horizontal="distributed" vertical="center"/>
    </xf>
    <xf numFmtId="181" fontId="6" fillId="0" borderId="3" xfId="15" applyFont="1" applyFill="1" applyBorder="1" applyAlignment="1">
      <alignment horizontal="right" vertical="center"/>
    </xf>
    <xf numFmtId="181" fontId="12" fillId="0" borderId="2" xfId="15" applyFont="1" applyFill="1" applyBorder="1" applyAlignment="1">
      <alignment horizontal="right" vertical="center"/>
    </xf>
    <xf numFmtId="181" fontId="6" fillId="0" borderId="1" xfId="15" applyFont="1" applyFill="1" applyBorder="1" applyAlignment="1">
      <alignment horizontal="distributed"/>
    </xf>
    <xf numFmtId="0" fontId="11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horizontal="left" vertical="center"/>
    </xf>
    <xf numFmtId="181" fontId="12" fillId="0" borderId="0" xfId="15" applyFont="1" applyAlignment="1">
      <alignment/>
    </xf>
    <xf numFmtId="181" fontId="12" fillId="0" borderId="0" xfId="15" applyFont="1" applyAlignment="1">
      <alignment horizontal="right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 vertical="center"/>
    </xf>
    <xf numFmtId="181" fontId="12" fillId="0" borderId="0" xfId="15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9" xfId="0" applyFont="1" applyBorder="1" applyAlignment="1">
      <alignment/>
    </xf>
    <xf numFmtId="0" fontId="12" fillId="0" borderId="10" xfId="0" applyFont="1" applyBorder="1" applyAlignment="1">
      <alignment/>
    </xf>
    <xf numFmtId="181" fontId="12" fillId="0" borderId="6" xfId="15" applyFont="1" applyBorder="1" applyAlignment="1">
      <alignment vertical="center"/>
    </xf>
    <xf numFmtId="181" fontId="12" fillId="0" borderId="0" xfId="15" applyFont="1" applyBorder="1" applyAlignment="1">
      <alignment vertical="center"/>
    </xf>
    <xf numFmtId="181" fontId="12" fillId="0" borderId="7" xfId="15" applyFont="1" applyBorder="1" applyAlignment="1">
      <alignment vertical="center"/>
    </xf>
    <xf numFmtId="181" fontId="12" fillId="0" borderId="9" xfId="15" applyFont="1" applyBorder="1" applyAlignment="1">
      <alignment vertical="center"/>
    </xf>
    <xf numFmtId="181" fontId="12" fillId="0" borderId="8" xfId="15" applyFont="1" applyBorder="1" applyAlignment="1">
      <alignment vertical="center"/>
    </xf>
    <xf numFmtId="181" fontId="12" fillId="0" borderId="4" xfId="15" applyFont="1" applyBorder="1" applyAlignment="1">
      <alignment vertical="center"/>
    </xf>
    <xf numFmtId="181" fontId="12" fillId="0" borderId="8" xfId="15" applyFont="1" applyBorder="1" applyAlignment="1">
      <alignment horizontal="right" vertical="center"/>
    </xf>
    <xf numFmtId="181" fontId="12" fillId="0" borderId="4" xfId="15" applyFont="1" applyBorder="1" applyAlignment="1">
      <alignment horizontal="right" vertical="center"/>
    </xf>
    <xf numFmtId="181" fontId="12" fillId="0" borderId="6" xfId="15" applyFont="1" applyBorder="1" applyAlignment="1">
      <alignment horizontal="right" vertical="center"/>
    </xf>
    <xf numFmtId="181" fontId="12" fillId="0" borderId="0" xfId="15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12" fillId="0" borderId="12" xfId="0" applyFont="1" applyBorder="1" applyAlignment="1">
      <alignment vertical="center"/>
    </xf>
    <xf numFmtId="181" fontId="12" fillId="0" borderId="13" xfId="15" applyFont="1" applyBorder="1" applyAlignment="1">
      <alignment horizontal="distributed" vertical="center"/>
    </xf>
    <xf numFmtId="181" fontId="12" fillId="0" borderId="14" xfId="15" applyFont="1" applyBorder="1" applyAlignment="1">
      <alignment horizontal="distributed" vertical="center" wrapText="1"/>
    </xf>
    <xf numFmtId="181" fontId="12" fillId="0" borderId="14" xfId="15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vertical="center"/>
    </xf>
    <xf numFmtId="181" fontId="12" fillId="0" borderId="15" xfId="15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181" fontId="12" fillId="0" borderId="16" xfId="15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81" fontId="10" fillId="0" borderId="0" xfId="15" applyFont="1" applyFill="1" applyBorder="1" applyAlignment="1">
      <alignment horizontal="center" vertical="center"/>
    </xf>
    <xf numFmtId="181" fontId="6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7" fillId="0" borderId="0" xfId="15" applyFont="1" applyFill="1" applyBorder="1" applyAlignment="1">
      <alignment horizontal="left" vertical="center"/>
    </xf>
    <xf numFmtId="181" fontId="6" fillId="0" borderId="0" xfId="15" applyFont="1" applyFill="1" applyBorder="1" applyAlignment="1">
      <alignment horizontal="left" vertical="center"/>
    </xf>
    <xf numFmtId="181" fontId="6" fillId="0" borderId="0" xfId="15" applyFont="1" applyFill="1" applyBorder="1" applyAlignment="1">
      <alignment/>
    </xf>
    <xf numFmtId="181" fontId="6" fillId="0" borderId="2" xfId="15" applyFont="1" applyFill="1" applyBorder="1" applyAlignment="1">
      <alignment/>
    </xf>
    <xf numFmtId="181" fontId="6" fillId="0" borderId="1" xfId="15" applyFont="1" applyFill="1" applyBorder="1" applyAlignment="1">
      <alignment/>
    </xf>
    <xf numFmtId="181" fontId="6" fillId="0" borderId="0" xfId="15" applyFont="1" applyFill="1" applyAlignment="1">
      <alignment horizontal="right"/>
    </xf>
    <xf numFmtId="181" fontId="12" fillId="0" borderId="0" xfId="15" applyFont="1" applyFill="1" applyBorder="1" applyAlignment="1">
      <alignment/>
    </xf>
    <xf numFmtId="181" fontId="12" fillId="0" borderId="2" xfId="15" applyFont="1" applyFill="1" applyBorder="1" applyAlignment="1">
      <alignment/>
    </xf>
    <xf numFmtId="181" fontId="6" fillId="0" borderId="17" xfId="15" applyFont="1" applyFill="1" applyBorder="1" applyAlignment="1">
      <alignment/>
    </xf>
    <xf numFmtId="181" fontId="6" fillId="0" borderId="3" xfId="15" applyFont="1" applyFill="1" applyBorder="1" applyAlignment="1">
      <alignment/>
    </xf>
    <xf numFmtId="181" fontId="6" fillId="0" borderId="18" xfId="15" applyFont="1" applyFill="1" applyBorder="1" applyAlignment="1">
      <alignment/>
    </xf>
    <xf numFmtId="181" fontId="9" fillId="0" borderId="0" xfId="15" applyFont="1" applyFill="1" applyAlignment="1">
      <alignment/>
    </xf>
    <xf numFmtId="181" fontId="9" fillId="0" borderId="0" xfId="15" applyFont="1" applyFill="1" applyBorder="1" applyAlignment="1">
      <alignment/>
    </xf>
    <xf numFmtId="181" fontId="6" fillId="0" borderId="1" xfId="15" applyFont="1" applyFill="1" applyBorder="1" applyAlignment="1">
      <alignment horizontal="right" vertical="center"/>
    </xf>
    <xf numFmtId="181" fontId="6" fillId="0" borderId="19" xfId="15" applyFont="1" applyFill="1" applyBorder="1" applyAlignment="1">
      <alignment horizontal="right"/>
    </xf>
    <xf numFmtId="181" fontId="6" fillId="0" borderId="1" xfId="15" applyFont="1" applyFill="1" applyBorder="1" applyAlignment="1">
      <alignment horizontal="distributed" vertical="center"/>
    </xf>
    <xf numFmtId="181" fontId="0" fillId="0" borderId="10" xfId="15" applyBorder="1" applyAlignment="1">
      <alignment/>
    </xf>
    <xf numFmtId="181" fontId="6" fillId="0" borderId="11" xfId="15" applyFont="1" applyFill="1" applyBorder="1" applyAlignment="1">
      <alignment horizontal="distributed" vertical="center"/>
    </xf>
    <xf numFmtId="181" fontId="8" fillId="0" borderId="12" xfId="15" applyFont="1" applyFill="1" applyBorder="1" applyAlignment="1">
      <alignment horizontal="distributed" vertical="center"/>
    </xf>
    <xf numFmtId="181" fontId="8" fillId="0" borderId="10" xfId="15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5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181" fontId="6" fillId="0" borderId="8" xfId="15" applyFont="1" applyFill="1" applyBorder="1" applyAlignment="1">
      <alignment vertical="center"/>
    </xf>
    <xf numFmtId="181" fontId="6" fillId="0" borderId="6" xfId="15" applyFont="1" applyFill="1" applyBorder="1" applyAlignment="1">
      <alignment vertical="center"/>
    </xf>
    <xf numFmtId="181" fontId="6" fillId="0" borderId="0" xfId="15" applyFont="1" applyFill="1" applyBorder="1" applyAlignment="1">
      <alignment vertical="center"/>
    </xf>
    <xf numFmtId="181" fontId="6" fillId="0" borderId="4" xfId="15" applyFont="1" applyFill="1" applyBorder="1" applyAlignment="1">
      <alignment vertical="center"/>
    </xf>
    <xf numFmtId="181" fontId="6" fillId="0" borderId="20" xfId="15" applyFont="1" applyFill="1" applyBorder="1" applyAlignment="1">
      <alignment horizontal="distributed" vertical="center"/>
    </xf>
    <xf numFmtId="181" fontId="0" fillId="0" borderId="1" xfId="15" applyBorder="1" applyAlignment="1">
      <alignment/>
    </xf>
    <xf numFmtId="181" fontId="0" fillId="0" borderId="21" xfId="15" applyBorder="1" applyAlignment="1">
      <alignment/>
    </xf>
    <xf numFmtId="181" fontId="6" fillId="0" borderId="22" xfId="15" applyFont="1" applyFill="1" applyBorder="1" applyAlignment="1">
      <alignment horizontal="distributed" vertical="center"/>
    </xf>
    <xf numFmtId="181" fontId="8" fillId="0" borderId="11" xfId="15" applyFont="1" applyFill="1" applyBorder="1" applyAlignment="1">
      <alignment horizontal="distributed" vertical="center"/>
    </xf>
    <xf numFmtId="181" fontId="8" fillId="0" borderId="7" xfId="15" applyFont="1" applyFill="1" applyBorder="1" applyAlignment="1">
      <alignment horizontal="distributed" vertical="center"/>
    </xf>
    <xf numFmtId="181" fontId="8" fillId="0" borderId="9" xfId="15" applyFont="1" applyFill="1" applyBorder="1" applyAlignment="1">
      <alignment horizontal="distributed" vertical="center"/>
    </xf>
    <xf numFmtId="181" fontId="6" fillId="0" borderId="19" xfId="15" applyFont="1" applyFill="1" applyBorder="1" applyAlignment="1">
      <alignment horizontal="distributed" vertical="center"/>
    </xf>
    <xf numFmtId="181" fontId="6" fillId="0" borderId="1" xfId="15" applyFont="1" applyFill="1" applyBorder="1" applyAlignment="1">
      <alignment horizontal="distributed" vertical="center"/>
    </xf>
    <xf numFmtId="181" fontId="6" fillId="0" borderId="21" xfId="15" applyFont="1" applyFill="1" applyBorder="1" applyAlignment="1">
      <alignment horizontal="distributed" vertical="center"/>
    </xf>
    <xf numFmtId="181" fontId="9" fillId="0" borderId="19" xfId="15" applyFont="1" applyFill="1" applyBorder="1" applyAlignment="1">
      <alignment horizontal="center" vertical="center"/>
    </xf>
    <xf numFmtId="181" fontId="9" fillId="0" borderId="1" xfId="15" applyFont="1" applyFill="1" applyBorder="1" applyAlignment="1">
      <alignment horizontal="center" vertical="center"/>
    </xf>
    <xf numFmtId="181" fontId="9" fillId="0" borderId="21" xfId="15" applyFont="1" applyFill="1" applyBorder="1" applyAlignment="1">
      <alignment horizontal="center" vertical="center"/>
    </xf>
    <xf numFmtId="181" fontId="6" fillId="0" borderId="8" xfId="15" applyFont="1" applyFill="1" applyBorder="1" applyAlignment="1">
      <alignment horizontal="distributed" vertical="center"/>
    </xf>
    <xf numFmtId="181" fontId="6" fillId="0" borderId="6" xfId="15" applyFont="1" applyFill="1" applyBorder="1" applyAlignment="1">
      <alignment horizontal="distributed" vertical="center"/>
    </xf>
    <xf numFmtId="181" fontId="6" fillId="0" borderId="7" xfId="15" applyFont="1" applyFill="1" applyBorder="1" applyAlignment="1">
      <alignment horizontal="distributed" vertical="center"/>
    </xf>
    <xf numFmtId="181" fontId="6" fillId="0" borderId="12" xfId="15" applyFont="1" applyFill="1" applyBorder="1" applyAlignment="1">
      <alignment horizontal="distributed" vertical="center"/>
    </xf>
    <xf numFmtId="181" fontId="0" fillId="0" borderId="2" xfId="15" applyBorder="1" applyAlignment="1">
      <alignment/>
    </xf>
    <xf numFmtId="0" fontId="12" fillId="0" borderId="7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0" fillId="0" borderId="0" xfId="0" applyBorder="1" applyAlignment="1">
      <alignment/>
    </xf>
    <xf numFmtId="0" fontId="12" fillId="0" borderId="8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3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showGridLines="0" tabSelected="1" zoomScale="75" zoomScaleNormal="75" zoomScaleSheetLayoutView="75" workbookViewId="0" topLeftCell="A2">
      <selection activeCell="A3" sqref="A3"/>
    </sheetView>
  </sheetViews>
  <sheetFormatPr defaultColWidth="8.625" defaultRowHeight="12.75"/>
  <cols>
    <col min="1" max="1" width="18.75390625" style="2" customWidth="1"/>
    <col min="2" max="3" width="14.125" style="64" customWidth="1"/>
    <col min="4" max="5" width="13.75390625" style="64" customWidth="1"/>
    <col min="6" max="6" width="18.75390625" style="64" customWidth="1"/>
    <col min="7" max="8" width="14.125" style="61" customWidth="1"/>
    <col min="9" max="10" width="13.75390625" style="61" customWidth="1"/>
    <col min="11" max="12" width="14.125" style="1" customWidth="1"/>
    <col min="13" max="16384" width="8.625" style="1" customWidth="1"/>
  </cols>
  <sheetData>
    <row r="1" spans="1:9" ht="16.5" customHeight="1">
      <c r="A1" s="82"/>
      <c r="B1" s="82"/>
      <c r="C1" s="82"/>
      <c r="D1" s="59"/>
      <c r="E1" s="60"/>
      <c r="F1" s="60"/>
      <c r="G1" s="60"/>
      <c r="H1" s="60"/>
      <c r="I1" s="60"/>
    </row>
    <row r="2" spans="1:13" ht="47.25" customHeight="1">
      <c r="A2" s="12" t="s">
        <v>112</v>
      </c>
      <c r="B2" s="62"/>
      <c r="C2" s="62"/>
      <c r="D2" s="62"/>
      <c r="E2" s="62"/>
      <c r="F2" s="62"/>
      <c r="G2" s="62"/>
      <c r="H2" s="62"/>
      <c r="I2" s="62"/>
      <c r="J2" s="62"/>
      <c r="K2" s="83"/>
      <c r="L2" s="83"/>
      <c r="M2" s="83"/>
    </row>
    <row r="3" spans="1:13" ht="21" customHeight="1" thickBot="1">
      <c r="A3" s="51" t="s">
        <v>96</v>
      </c>
      <c r="B3" s="62"/>
      <c r="C3" s="62"/>
      <c r="D3" s="62"/>
      <c r="E3" s="62"/>
      <c r="F3" s="62"/>
      <c r="G3" s="62"/>
      <c r="H3" s="62"/>
      <c r="I3" s="62"/>
      <c r="J3" s="63" t="s">
        <v>98</v>
      </c>
      <c r="K3" s="11"/>
      <c r="L3" s="11"/>
      <c r="M3" s="11"/>
    </row>
    <row r="4" spans="1:10" ht="17.25" customHeight="1">
      <c r="A4" s="106" t="s">
        <v>24</v>
      </c>
      <c r="B4" s="79" t="s">
        <v>55</v>
      </c>
      <c r="C4" s="94"/>
      <c r="D4" s="94"/>
      <c r="E4" s="80"/>
      <c r="F4" s="90" t="s">
        <v>24</v>
      </c>
      <c r="G4" s="93" t="s">
        <v>59</v>
      </c>
      <c r="H4" s="94"/>
      <c r="I4" s="94"/>
      <c r="J4" s="94"/>
    </row>
    <row r="5" spans="1:10" ht="15" customHeight="1">
      <c r="A5" s="107"/>
      <c r="B5" s="96"/>
      <c r="C5" s="96"/>
      <c r="D5" s="96"/>
      <c r="E5" s="81"/>
      <c r="F5" s="91"/>
      <c r="G5" s="95"/>
      <c r="H5" s="96"/>
      <c r="I5" s="96"/>
      <c r="J5" s="96"/>
    </row>
    <row r="6" spans="1:10" ht="15" customHeight="1">
      <c r="A6" s="107"/>
      <c r="B6" s="97" t="s">
        <v>56</v>
      </c>
      <c r="C6" s="100" t="s">
        <v>81</v>
      </c>
      <c r="D6" s="97" t="s">
        <v>57</v>
      </c>
      <c r="E6" s="97" t="s">
        <v>58</v>
      </c>
      <c r="F6" s="91"/>
      <c r="G6" s="97" t="s">
        <v>56</v>
      </c>
      <c r="H6" s="100" t="s">
        <v>81</v>
      </c>
      <c r="I6" s="97" t="s">
        <v>57</v>
      </c>
      <c r="J6" s="103" t="s">
        <v>58</v>
      </c>
    </row>
    <row r="7" spans="1:10" ht="15" customHeight="1">
      <c r="A7" s="107"/>
      <c r="B7" s="98"/>
      <c r="C7" s="101"/>
      <c r="D7" s="98"/>
      <c r="E7" s="98"/>
      <c r="F7" s="91"/>
      <c r="G7" s="98"/>
      <c r="H7" s="101"/>
      <c r="I7" s="98"/>
      <c r="J7" s="104"/>
    </row>
    <row r="8" spans="1:10" ht="15" customHeight="1">
      <c r="A8" s="78"/>
      <c r="B8" s="99"/>
      <c r="C8" s="102"/>
      <c r="D8" s="99"/>
      <c r="E8" s="99"/>
      <c r="F8" s="92"/>
      <c r="G8" s="99"/>
      <c r="H8" s="102"/>
      <c r="I8" s="99"/>
      <c r="J8" s="105"/>
    </row>
    <row r="9" spans="1:7" ht="15.75" customHeight="1">
      <c r="A9" s="84" t="s">
        <v>104</v>
      </c>
      <c r="B9" s="86">
        <f>SUM(B12:B14)</f>
        <v>379599</v>
      </c>
      <c r="C9" s="88">
        <f>SUM(C12:C14)</f>
        <v>263680</v>
      </c>
      <c r="D9" s="88">
        <f>SUM(D12:D14)</f>
        <v>3302</v>
      </c>
      <c r="E9" s="89">
        <f>SUM(E12:E14)</f>
        <v>112617</v>
      </c>
      <c r="F9" s="76"/>
      <c r="G9" s="64"/>
    </row>
    <row r="10" spans="1:10" ht="15.75" customHeight="1">
      <c r="A10" s="85"/>
      <c r="B10" s="87"/>
      <c r="C10" s="88"/>
      <c r="D10" s="88"/>
      <c r="E10" s="88"/>
      <c r="F10" s="77" t="s">
        <v>45</v>
      </c>
      <c r="G10" s="64">
        <f>SUM(G12:G30)</f>
        <v>33313</v>
      </c>
      <c r="H10" s="64">
        <f>SUM(H12:H30)</f>
        <v>27779</v>
      </c>
      <c r="I10" s="64">
        <f>SUM(I12:I30)</f>
        <v>149</v>
      </c>
      <c r="J10" s="64">
        <f>SUM(J12:J30)</f>
        <v>5385</v>
      </c>
    </row>
    <row r="11" spans="1:7" ht="15.75" customHeight="1">
      <c r="A11" s="85"/>
      <c r="B11" s="87"/>
      <c r="C11" s="88"/>
      <c r="D11" s="88"/>
      <c r="E11" s="88"/>
      <c r="F11" s="77"/>
      <c r="G11" s="64"/>
    </row>
    <row r="12" spans="1:10" ht="15.75" customHeight="1">
      <c r="A12" s="4" t="s">
        <v>25</v>
      </c>
      <c r="B12" s="64">
        <f>SUM(B16:B26)</f>
        <v>282566</v>
      </c>
      <c r="C12" s="64">
        <f>SUM(C16:C26)</f>
        <v>192027</v>
      </c>
      <c r="D12" s="64">
        <f>SUM(D16:D26)</f>
        <v>2735</v>
      </c>
      <c r="E12" s="64">
        <f>SUM(E16:E26)</f>
        <v>87804</v>
      </c>
      <c r="F12" s="75" t="s">
        <v>46</v>
      </c>
      <c r="G12" s="64">
        <f aca="true" t="shared" si="0" ref="G12:G52">SUM(H12:J12)</f>
        <v>3354</v>
      </c>
      <c r="H12" s="61">
        <v>2840</v>
      </c>
      <c r="I12" s="61">
        <v>7</v>
      </c>
      <c r="J12" s="61">
        <v>507</v>
      </c>
    </row>
    <row r="13" spans="1:10" ht="15.75" customHeight="1">
      <c r="A13" s="6"/>
      <c r="F13" s="75" t="s">
        <v>47</v>
      </c>
      <c r="G13" s="64">
        <f t="shared" si="0"/>
        <v>3108</v>
      </c>
      <c r="H13" s="61">
        <v>2565</v>
      </c>
      <c r="I13" s="61">
        <v>11</v>
      </c>
      <c r="J13" s="61">
        <v>532</v>
      </c>
    </row>
    <row r="14" spans="1:10" ht="15.75" customHeight="1">
      <c r="A14" s="4" t="s">
        <v>26</v>
      </c>
      <c r="B14" s="64">
        <f>SUM(B28,B40,G10,G32,G50)</f>
        <v>97033</v>
      </c>
      <c r="C14" s="64">
        <f>SUM(C28,C40,H10,H32,H50)</f>
        <v>71653</v>
      </c>
      <c r="D14" s="64">
        <f>SUM(D28,D40,I10,I32,I50)</f>
        <v>567</v>
      </c>
      <c r="E14" s="64">
        <f>SUM(E28,E40,J10,J32,J50)</f>
        <v>24813</v>
      </c>
      <c r="F14" s="75" t="s">
        <v>48</v>
      </c>
      <c r="G14" s="64">
        <f t="shared" si="0"/>
        <v>1608</v>
      </c>
      <c r="H14" s="61">
        <v>1385</v>
      </c>
      <c r="I14" s="61">
        <v>3</v>
      </c>
      <c r="J14" s="61">
        <v>220</v>
      </c>
    </row>
    <row r="15" spans="1:10" ht="15.75" customHeight="1">
      <c r="A15" s="6"/>
      <c r="F15" s="75" t="s">
        <v>49</v>
      </c>
      <c r="G15" s="64">
        <f t="shared" si="0"/>
        <v>1898</v>
      </c>
      <c r="H15" s="61">
        <v>1531</v>
      </c>
      <c r="I15" s="61">
        <v>3</v>
      </c>
      <c r="J15" s="61">
        <v>364</v>
      </c>
    </row>
    <row r="16" spans="1:10" ht="15.75" customHeight="1">
      <c r="A16" s="4" t="s">
        <v>27</v>
      </c>
      <c r="B16" s="64">
        <f>SUM(C16:E16)</f>
        <v>117132</v>
      </c>
      <c r="C16" s="64">
        <v>78382</v>
      </c>
      <c r="D16" s="64">
        <v>1320</v>
      </c>
      <c r="E16" s="64">
        <v>37430</v>
      </c>
      <c r="F16" s="75" t="s">
        <v>50</v>
      </c>
      <c r="G16" s="64">
        <f t="shared" si="0"/>
        <v>1180</v>
      </c>
      <c r="H16" s="61">
        <v>883</v>
      </c>
      <c r="I16" s="61">
        <v>2</v>
      </c>
      <c r="J16" s="61">
        <v>295</v>
      </c>
    </row>
    <row r="17" spans="1:7" ht="15.75" customHeight="1">
      <c r="A17" s="4" t="s">
        <v>28</v>
      </c>
      <c r="B17" s="64">
        <f aca="true" t="shared" si="1" ref="B17:B34">SUM(C17:E17)</f>
        <v>54343</v>
      </c>
      <c r="C17" s="64">
        <v>33869</v>
      </c>
      <c r="D17" s="64">
        <v>653</v>
      </c>
      <c r="E17" s="65">
        <v>19821</v>
      </c>
      <c r="F17" s="5"/>
      <c r="G17" s="64"/>
    </row>
    <row r="18" spans="1:10" ht="15.75" customHeight="1">
      <c r="A18" s="4" t="s">
        <v>29</v>
      </c>
      <c r="B18" s="64">
        <f t="shared" si="1"/>
        <v>10001</v>
      </c>
      <c r="C18" s="64">
        <v>7667</v>
      </c>
      <c r="D18" s="64">
        <v>84</v>
      </c>
      <c r="E18" s="65">
        <v>2250</v>
      </c>
      <c r="F18" s="5" t="s">
        <v>51</v>
      </c>
      <c r="G18" s="64">
        <f t="shared" si="0"/>
        <v>1567</v>
      </c>
      <c r="H18" s="61">
        <v>1282</v>
      </c>
      <c r="I18" s="61">
        <v>2</v>
      </c>
      <c r="J18" s="61">
        <v>283</v>
      </c>
    </row>
    <row r="19" spans="1:10" ht="15.75" customHeight="1">
      <c r="A19" s="4" t="s">
        <v>30</v>
      </c>
      <c r="B19" s="64">
        <f t="shared" si="1"/>
        <v>35817</v>
      </c>
      <c r="C19" s="64">
        <v>24204</v>
      </c>
      <c r="D19" s="64">
        <v>168</v>
      </c>
      <c r="E19" s="65">
        <v>11445</v>
      </c>
      <c r="F19" s="75" t="s">
        <v>52</v>
      </c>
      <c r="G19" s="64">
        <f t="shared" si="0"/>
        <v>2905</v>
      </c>
      <c r="H19" s="61">
        <v>2339</v>
      </c>
      <c r="I19" s="61">
        <v>17</v>
      </c>
      <c r="J19" s="61">
        <v>549</v>
      </c>
    </row>
    <row r="20" spans="1:10" ht="15.75" customHeight="1">
      <c r="A20" s="4" t="s">
        <v>31</v>
      </c>
      <c r="B20" s="64">
        <f t="shared" si="1"/>
        <v>22126</v>
      </c>
      <c r="C20" s="64">
        <v>13745</v>
      </c>
      <c r="D20" s="64">
        <v>114</v>
      </c>
      <c r="E20" s="65">
        <v>8267</v>
      </c>
      <c r="F20" s="75" t="s">
        <v>53</v>
      </c>
      <c r="G20" s="64">
        <f t="shared" si="0"/>
        <v>1612</v>
      </c>
      <c r="H20" s="61">
        <v>1471</v>
      </c>
      <c r="I20" s="61">
        <v>2</v>
      </c>
      <c r="J20" s="61">
        <v>139</v>
      </c>
    </row>
    <row r="21" spans="1:10" ht="15.75" customHeight="1">
      <c r="A21" s="4"/>
      <c r="E21" s="65"/>
      <c r="F21" s="75" t="s">
        <v>54</v>
      </c>
      <c r="G21" s="64">
        <f t="shared" si="0"/>
        <v>2450</v>
      </c>
      <c r="H21" s="61">
        <v>2038</v>
      </c>
      <c r="I21" s="61">
        <v>14</v>
      </c>
      <c r="J21" s="61">
        <v>398</v>
      </c>
    </row>
    <row r="22" spans="1:10" ht="15.75" customHeight="1">
      <c r="A22" s="4" t="s">
        <v>32</v>
      </c>
      <c r="B22" s="64">
        <f t="shared" si="1"/>
        <v>5918</v>
      </c>
      <c r="C22" s="64">
        <v>4845</v>
      </c>
      <c r="D22" s="64">
        <v>52</v>
      </c>
      <c r="E22" s="65">
        <v>1021</v>
      </c>
      <c r="F22" s="3" t="s">
        <v>60</v>
      </c>
      <c r="G22" s="64">
        <f t="shared" si="0"/>
        <v>1576</v>
      </c>
      <c r="H22" s="61">
        <v>1170</v>
      </c>
      <c r="I22" s="61">
        <v>14</v>
      </c>
      <c r="J22" s="61">
        <v>392</v>
      </c>
    </row>
    <row r="23" spans="1:7" ht="15.75" customHeight="1">
      <c r="A23" s="4" t="s">
        <v>33</v>
      </c>
      <c r="B23" s="64">
        <f t="shared" si="1"/>
        <v>5201</v>
      </c>
      <c r="C23" s="64">
        <v>3969</v>
      </c>
      <c r="D23" s="64">
        <v>58</v>
      </c>
      <c r="E23" s="65">
        <v>1174</v>
      </c>
      <c r="F23" s="3"/>
      <c r="G23" s="64"/>
    </row>
    <row r="24" spans="1:10" ht="15.75" customHeight="1">
      <c r="A24" s="4" t="s">
        <v>100</v>
      </c>
      <c r="B24" s="64">
        <f t="shared" si="1"/>
        <v>11366</v>
      </c>
      <c r="C24" s="64">
        <v>8915</v>
      </c>
      <c r="D24" s="64">
        <v>113</v>
      </c>
      <c r="E24" s="65">
        <v>2338</v>
      </c>
      <c r="F24" s="3" t="s">
        <v>61</v>
      </c>
      <c r="G24" s="64">
        <f t="shared" si="0"/>
        <v>1772</v>
      </c>
      <c r="H24" s="61">
        <v>1467</v>
      </c>
      <c r="I24" s="67">
        <v>15</v>
      </c>
      <c r="J24" s="61">
        <v>290</v>
      </c>
    </row>
    <row r="25" spans="1:10" ht="15.75" customHeight="1">
      <c r="A25" s="4" t="s">
        <v>99</v>
      </c>
      <c r="B25" s="64">
        <f t="shared" si="1"/>
        <v>8328</v>
      </c>
      <c r="C25" s="64">
        <v>6856</v>
      </c>
      <c r="D25" s="64">
        <v>57</v>
      </c>
      <c r="E25" s="65">
        <v>1415</v>
      </c>
      <c r="F25" s="3" t="s">
        <v>62</v>
      </c>
      <c r="G25" s="64">
        <f t="shared" si="0"/>
        <v>1240</v>
      </c>
      <c r="H25" s="61">
        <v>1068</v>
      </c>
      <c r="I25" s="61">
        <v>8</v>
      </c>
      <c r="J25" s="61">
        <v>164</v>
      </c>
    </row>
    <row r="26" spans="1:10" ht="15.75" customHeight="1">
      <c r="A26" s="4" t="s">
        <v>105</v>
      </c>
      <c r="B26" s="64">
        <f t="shared" si="1"/>
        <v>12334</v>
      </c>
      <c r="C26" s="64">
        <v>9575</v>
      </c>
      <c r="D26" s="64">
        <v>116</v>
      </c>
      <c r="E26" s="65">
        <v>2643</v>
      </c>
      <c r="F26" s="3" t="s">
        <v>63</v>
      </c>
      <c r="G26" s="64">
        <f t="shared" si="0"/>
        <v>2614</v>
      </c>
      <c r="H26" s="61">
        <v>2255</v>
      </c>
      <c r="I26" s="61">
        <v>14</v>
      </c>
      <c r="J26" s="61">
        <v>345</v>
      </c>
    </row>
    <row r="27" spans="1:10" ht="15.75" customHeight="1">
      <c r="A27" s="4"/>
      <c r="E27" s="65"/>
      <c r="F27" s="3" t="s">
        <v>64</v>
      </c>
      <c r="G27" s="64">
        <f t="shared" si="0"/>
        <v>2737</v>
      </c>
      <c r="H27" s="61">
        <v>2358</v>
      </c>
      <c r="I27" s="61">
        <v>19</v>
      </c>
      <c r="J27" s="61">
        <v>360</v>
      </c>
    </row>
    <row r="28" spans="1:10" ht="15.75" customHeight="1">
      <c r="A28" s="4" t="s">
        <v>34</v>
      </c>
      <c r="B28" s="64">
        <f>SUM(B30:B38)</f>
        <v>30223</v>
      </c>
      <c r="C28" s="64">
        <f>SUM(C30:C38)</f>
        <v>19220</v>
      </c>
      <c r="D28" s="64">
        <f>SUM(D30:D38)</f>
        <v>198</v>
      </c>
      <c r="E28" s="64">
        <f>SUM(E30:E38)</f>
        <v>10805</v>
      </c>
      <c r="F28" s="3" t="s">
        <v>65</v>
      </c>
      <c r="G28" s="64">
        <f t="shared" si="0"/>
        <v>1407</v>
      </c>
      <c r="H28" s="61">
        <v>1235</v>
      </c>
      <c r="I28" s="61">
        <v>8</v>
      </c>
      <c r="J28" s="61">
        <v>164</v>
      </c>
    </row>
    <row r="29" spans="1:7" ht="15.75" customHeight="1">
      <c r="A29" s="6"/>
      <c r="E29" s="65"/>
      <c r="F29" s="3"/>
      <c r="G29" s="64"/>
    </row>
    <row r="30" spans="1:10" ht="15.75" customHeight="1">
      <c r="A30" s="5" t="s">
        <v>35</v>
      </c>
      <c r="B30" s="64">
        <f t="shared" si="1"/>
        <v>10987</v>
      </c>
      <c r="C30" s="64">
        <v>5737</v>
      </c>
      <c r="D30" s="64">
        <v>89</v>
      </c>
      <c r="E30" s="65">
        <v>5161</v>
      </c>
      <c r="F30" s="3" t="s">
        <v>66</v>
      </c>
      <c r="G30" s="64">
        <f t="shared" si="0"/>
        <v>2285</v>
      </c>
      <c r="H30" s="61">
        <v>1892</v>
      </c>
      <c r="I30" s="61">
        <v>10</v>
      </c>
      <c r="J30" s="61">
        <v>383</v>
      </c>
    </row>
    <row r="31" spans="1:7" ht="15.75" customHeight="1">
      <c r="A31" s="5" t="s">
        <v>36</v>
      </c>
      <c r="B31" s="64">
        <f t="shared" si="1"/>
        <v>7773</v>
      </c>
      <c r="C31" s="64">
        <v>4837</v>
      </c>
      <c r="D31" s="64">
        <v>46</v>
      </c>
      <c r="E31" s="65">
        <v>2890</v>
      </c>
      <c r="F31" s="66"/>
      <c r="G31" s="64"/>
    </row>
    <row r="32" spans="1:10" ht="15.75" customHeight="1">
      <c r="A32" s="5" t="s">
        <v>37</v>
      </c>
      <c r="B32" s="64">
        <f t="shared" si="1"/>
        <v>3427</v>
      </c>
      <c r="C32" s="64">
        <v>2496</v>
      </c>
      <c r="D32" s="64">
        <v>21</v>
      </c>
      <c r="E32" s="65">
        <v>910</v>
      </c>
      <c r="F32" s="10" t="s">
        <v>67</v>
      </c>
      <c r="G32" s="64">
        <f>SUM(G34:G48)</f>
        <v>17811</v>
      </c>
      <c r="H32" s="64">
        <f>SUM(H34:H48)</f>
        <v>13266</v>
      </c>
      <c r="I32" s="64">
        <f>SUM(I34:I48)</f>
        <v>142</v>
      </c>
      <c r="J32" s="64">
        <f>SUM(J34:J48)</f>
        <v>4403</v>
      </c>
    </row>
    <row r="33" spans="1:7" ht="15.75" customHeight="1">
      <c r="A33" s="5" t="s">
        <v>108</v>
      </c>
      <c r="B33" s="64">
        <f t="shared" si="1"/>
        <v>2473</v>
      </c>
      <c r="C33" s="64">
        <v>1993</v>
      </c>
      <c r="D33" s="64">
        <v>16</v>
      </c>
      <c r="E33" s="65">
        <v>464</v>
      </c>
      <c r="F33" s="3"/>
      <c r="G33" s="64"/>
    </row>
    <row r="34" spans="1:10" ht="15.75" customHeight="1">
      <c r="A34" s="5" t="s">
        <v>109</v>
      </c>
      <c r="B34" s="64">
        <f t="shared" si="1"/>
        <v>2151</v>
      </c>
      <c r="C34" s="64">
        <v>1752</v>
      </c>
      <c r="D34" s="64">
        <v>3</v>
      </c>
      <c r="E34" s="65">
        <v>396</v>
      </c>
      <c r="F34" s="3" t="s">
        <v>68</v>
      </c>
      <c r="G34" s="64">
        <f t="shared" si="0"/>
        <v>402</v>
      </c>
      <c r="H34" s="61">
        <v>334</v>
      </c>
      <c r="I34" s="61">
        <v>1</v>
      </c>
      <c r="J34" s="61">
        <v>67</v>
      </c>
    </row>
    <row r="35" spans="1:10" ht="15.75" customHeight="1">
      <c r="A35" s="5"/>
      <c r="E35" s="65"/>
      <c r="F35" s="3" t="s">
        <v>69</v>
      </c>
      <c r="G35" s="64">
        <f t="shared" si="0"/>
        <v>1582</v>
      </c>
      <c r="H35" s="61">
        <v>1017</v>
      </c>
      <c r="I35" s="61">
        <v>10</v>
      </c>
      <c r="J35" s="61">
        <v>555</v>
      </c>
    </row>
    <row r="36" spans="1:10" ht="15.75" customHeight="1">
      <c r="A36" s="5" t="s">
        <v>38</v>
      </c>
      <c r="B36" s="64">
        <f>SUM(C36:E36)</f>
        <v>1212</v>
      </c>
      <c r="C36" s="64">
        <v>736</v>
      </c>
      <c r="D36" s="64">
        <v>11</v>
      </c>
      <c r="E36" s="65">
        <v>465</v>
      </c>
      <c r="F36" s="3" t="s">
        <v>101</v>
      </c>
      <c r="G36" s="64">
        <f t="shared" si="0"/>
        <v>911</v>
      </c>
      <c r="H36" s="61">
        <v>729</v>
      </c>
      <c r="I36" s="61">
        <v>5</v>
      </c>
      <c r="J36" s="61">
        <v>177</v>
      </c>
    </row>
    <row r="37" spans="1:10" ht="15.75" customHeight="1">
      <c r="A37" s="5" t="s">
        <v>39</v>
      </c>
      <c r="B37" s="64">
        <f>SUM(C37:E37)</f>
        <v>407</v>
      </c>
      <c r="C37" s="64">
        <v>304</v>
      </c>
      <c r="D37" s="64">
        <v>4</v>
      </c>
      <c r="E37" s="65">
        <v>99</v>
      </c>
      <c r="F37" s="3" t="s">
        <v>70</v>
      </c>
      <c r="G37" s="64">
        <f t="shared" si="0"/>
        <v>851</v>
      </c>
      <c r="H37" s="61">
        <v>624</v>
      </c>
      <c r="I37" s="61">
        <v>5</v>
      </c>
      <c r="J37" s="61">
        <v>222</v>
      </c>
    </row>
    <row r="38" spans="1:10" ht="15.75" customHeight="1">
      <c r="A38" s="9" t="s">
        <v>40</v>
      </c>
      <c r="B38" s="64">
        <f>SUM(C38:E38)</f>
        <v>1793</v>
      </c>
      <c r="C38" s="64">
        <v>1365</v>
      </c>
      <c r="D38" s="64">
        <v>8</v>
      </c>
      <c r="E38" s="65">
        <v>420</v>
      </c>
      <c r="F38" s="3" t="s">
        <v>71</v>
      </c>
      <c r="G38" s="64">
        <f t="shared" si="0"/>
        <v>1866</v>
      </c>
      <c r="H38" s="61">
        <v>1479</v>
      </c>
      <c r="I38" s="61">
        <v>18</v>
      </c>
      <c r="J38" s="61">
        <v>369</v>
      </c>
    </row>
    <row r="39" spans="1:7" ht="15.75" customHeight="1">
      <c r="A39" s="5"/>
      <c r="E39" s="65"/>
      <c r="F39" s="3"/>
      <c r="G39" s="64"/>
    </row>
    <row r="40" spans="1:10" ht="15.75" customHeight="1">
      <c r="A40" s="7" t="s">
        <v>41</v>
      </c>
      <c r="B40" s="64">
        <f>SUM(B42:B44)</f>
        <v>9273</v>
      </c>
      <c r="C40" s="64">
        <f>SUM(C42:C44)</f>
        <v>6926</v>
      </c>
      <c r="D40" s="64">
        <f>SUM(D42:D44)</f>
        <v>29</v>
      </c>
      <c r="E40" s="64">
        <f>SUM(E42:E44)</f>
        <v>2318</v>
      </c>
      <c r="F40" s="3" t="s">
        <v>72</v>
      </c>
      <c r="G40" s="64">
        <f t="shared" si="0"/>
        <v>649</v>
      </c>
      <c r="H40" s="61">
        <v>481</v>
      </c>
      <c r="I40" s="61">
        <v>7</v>
      </c>
      <c r="J40" s="61">
        <v>161</v>
      </c>
    </row>
    <row r="41" spans="1:10" ht="15.75" customHeight="1">
      <c r="A41" s="5"/>
      <c r="E41" s="65"/>
      <c r="F41" s="3" t="s">
        <v>73</v>
      </c>
      <c r="G41" s="64">
        <f t="shared" si="0"/>
        <v>808</v>
      </c>
      <c r="H41" s="61">
        <v>718</v>
      </c>
      <c r="I41" s="61">
        <v>7</v>
      </c>
      <c r="J41" s="61">
        <v>83</v>
      </c>
    </row>
    <row r="42" spans="1:10" ht="15.75" customHeight="1">
      <c r="A42" s="5" t="s">
        <v>42</v>
      </c>
      <c r="B42" s="64">
        <f>SUM(C42:E42)</f>
        <v>2288</v>
      </c>
      <c r="C42" s="64">
        <v>1782</v>
      </c>
      <c r="D42" s="64">
        <v>6</v>
      </c>
      <c r="E42" s="65">
        <v>500</v>
      </c>
      <c r="F42" s="3" t="s">
        <v>74</v>
      </c>
      <c r="G42" s="64">
        <f t="shared" si="0"/>
        <v>1464</v>
      </c>
      <c r="H42" s="61">
        <v>1061</v>
      </c>
      <c r="I42" s="61">
        <v>12</v>
      </c>
      <c r="J42" s="61">
        <v>391</v>
      </c>
    </row>
    <row r="43" spans="1:10" ht="15.75" customHeight="1">
      <c r="A43" s="5" t="s">
        <v>43</v>
      </c>
      <c r="B43" s="64">
        <f>SUM(C43:E43)</f>
        <v>3599</v>
      </c>
      <c r="C43" s="64">
        <v>2571</v>
      </c>
      <c r="D43" s="64">
        <v>14</v>
      </c>
      <c r="E43" s="65">
        <v>1014</v>
      </c>
      <c r="F43" s="3" t="s">
        <v>75</v>
      </c>
      <c r="G43" s="64">
        <f t="shared" si="0"/>
        <v>1337</v>
      </c>
      <c r="H43" s="61">
        <v>1060</v>
      </c>
      <c r="I43" s="61">
        <v>9</v>
      </c>
      <c r="J43" s="61">
        <v>268</v>
      </c>
    </row>
    <row r="44" spans="1:10" ht="15.75" customHeight="1">
      <c r="A44" s="5" t="s">
        <v>44</v>
      </c>
      <c r="B44" s="64">
        <f>SUM(C44:E44)</f>
        <v>3386</v>
      </c>
      <c r="C44" s="64">
        <v>2573</v>
      </c>
      <c r="D44" s="64">
        <v>9</v>
      </c>
      <c r="E44" s="65">
        <v>804</v>
      </c>
      <c r="F44" s="3" t="s">
        <v>76</v>
      </c>
      <c r="G44" s="64">
        <f t="shared" si="0"/>
        <v>2120</v>
      </c>
      <c r="H44" s="61">
        <v>1752</v>
      </c>
      <c r="I44" s="61">
        <v>21</v>
      </c>
      <c r="J44" s="61">
        <v>347</v>
      </c>
    </row>
    <row r="45" spans="1:7" ht="15.75" customHeight="1">
      <c r="A45" s="9"/>
      <c r="B45" s="68"/>
      <c r="C45" s="68"/>
      <c r="D45" s="68"/>
      <c r="E45" s="69"/>
      <c r="F45" s="3"/>
      <c r="G45" s="64"/>
    </row>
    <row r="46" spans="1:10" ht="15.75" customHeight="1">
      <c r="A46" s="9"/>
      <c r="B46" s="68"/>
      <c r="C46" s="68"/>
      <c r="D46" s="68"/>
      <c r="E46" s="69"/>
      <c r="F46" s="3" t="s">
        <v>77</v>
      </c>
      <c r="G46" s="64">
        <f t="shared" si="0"/>
        <v>3437</v>
      </c>
      <c r="H46" s="61">
        <v>2279</v>
      </c>
      <c r="I46" s="61">
        <v>27</v>
      </c>
      <c r="J46" s="61">
        <v>1131</v>
      </c>
    </row>
    <row r="47" spans="1:10" ht="15.75" customHeight="1">
      <c r="A47" s="5"/>
      <c r="E47" s="65"/>
      <c r="F47" s="3" t="s">
        <v>78</v>
      </c>
      <c r="G47" s="64">
        <f t="shared" si="0"/>
        <v>1480</v>
      </c>
      <c r="H47" s="61">
        <v>1063</v>
      </c>
      <c r="I47" s="61">
        <v>13</v>
      </c>
      <c r="J47" s="61">
        <v>404</v>
      </c>
    </row>
    <row r="48" spans="1:10" ht="15.75" customHeight="1">
      <c r="A48" s="7"/>
      <c r="E48" s="65"/>
      <c r="F48" s="3" t="s">
        <v>79</v>
      </c>
      <c r="G48" s="64">
        <f t="shared" si="0"/>
        <v>904</v>
      </c>
      <c r="H48" s="61">
        <v>669</v>
      </c>
      <c r="I48" s="61">
        <v>7</v>
      </c>
      <c r="J48" s="61">
        <v>228</v>
      </c>
    </row>
    <row r="49" spans="1:7" ht="15.75" customHeight="1">
      <c r="A49" s="5"/>
      <c r="E49" s="65"/>
      <c r="F49" s="3"/>
      <c r="G49" s="64"/>
    </row>
    <row r="50" spans="1:10" ht="15.75" customHeight="1">
      <c r="A50" s="5"/>
      <c r="E50" s="65"/>
      <c r="F50" s="10" t="s">
        <v>80</v>
      </c>
      <c r="G50" s="64">
        <f>SUM(G52)</f>
        <v>6413</v>
      </c>
      <c r="H50" s="64">
        <f>SUM(H52)</f>
        <v>4462</v>
      </c>
      <c r="I50" s="64">
        <f>SUM(I52)</f>
        <v>49</v>
      </c>
      <c r="J50" s="64">
        <f>SUM(J52)</f>
        <v>1902</v>
      </c>
    </row>
    <row r="51" spans="1:7" ht="15.75" customHeight="1">
      <c r="A51" s="5"/>
      <c r="E51" s="65"/>
      <c r="F51" s="3"/>
      <c r="G51" s="64"/>
    </row>
    <row r="52" spans="1:10" ht="15.75" customHeight="1">
      <c r="A52" s="5"/>
      <c r="E52" s="65"/>
      <c r="F52" s="3" t="s">
        <v>106</v>
      </c>
      <c r="G52" s="64">
        <f t="shared" si="0"/>
        <v>6413</v>
      </c>
      <c r="H52" s="61">
        <v>4462</v>
      </c>
      <c r="I52" s="61">
        <v>49</v>
      </c>
      <c r="J52" s="61">
        <v>1902</v>
      </c>
    </row>
    <row r="53" spans="1:7" ht="15.75" customHeight="1">
      <c r="A53" s="5"/>
      <c r="E53" s="65"/>
      <c r="F53" s="3"/>
      <c r="G53" s="64"/>
    </row>
    <row r="54" spans="1:10" ht="15.75" customHeight="1" thickBot="1">
      <c r="A54" s="8"/>
      <c r="B54" s="70"/>
      <c r="C54" s="70"/>
      <c r="D54" s="70"/>
      <c r="E54" s="71"/>
      <c r="F54" s="72"/>
      <c r="G54" s="70"/>
      <c r="H54" s="70"/>
      <c r="I54" s="70"/>
      <c r="J54" s="70"/>
    </row>
    <row r="55" ht="15" customHeight="1"/>
    <row r="56" ht="15" customHeight="1">
      <c r="A56" s="2" t="s">
        <v>111</v>
      </c>
    </row>
    <row r="57" ht="15" customHeight="1"/>
    <row r="58" spans="7:10" ht="14.25">
      <c r="G58" s="64"/>
      <c r="H58" s="64"/>
      <c r="I58" s="64"/>
      <c r="J58" s="64"/>
    </row>
    <row r="61" spans="7:10" ht="14.25">
      <c r="G61" s="73"/>
      <c r="H61" s="73"/>
      <c r="I61" s="73"/>
      <c r="J61" s="73"/>
    </row>
    <row r="62" spans="7:10" ht="14.25">
      <c r="G62" s="73"/>
      <c r="H62" s="73"/>
      <c r="I62" s="73"/>
      <c r="J62" s="73"/>
    </row>
    <row r="63" spans="6:10" ht="14.25">
      <c r="F63" s="74"/>
      <c r="G63" s="73"/>
      <c r="H63" s="73"/>
      <c r="I63" s="73"/>
      <c r="J63" s="73"/>
    </row>
  </sheetData>
  <mergeCells count="19">
    <mergeCell ref="H6:H8"/>
    <mergeCell ref="I6:I8"/>
    <mergeCell ref="J6:J8"/>
    <mergeCell ref="A4:A8"/>
    <mergeCell ref="E6:E8"/>
    <mergeCell ref="C6:C8"/>
    <mergeCell ref="D6:D8"/>
    <mergeCell ref="B4:E5"/>
    <mergeCell ref="B6:B8"/>
    <mergeCell ref="A1:C1"/>
    <mergeCell ref="K2:M2"/>
    <mergeCell ref="A9:A11"/>
    <mergeCell ref="B9:B11"/>
    <mergeCell ref="C9:C11"/>
    <mergeCell ref="D9:D11"/>
    <mergeCell ref="E9:E11"/>
    <mergeCell ref="F4:F8"/>
    <mergeCell ref="G4:J5"/>
    <mergeCell ref="G6:G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="75" zoomScaleNormal="75" zoomScaleSheetLayoutView="75" workbookViewId="0" topLeftCell="A2">
      <selection activeCell="A2" sqref="A2:H52"/>
    </sheetView>
  </sheetViews>
  <sheetFormatPr defaultColWidth="8.625" defaultRowHeight="12.75"/>
  <cols>
    <col min="1" max="1" width="1.00390625" style="13" customWidth="1"/>
    <col min="2" max="2" width="29.25390625" style="13" customWidth="1"/>
    <col min="3" max="3" width="1.00390625" style="13" customWidth="1"/>
    <col min="4" max="4" width="21.875" style="13" customWidth="1"/>
    <col min="5" max="5" width="13.625" style="13" customWidth="1"/>
    <col min="6" max="8" width="29.00390625" style="17" customWidth="1"/>
    <col min="9" max="10" width="14.125" style="1" customWidth="1"/>
    <col min="11" max="16384" width="8.625" style="1" customWidth="1"/>
  </cols>
  <sheetData>
    <row r="1" spans="2:8" ht="16.5" customHeight="1">
      <c r="B1" s="14"/>
      <c r="C1" s="15"/>
      <c r="D1" s="15"/>
      <c r="E1" s="15"/>
      <c r="F1" s="15"/>
      <c r="G1" s="15"/>
      <c r="H1" s="15"/>
    </row>
    <row r="2" spans="1:11" ht="30" customHeight="1">
      <c r="A2" s="16"/>
      <c r="B2" s="57" t="s">
        <v>95</v>
      </c>
      <c r="C2" s="58"/>
      <c r="D2" s="58"/>
      <c r="E2" s="58"/>
      <c r="F2" s="58"/>
      <c r="G2" s="42" t="s">
        <v>107</v>
      </c>
      <c r="H2" s="42"/>
      <c r="I2" s="83"/>
      <c r="J2" s="83"/>
      <c r="K2" s="83"/>
    </row>
    <row r="3" spans="2:8" ht="28.5" customHeight="1" thickBot="1">
      <c r="B3" s="13" t="s">
        <v>82</v>
      </c>
      <c r="H3" s="18" t="s">
        <v>23</v>
      </c>
    </row>
    <row r="4" spans="1:8" ht="30" customHeight="1">
      <c r="A4" s="45"/>
      <c r="B4" s="46" t="s">
        <v>0</v>
      </c>
      <c r="C4" s="47"/>
      <c r="D4" s="118" t="s">
        <v>1</v>
      </c>
      <c r="E4" s="119"/>
      <c r="F4" s="48" t="s">
        <v>2</v>
      </c>
      <c r="G4" s="49" t="s">
        <v>21</v>
      </c>
      <c r="H4" s="50" t="s">
        <v>22</v>
      </c>
    </row>
    <row r="5" spans="1:8" ht="19.5" customHeight="1">
      <c r="A5" s="21"/>
      <c r="B5" s="110" t="s">
        <v>8</v>
      </c>
      <c r="C5" s="22"/>
      <c r="D5" s="28" t="s">
        <v>3</v>
      </c>
      <c r="E5" s="20"/>
      <c r="F5" s="36">
        <f>SUM(F6:F7)</f>
        <v>21339</v>
      </c>
      <c r="G5" s="37">
        <v>1896118</v>
      </c>
      <c r="H5" s="37">
        <f>SUM(H6:H7)</f>
        <v>40461254500</v>
      </c>
    </row>
    <row r="6" spans="1:8" ht="19.5" customHeight="1">
      <c r="A6" s="25"/>
      <c r="B6" s="117"/>
      <c r="C6" s="26"/>
      <c r="D6" s="23"/>
      <c r="E6" s="29" t="s">
        <v>83</v>
      </c>
      <c r="F6" s="32">
        <v>21301</v>
      </c>
      <c r="G6" s="33">
        <v>1896664</v>
      </c>
      <c r="H6" s="33">
        <v>40400830700</v>
      </c>
    </row>
    <row r="7" spans="1:12" ht="19.5" customHeight="1">
      <c r="A7" s="25"/>
      <c r="B7" s="117"/>
      <c r="C7" s="26"/>
      <c r="D7" s="23"/>
      <c r="E7" s="29" t="s">
        <v>84</v>
      </c>
      <c r="F7" s="32">
        <v>38</v>
      </c>
      <c r="G7" s="33">
        <v>1590100</v>
      </c>
      <c r="H7" s="33">
        <v>60423800</v>
      </c>
      <c r="I7" s="43"/>
      <c r="J7" s="33"/>
      <c r="K7" s="33"/>
      <c r="L7" s="33"/>
    </row>
    <row r="8" spans="1:8" ht="19.5" customHeight="1">
      <c r="A8" s="25"/>
      <c r="B8" s="117"/>
      <c r="C8" s="26"/>
      <c r="D8" s="23" t="s">
        <v>4</v>
      </c>
      <c r="E8" s="29"/>
      <c r="F8" s="32">
        <f>SUM(F9:F10)</f>
        <v>17123</v>
      </c>
      <c r="G8" s="33">
        <v>377435</v>
      </c>
      <c r="H8" s="33">
        <f>SUM(H9:H10)</f>
        <v>6462825700</v>
      </c>
    </row>
    <row r="9" spans="1:8" ht="19.5" customHeight="1">
      <c r="A9" s="25"/>
      <c r="B9" s="117"/>
      <c r="C9" s="26"/>
      <c r="D9" s="23"/>
      <c r="E9" s="29" t="s">
        <v>85</v>
      </c>
      <c r="F9" s="32">
        <v>17100</v>
      </c>
      <c r="G9" s="33">
        <v>377326</v>
      </c>
      <c r="H9" s="33">
        <v>6452279900</v>
      </c>
    </row>
    <row r="10" spans="1:12" ht="19.5" customHeight="1">
      <c r="A10" s="25"/>
      <c r="B10" s="117"/>
      <c r="C10" s="26"/>
      <c r="D10" s="23"/>
      <c r="E10" s="29" t="s">
        <v>84</v>
      </c>
      <c r="F10" s="32">
        <v>23</v>
      </c>
      <c r="G10" s="33">
        <v>458513</v>
      </c>
      <c r="H10" s="33">
        <v>10545800</v>
      </c>
      <c r="I10" s="43"/>
      <c r="J10" s="33"/>
      <c r="K10" s="33"/>
      <c r="L10" s="33"/>
    </row>
    <row r="11" spans="1:8" ht="30" customHeight="1">
      <c r="A11" s="25"/>
      <c r="B11" s="117"/>
      <c r="C11" s="26"/>
      <c r="D11" s="114" t="s">
        <v>86</v>
      </c>
      <c r="E11" s="115"/>
      <c r="F11" s="32">
        <f>SUM(F5,F8)</f>
        <v>38462</v>
      </c>
      <c r="G11" s="33">
        <v>1220011</v>
      </c>
      <c r="H11" s="33">
        <f>SUM(H5,H8)</f>
        <v>46924080200</v>
      </c>
    </row>
    <row r="12" spans="1:8" ht="19.5" customHeight="1">
      <c r="A12" s="25"/>
      <c r="B12" s="117"/>
      <c r="C12" s="26"/>
      <c r="D12" s="23" t="s">
        <v>5</v>
      </c>
      <c r="E12" s="29"/>
      <c r="F12" s="32">
        <v>1708</v>
      </c>
      <c r="G12" s="33">
        <v>1207992</v>
      </c>
      <c r="H12" s="33">
        <v>2063250200</v>
      </c>
    </row>
    <row r="13" spans="1:8" ht="19.5" customHeight="1">
      <c r="A13" s="25"/>
      <c r="B13" s="117"/>
      <c r="C13" s="26"/>
      <c r="D13" s="23" t="s">
        <v>6</v>
      </c>
      <c r="E13" s="29"/>
      <c r="F13" s="32">
        <v>10837</v>
      </c>
      <c r="G13" s="33">
        <v>1026796</v>
      </c>
      <c r="H13" s="33">
        <v>11127390900</v>
      </c>
    </row>
    <row r="14" spans="1:8" ht="19.5" customHeight="1">
      <c r="A14" s="25"/>
      <c r="B14" s="117"/>
      <c r="C14" s="26"/>
      <c r="D14" s="23" t="s">
        <v>7</v>
      </c>
      <c r="E14" s="29"/>
      <c r="F14" s="32">
        <v>1268</v>
      </c>
      <c r="G14" s="33">
        <v>249646</v>
      </c>
      <c r="H14" s="33">
        <v>316551500</v>
      </c>
    </row>
    <row r="15" spans="1:8" ht="30" customHeight="1">
      <c r="A15" s="30"/>
      <c r="B15" s="109"/>
      <c r="C15" s="31"/>
      <c r="D15" s="27" t="s">
        <v>94</v>
      </c>
      <c r="E15" s="44"/>
      <c r="F15" s="34">
        <f>SUM(F11:F14)</f>
        <v>52275</v>
      </c>
      <c r="G15" s="35">
        <v>1156026</v>
      </c>
      <c r="H15" s="35">
        <f>SUM(H11:H14)</f>
        <v>60431272800</v>
      </c>
    </row>
    <row r="16" spans="1:8" ht="19.5" customHeight="1">
      <c r="A16" s="21"/>
      <c r="B16" s="110" t="s">
        <v>11</v>
      </c>
      <c r="C16" s="22"/>
      <c r="D16" s="28" t="s">
        <v>3</v>
      </c>
      <c r="E16" s="19"/>
      <c r="F16" s="38">
        <v>3164</v>
      </c>
      <c r="G16" s="39">
        <v>2781760</v>
      </c>
      <c r="H16" s="39">
        <v>8801488700</v>
      </c>
    </row>
    <row r="17" spans="1:8" ht="19.5" customHeight="1">
      <c r="A17" s="25"/>
      <c r="B17" s="117"/>
      <c r="C17" s="26"/>
      <c r="D17" s="23" t="s">
        <v>4</v>
      </c>
      <c r="E17" s="43"/>
      <c r="F17" s="32">
        <v>464</v>
      </c>
      <c r="G17" s="33">
        <v>420161</v>
      </c>
      <c r="H17" s="33">
        <v>194954800</v>
      </c>
    </row>
    <row r="18" spans="1:8" ht="30" customHeight="1">
      <c r="A18" s="25"/>
      <c r="B18" s="117"/>
      <c r="C18" s="26"/>
      <c r="D18" s="114" t="s">
        <v>87</v>
      </c>
      <c r="E18" s="117"/>
      <c r="F18" s="32">
        <f>SUM(F16,F17)</f>
        <v>3628</v>
      </c>
      <c r="G18" s="33">
        <v>2479725</v>
      </c>
      <c r="H18" s="33">
        <f>SUM(H16,H17)</f>
        <v>8996443500</v>
      </c>
    </row>
    <row r="19" spans="1:8" ht="19.5" customHeight="1">
      <c r="A19" s="25"/>
      <c r="B19" s="117"/>
      <c r="C19" s="26"/>
      <c r="D19" s="114" t="s">
        <v>9</v>
      </c>
      <c r="E19" s="117"/>
      <c r="F19" s="32">
        <v>131</v>
      </c>
      <c r="G19" s="33">
        <v>2419741</v>
      </c>
      <c r="H19" s="33">
        <v>316986100</v>
      </c>
    </row>
    <row r="20" spans="1:8" ht="19.5" customHeight="1">
      <c r="A20" s="25"/>
      <c r="B20" s="117"/>
      <c r="C20" s="26"/>
      <c r="D20" s="114" t="s">
        <v>5</v>
      </c>
      <c r="E20" s="117"/>
      <c r="F20" s="32">
        <v>169</v>
      </c>
      <c r="G20" s="33">
        <v>1563698</v>
      </c>
      <c r="H20" s="33">
        <v>264264900</v>
      </c>
    </row>
    <row r="21" spans="1:8" ht="19.5" customHeight="1">
      <c r="A21" s="25"/>
      <c r="B21" s="117"/>
      <c r="C21" s="26"/>
      <c r="D21" s="114" t="s">
        <v>10</v>
      </c>
      <c r="E21" s="117"/>
      <c r="F21" s="32">
        <v>465</v>
      </c>
      <c r="G21" s="33">
        <v>2280669</v>
      </c>
      <c r="H21" s="33">
        <v>1060511300</v>
      </c>
    </row>
    <row r="22" spans="1:8" ht="19.5" customHeight="1">
      <c r="A22" s="25"/>
      <c r="B22" s="117"/>
      <c r="C22" s="26"/>
      <c r="D22" s="114" t="s">
        <v>6</v>
      </c>
      <c r="E22" s="117"/>
      <c r="F22" s="32">
        <v>1339</v>
      </c>
      <c r="G22" s="33">
        <v>1148388</v>
      </c>
      <c r="H22" s="33">
        <v>1537691700</v>
      </c>
    </row>
    <row r="23" spans="1:8" ht="19.5" customHeight="1">
      <c r="A23" s="25"/>
      <c r="B23" s="117"/>
      <c r="C23" s="26"/>
      <c r="D23" s="114" t="s">
        <v>7</v>
      </c>
      <c r="E23" s="117"/>
      <c r="F23" s="32">
        <v>120</v>
      </c>
      <c r="G23" s="33">
        <v>250159</v>
      </c>
      <c r="H23" s="33">
        <v>30019100</v>
      </c>
    </row>
    <row r="24" spans="1:8" ht="30" customHeight="1">
      <c r="A24" s="30"/>
      <c r="B24" s="109"/>
      <c r="C24" s="31"/>
      <c r="D24" s="108" t="s">
        <v>94</v>
      </c>
      <c r="E24" s="109"/>
      <c r="F24" s="34">
        <f>SUM(F18:F23)</f>
        <v>5852</v>
      </c>
      <c r="G24" s="35">
        <v>2085768</v>
      </c>
      <c r="H24" s="35">
        <f>SUM(H18:H23)</f>
        <v>12205916600</v>
      </c>
    </row>
    <row r="25" spans="1:8" ht="19.5" customHeight="1">
      <c r="A25" s="21"/>
      <c r="B25" s="110" t="s">
        <v>19</v>
      </c>
      <c r="C25" s="22"/>
      <c r="D25" s="28" t="s">
        <v>3</v>
      </c>
      <c r="E25" s="19"/>
      <c r="F25" s="36">
        <f>SUM(F26:F28)</f>
        <v>51741</v>
      </c>
      <c r="G25" s="37">
        <v>462724</v>
      </c>
      <c r="H25" s="37">
        <f>SUM(H26:H28)</f>
        <v>23941818000</v>
      </c>
    </row>
    <row r="26" spans="1:8" ht="19.5" customHeight="1">
      <c r="A26" s="25"/>
      <c r="B26" s="117"/>
      <c r="C26" s="26"/>
      <c r="D26" s="23"/>
      <c r="E26" s="43" t="s">
        <v>88</v>
      </c>
      <c r="F26" s="32">
        <v>15156</v>
      </c>
      <c r="G26" s="33">
        <v>587701</v>
      </c>
      <c r="H26" s="33">
        <v>8907198400</v>
      </c>
    </row>
    <row r="27" spans="1:8" ht="19.5" customHeight="1">
      <c r="A27" s="25"/>
      <c r="B27" s="117"/>
      <c r="C27" s="26"/>
      <c r="D27" s="23"/>
      <c r="E27" s="43" t="s">
        <v>89</v>
      </c>
      <c r="F27" s="32">
        <v>36518</v>
      </c>
      <c r="G27" s="33">
        <v>409960</v>
      </c>
      <c r="H27" s="33">
        <v>14970902700</v>
      </c>
    </row>
    <row r="28" spans="1:8" ht="19.5" customHeight="1">
      <c r="A28" s="25"/>
      <c r="B28" s="117"/>
      <c r="C28" s="26"/>
      <c r="D28" s="23"/>
      <c r="E28" s="43" t="s">
        <v>90</v>
      </c>
      <c r="F28" s="32">
        <v>67</v>
      </c>
      <c r="G28" s="33">
        <v>950999</v>
      </c>
      <c r="H28" s="33">
        <v>63716900</v>
      </c>
    </row>
    <row r="29" spans="1:8" ht="30" customHeight="1">
      <c r="A29" s="25"/>
      <c r="B29" s="117"/>
      <c r="C29" s="26"/>
      <c r="D29" s="114" t="s">
        <v>12</v>
      </c>
      <c r="E29" s="117"/>
      <c r="F29" s="32">
        <v>2123</v>
      </c>
      <c r="G29" s="33">
        <v>410800</v>
      </c>
      <c r="H29" s="33">
        <v>872128400</v>
      </c>
    </row>
    <row r="30" spans="1:8" ht="19.5" customHeight="1">
      <c r="A30" s="25"/>
      <c r="B30" s="117"/>
      <c r="C30" s="26"/>
      <c r="D30" s="23" t="s">
        <v>4</v>
      </c>
      <c r="E30" s="43"/>
      <c r="F30" s="32">
        <f>SUM(F31:F32)</f>
        <v>21340</v>
      </c>
      <c r="G30" s="33">
        <v>215075</v>
      </c>
      <c r="H30" s="33">
        <f>SUM(H31:H32)</f>
        <v>4589691300</v>
      </c>
    </row>
    <row r="31" spans="1:8" ht="19.5" customHeight="1">
      <c r="A31" s="25"/>
      <c r="B31" s="117"/>
      <c r="C31" s="26"/>
      <c r="D31" s="23"/>
      <c r="E31" s="43" t="s">
        <v>88</v>
      </c>
      <c r="F31" s="32">
        <v>10549</v>
      </c>
      <c r="G31" s="33">
        <v>225634</v>
      </c>
      <c r="H31" s="33">
        <v>2380211900</v>
      </c>
    </row>
    <row r="32" spans="1:8" ht="19.5" customHeight="1">
      <c r="A32" s="25"/>
      <c r="B32" s="117"/>
      <c r="C32" s="26"/>
      <c r="D32" s="23"/>
      <c r="E32" s="43" t="s">
        <v>89</v>
      </c>
      <c r="F32" s="32">
        <v>10791</v>
      </c>
      <c r="G32" s="33">
        <v>204752</v>
      </c>
      <c r="H32" s="33">
        <v>2209479400</v>
      </c>
    </row>
    <row r="33" spans="1:8" ht="30" customHeight="1">
      <c r="A33" s="25"/>
      <c r="B33" s="117"/>
      <c r="C33" s="26"/>
      <c r="D33" s="114" t="s">
        <v>97</v>
      </c>
      <c r="E33" s="117"/>
      <c r="F33" s="32">
        <f>SUM(F25,F29,F30)</f>
        <v>75204</v>
      </c>
      <c r="G33" s="33">
        <v>390985</v>
      </c>
      <c r="H33" s="33">
        <f>SUM(H25,H29,H30)</f>
        <v>29403637700</v>
      </c>
    </row>
    <row r="34" spans="1:8" ht="19.5" customHeight="1">
      <c r="A34" s="25"/>
      <c r="B34" s="117"/>
      <c r="C34" s="26"/>
      <c r="D34" s="114" t="s">
        <v>5</v>
      </c>
      <c r="E34" s="117"/>
      <c r="F34" s="32">
        <v>2405</v>
      </c>
      <c r="G34" s="33">
        <v>909036</v>
      </c>
      <c r="H34" s="33">
        <v>2186230700</v>
      </c>
    </row>
    <row r="35" spans="1:8" ht="19.5" customHeight="1">
      <c r="A35" s="25"/>
      <c r="B35" s="117"/>
      <c r="C35" s="26"/>
      <c r="D35" s="114" t="s">
        <v>13</v>
      </c>
      <c r="E35" s="117"/>
      <c r="F35" s="32">
        <v>3</v>
      </c>
      <c r="G35" s="33">
        <v>1048500</v>
      </c>
      <c r="H35" s="33">
        <v>3145500</v>
      </c>
    </row>
    <row r="36" spans="1:8" ht="19.5" customHeight="1">
      <c r="A36" s="25"/>
      <c r="B36" s="117"/>
      <c r="C36" s="26"/>
      <c r="D36" s="114" t="s">
        <v>14</v>
      </c>
      <c r="E36" s="117"/>
      <c r="F36" s="32">
        <v>1</v>
      </c>
      <c r="G36" s="33">
        <v>540200</v>
      </c>
      <c r="H36" s="33">
        <v>540200</v>
      </c>
    </row>
    <row r="37" spans="1:8" ht="19.5" customHeight="1">
      <c r="A37" s="25"/>
      <c r="B37" s="117"/>
      <c r="C37" s="26"/>
      <c r="D37" s="114" t="s">
        <v>15</v>
      </c>
      <c r="E37" s="117"/>
      <c r="F37" s="40" t="s">
        <v>110</v>
      </c>
      <c r="G37" s="41" t="s">
        <v>110</v>
      </c>
      <c r="H37" s="41" t="s">
        <v>110</v>
      </c>
    </row>
    <row r="38" spans="1:8" ht="15.75" customHeight="1">
      <c r="A38" s="25"/>
      <c r="B38" s="117"/>
      <c r="C38" s="26"/>
      <c r="D38" s="23" t="s">
        <v>16</v>
      </c>
      <c r="E38" s="43"/>
      <c r="F38" s="32">
        <f>SUM(F39:F40)</f>
        <v>22193</v>
      </c>
      <c r="G38" s="33">
        <v>910063</v>
      </c>
      <c r="H38" s="33">
        <f>SUM(H39:H40)</f>
        <v>20197023950</v>
      </c>
    </row>
    <row r="39" spans="1:8" ht="15.75" customHeight="1">
      <c r="A39" s="25"/>
      <c r="B39" s="117"/>
      <c r="C39" s="26"/>
      <c r="D39" s="23"/>
      <c r="E39" s="43" t="s">
        <v>91</v>
      </c>
      <c r="F39" s="32">
        <v>5853</v>
      </c>
      <c r="G39" s="33">
        <v>886395</v>
      </c>
      <c r="H39" s="33">
        <v>5188071900</v>
      </c>
    </row>
    <row r="40" spans="1:8" ht="15.75" customHeight="1">
      <c r="A40" s="25"/>
      <c r="B40" s="117"/>
      <c r="C40" s="26"/>
      <c r="D40" s="23"/>
      <c r="E40" s="43" t="s">
        <v>92</v>
      </c>
      <c r="F40" s="32">
        <v>16340</v>
      </c>
      <c r="G40" s="33">
        <v>918541</v>
      </c>
      <c r="H40" s="33">
        <v>15008952050</v>
      </c>
    </row>
    <row r="41" spans="1:8" ht="15.75" customHeight="1">
      <c r="A41" s="25"/>
      <c r="B41" s="117"/>
      <c r="C41" s="26"/>
      <c r="D41" s="23" t="s">
        <v>17</v>
      </c>
      <c r="E41" s="43"/>
      <c r="F41" s="32">
        <f>SUM(F42:F43)</f>
        <v>1164</v>
      </c>
      <c r="G41" s="33">
        <v>757880</v>
      </c>
      <c r="H41" s="33">
        <f>SUM(H42:H43)</f>
        <v>882171900</v>
      </c>
    </row>
    <row r="42" spans="1:8" ht="15.75" customHeight="1">
      <c r="A42" s="25"/>
      <c r="B42" s="117"/>
      <c r="C42" s="26"/>
      <c r="D42" s="23"/>
      <c r="E42" s="43" t="s">
        <v>91</v>
      </c>
      <c r="F42" s="32">
        <v>1164</v>
      </c>
      <c r="G42" s="33">
        <v>757880</v>
      </c>
      <c r="H42" s="33">
        <v>882171900</v>
      </c>
    </row>
    <row r="43" spans="1:8" ht="15.75" customHeight="1">
      <c r="A43" s="25"/>
      <c r="B43" s="117"/>
      <c r="C43" s="26"/>
      <c r="D43" s="23"/>
      <c r="E43" s="43" t="s">
        <v>92</v>
      </c>
      <c r="F43" s="40" t="s">
        <v>110</v>
      </c>
      <c r="G43" s="41" t="s">
        <v>110</v>
      </c>
      <c r="H43" s="41" t="s">
        <v>110</v>
      </c>
    </row>
    <row r="44" spans="1:8" ht="30" customHeight="1">
      <c r="A44" s="25"/>
      <c r="B44" s="117"/>
      <c r="C44" s="26"/>
      <c r="D44" s="114" t="s">
        <v>18</v>
      </c>
      <c r="E44" s="117"/>
      <c r="F44" s="32">
        <v>772</v>
      </c>
      <c r="G44" s="33">
        <v>459209</v>
      </c>
      <c r="H44" s="33">
        <v>354509200</v>
      </c>
    </row>
    <row r="45" spans="1:9" ht="30" customHeight="1">
      <c r="A45" s="25"/>
      <c r="B45" s="117"/>
      <c r="C45" s="25"/>
      <c r="D45" s="114" t="s">
        <v>94</v>
      </c>
      <c r="E45" s="115"/>
      <c r="F45" s="32">
        <f>SUM(F33,F34:F38,F41,F44)</f>
        <v>101742</v>
      </c>
      <c r="G45" s="33">
        <v>521193</v>
      </c>
      <c r="H45" s="33">
        <f>SUM(H33,H34:H38,H41,H44)</f>
        <v>53027259150</v>
      </c>
      <c r="I45" s="2"/>
    </row>
    <row r="46" spans="1:9" ht="30" customHeight="1">
      <c r="A46" s="25"/>
      <c r="B46" s="117"/>
      <c r="C46" s="25"/>
      <c r="D46" s="114" t="s">
        <v>102</v>
      </c>
      <c r="E46" s="117"/>
      <c r="F46" s="32">
        <v>963</v>
      </c>
      <c r="G46" s="33">
        <v>387506</v>
      </c>
      <c r="H46" s="33">
        <v>373167974</v>
      </c>
      <c r="I46" s="2"/>
    </row>
    <row r="47" spans="1:8" ht="30" customHeight="1">
      <c r="A47" s="30"/>
      <c r="B47" s="109"/>
      <c r="C47" s="31"/>
      <c r="D47" s="108" t="s">
        <v>103</v>
      </c>
      <c r="E47" s="109"/>
      <c r="F47" s="34">
        <f>SUM(F45:F46)</f>
        <v>102705</v>
      </c>
      <c r="G47" s="35">
        <f>SUM(G45:G46)</f>
        <v>908699</v>
      </c>
      <c r="H47" s="35">
        <f>SUM(H45:H46)</f>
        <v>53400427124</v>
      </c>
    </row>
    <row r="48" spans="1:8" ht="19.5" customHeight="1">
      <c r="A48" s="21"/>
      <c r="B48" s="110" t="s">
        <v>20</v>
      </c>
      <c r="C48" s="22"/>
      <c r="D48" s="112" t="s">
        <v>3</v>
      </c>
      <c r="E48" s="113"/>
      <c r="F48" s="36">
        <v>263399</v>
      </c>
      <c r="G48" s="37">
        <v>1033270</v>
      </c>
      <c r="H48" s="37">
        <v>272162219700</v>
      </c>
    </row>
    <row r="49" spans="1:8" ht="19.5" customHeight="1">
      <c r="A49" s="25"/>
      <c r="B49" s="111"/>
      <c r="C49" s="26"/>
      <c r="D49" s="114" t="s">
        <v>5</v>
      </c>
      <c r="E49" s="115"/>
      <c r="F49" s="32">
        <v>4649</v>
      </c>
      <c r="G49" s="33">
        <v>1133212</v>
      </c>
      <c r="H49" s="33">
        <v>5268304100</v>
      </c>
    </row>
    <row r="50" spans="1:8" ht="19.5" customHeight="1">
      <c r="A50" s="25"/>
      <c r="B50" s="111"/>
      <c r="C50" s="26"/>
      <c r="D50" s="114" t="s">
        <v>6</v>
      </c>
      <c r="E50" s="115"/>
      <c r="F50" s="32">
        <v>43191</v>
      </c>
      <c r="G50" s="33">
        <v>974104</v>
      </c>
      <c r="H50" s="33">
        <v>42072546100</v>
      </c>
    </row>
    <row r="51" spans="1:8" ht="30" customHeight="1">
      <c r="A51" s="25"/>
      <c r="B51" s="111"/>
      <c r="C51" s="26"/>
      <c r="D51" s="116" t="s">
        <v>94</v>
      </c>
      <c r="E51" s="114"/>
      <c r="F51" s="32">
        <f>SUM(F48:F50)</f>
        <v>311239</v>
      </c>
      <c r="G51" s="33">
        <v>1026552</v>
      </c>
      <c r="H51" s="33">
        <f>SUM(H48:H50)</f>
        <v>319503069900</v>
      </c>
    </row>
    <row r="52" spans="1:8" ht="30" customHeight="1" thickBot="1">
      <c r="A52" s="52"/>
      <c r="B52" s="53" t="s">
        <v>93</v>
      </c>
      <c r="C52" s="53"/>
      <c r="D52" s="55"/>
      <c r="E52" s="53"/>
      <c r="F52" s="56">
        <f>SUM(F15,F24,F47,F51)</f>
        <v>472071</v>
      </c>
      <c r="G52" s="54">
        <v>943800</v>
      </c>
      <c r="H52" s="54">
        <f>SUM(H15,H24,H47,H51)</f>
        <v>445540686424</v>
      </c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>
      <c r="H63" s="24"/>
    </row>
    <row r="64" ht="15.75" customHeight="1"/>
    <row r="65" ht="15.75" customHeight="1"/>
    <row r="66" ht="15.75" customHeight="1"/>
    <row r="67" ht="15.75" customHeight="1"/>
    <row r="68" ht="15" customHeight="1"/>
    <row r="69" ht="15" customHeight="1"/>
    <row r="70" ht="15" customHeight="1"/>
  </sheetData>
  <mergeCells count="28">
    <mergeCell ref="D46:E46"/>
    <mergeCell ref="I2:K2"/>
    <mergeCell ref="D4:E4"/>
    <mergeCell ref="D37:E37"/>
    <mergeCell ref="D29:E29"/>
    <mergeCell ref="D33:E33"/>
    <mergeCell ref="D34:E34"/>
    <mergeCell ref="D44:E44"/>
    <mergeCell ref="B5:B15"/>
    <mergeCell ref="D11:E11"/>
    <mergeCell ref="B16:B24"/>
    <mergeCell ref="D18:E18"/>
    <mergeCell ref="D19:E19"/>
    <mergeCell ref="D20:E20"/>
    <mergeCell ref="D21:E21"/>
    <mergeCell ref="D22:E22"/>
    <mergeCell ref="D23:E23"/>
    <mergeCell ref="D24:E24"/>
    <mergeCell ref="D47:E47"/>
    <mergeCell ref="B48:B51"/>
    <mergeCell ref="D48:E48"/>
    <mergeCell ref="D49:E49"/>
    <mergeCell ref="D50:E50"/>
    <mergeCell ref="D51:E51"/>
    <mergeCell ref="B25:B47"/>
    <mergeCell ref="D35:E35"/>
    <mergeCell ref="D36:E36"/>
    <mergeCell ref="D45:E4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2006-11-09T08:47:24Z</cp:lastPrinted>
  <dcterms:modified xsi:type="dcterms:W3CDTF">2006-12-02T07:00:05Z</dcterms:modified>
  <cp:category/>
  <cp:version/>
  <cp:contentType/>
  <cp:contentStatus/>
</cp:coreProperties>
</file>