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小浜町" sheetId="1" r:id="rId1"/>
    <sheet name="南串山町～上対馬町" sheetId="2" r:id="rId2"/>
  </sheets>
  <definedNames>
    <definedName name="_xlnm.Print_Area" localSheetId="1">'南串山町～上対馬町'!$A$1:$T$59</definedName>
  </definedNames>
  <calcPr fullCalcOnLoad="1"/>
</workbook>
</file>

<file path=xl/sharedStrings.xml><?xml version="1.0" encoding="utf-8"?>
<sst xmlns="http://schemas.openxmlformats.org/spreadsheetml/2006/main" count="1105" uniqueCount="151">
  <si>
    <t xml:space="preserve">                                       ２      市        町        村</t>
  </si>
  <si>
    <t xml:space="preserve">   現        況        指        標</t>
  </si>
  <si>
    <t>市町村</t>
  </si>
  <si>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</si>
  <si>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</si>
  <si>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</si>
  <si>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</si>
  <si>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</si>
  <si>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</si>
  <si>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</si>
  <si>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</si>
  <si>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</si>
  <si>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単位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</si>
  <si>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</si>
  <si>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</si>
  <si>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</si>
  <si>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</si>
  <si>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</si>
  <si>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</si>
  <si>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</si>
  <si>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</si>
  <si>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</si>
  <si>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</si>
  <si>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</si>
  <si>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</si>
  <si>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</si>
  <si>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</si>
  <si>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</si>
  <si>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</si>
  <si>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</si>
  <si>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</si>
  <si>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</si>
  <si>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</si>
  <si>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</si>
  <si>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</si>
  <si>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</si>
  <si>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</si>
  <si>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</si>
  <si>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</si>
  <si>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</si>
  <si>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</si>
  <si>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</si>
  <si>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</si>
  <si>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</si>
  <si>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</si>
  <si>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</si>
  <si>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</si>
  <si>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</si>
  <si>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</si>
  <si>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</si>
  <si>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</si>
  <si>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</si>
  <si>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</si>
  <si>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</si>
  <si>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</si>
  <si>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</si>
  <si>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</si>
  <si>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</si>
  <si>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</si>
  <si>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</si>
  <si>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</si>
  <si>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</si>
  <si>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</si>
  <si>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</si>
  <si>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</si>
  <si>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</si>
  <si>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</si>
  <si>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</si>
  <si>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</si>
  <si>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</si>
  <si>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</si>
  <si>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</si>
  <si>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</si>
  <si>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</si>
  <si>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</si>
  <si>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</si>
  <si>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</si>
  <si>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</si>
  <si>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</si>
  <si>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</si>
  <si>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</si>
  <si>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</si>
  <si>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</si>
  <si>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</si>
  <si>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</si>
  <si>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</si>
  <si>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</si>
  <si>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</si>
  <si>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</si>
  <si>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</si>
  <si>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</si>
  <si>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</si>
  <si>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</si>
  <si>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</si>
  <si>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</si>
  <si>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</si>
  <si>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</si>
  <si>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</si>
  <si>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</si>
  <si>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</si>
  <si>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</si>
  <si>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</si>
  <si>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</si>
  <si>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</si>
  <si>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</si>
  <si>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</si>
  <si>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ha</t>
  </si>
  <si>
    <t>推計世帯数</t>
  </si>
  <si>
    <t>人口密度      
(1ｋ㎡当たり)</t>
  </si>
  <si>
    <t xml:space="preserve">  </t>
  </si>
  <si>
    <t>土地</t>
  </si>
  <si>
    <t>人口</t>
  </si>
  <si>
    <t>年齢（3区分）別人口</t>
  </si>
  <si>
    <t>推計人口</t>
  </si>
  <si>
    <t>転出入者数</t>
  </si>
  <si>
    <t>0～14歳</t>
  </si>
  <si>
    <t>資料</t>
  </si>
  <si>
    <t>国土地理院「全国都道府県市区町村　別面積調」</t>
  </si>
  <si>
    <t>総務省統計局「国勢調査報告書」</t>
  </si>
  <si>
    <t>県統計課「長崎県異動人口調査」</t>
  </si>
  <si>
    <t>対馬市</t>
  </si>
  <si>
    <t>壱岐市</t>
  </si>
  <si>
    <t>国勢調査</t>
  </si>
  <si>
    <t>島しょ　　　面積</t>
  </si>
  <si>
    <t>民有地　　　　面積</t>
  </si>
  <si>
    <t>総面積</t>
  </si>
  <si>
    <t>1)課税対象の土地。</t>
  </si>
  <si>
    <t>2)人口総数には年齢不詳を含むため、年齢別人口の計とは必ずしも一致しない。</t>
  </si>
  <si>
    <t>2)総数</t>
  </si>
  <si>
    <t>異動人口</t>
  </si>
  <si>
    <t>1)</t>
  </si>
  <si>
    <t>k㎡</t>
  </si>
  <si>
    <t>五島市</t>
  </si>
  <si>
    <t>西海市</t>
  </si>
  <si>
    <t>新 上 五 島 町</t>
  </si>
  <si>
    <t>…</t>
  </si>
  <si>
    <t>平17.10. 1</t>
  </si>
  <si>
    <t>平    18.    4.    1</t>
  </si>
  <si>
    <t>平   17   年</t>
  </si>
  <si>
    <t>雲仙市</t>
  </si>
  <si>
    <t>南島原市</t>
  </si>
  <si>
    <t>平17. 1. 1</t>
  </si>
  <si>
    <t>国土地理院「全国都道府県市区町村別面積調」</t>
  </si>
  <si>
    <t>各市町調</t>
  </si>
  <si>
    <t>県市町振興課調</t>
  </si>
  <si>
    <t>平   17.   10.   1</t>
  </si>
  <si>
    <t>平 17.10. 1</t>
  </si>
  <si>
    <t>平   17.  10.  1</t>
  </si>
  <si>
    <t>-</t>
  </si>
  <si>
    <t>…</t>
  </si>
  <si>
    <t>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</si>
</sst>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Alignment="1">
      <alignment horizontal="center"/>
    </xf>
    <xf numFmtId="182" fontId="4" fillId="0" borderId="0" xfId="16" applyNumberFormat="1" applyFont="1" applyAlignment="1">
      <alignment/>
    </xf>
    <xf numFmtId="186" fontId="4" fillId="0" borderId="0" xfId="16" applyNumberFormat="1" applyFont="1" applyAlignment="1">
      <alignment/>
    </xf>
    <xf numFmtId="186" fontId="4" fillId="0" borderId="0" xfId="16" applyNumberFormat="1" applyFont="1" applyAlignment="1">
      <alignment horizontal="right"/>
    </xf>
    <xf numFmtId="181" fontId="4" fillId="0" borderId="0" xfId="16" applyNumberFormat="1" applyFont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1" xfId="16" applyFont="1" applyFill="1" applyBorder="1" applyAlignment="1">
      <alignment horizontal="center"/>
    </xf>
    <xf numFmtId="181" fontId="4" fillId="0" borderId="4" xfId="16" applyFont="1" applyFill="1" applyBorder="1" applyAlignment="1">
      <alignment horizontal="center"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7" xfId="16" applyFont="1" applyFill="1" applyBorder="1" applyAlignment="1">
      <alignment horizontal="centerContinuous"/>
    </xf>
    <xf numFmtId="181" fontId="4" fillId="0" borderId="8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5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0" fontId="0" fillId="0" borderId="0" xfId="0" applyFill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/>
    </xf>
    <xf numFmtId="181" fontId="4" fillId="0" borderId="13" xfId="16" applyFont="1" applyFill="1" applyBorder="1" applyAlignment="1">
      <alignment vertical="top" wrapText="1"/>
    </xf>
    <xf numFmtId="186" fontId="4" fillId="0" borderId="0" xfId="16" applyNumberFormat="1" applyFont="1" applyFill="1" applyBorder="1" applyAlignment="1">
      <alignment horizontal="right"/>
    </xf>
    <xf numFmtId="185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 horizontal="right"/>
    </xf>
    <xf numFmtId="182" fontId="4" fillId="0" borderId="5" xfId="16" applyNumberFormat="1" applyFont="1" applyFill="1" applyBorder="1" applyAlignment="1">
      <alignment/>
    </xf>
    <xf numFmtId="186" fontId="4" fillId="0" borderId="5" xfId="16" applyNumberFormat="1" applyFont="1" applyFill="1" applyBorder="1" applyAlignment="1">
      <alignment horizontal="right"/>
    </xf>
    <xf numFmtId="181" fontId="4" fillId="0" borderId="0" xfId="16" applyFont="1" applyFill="1" applyAlignment="1">
      <alignment horizontal="distributed" vertical="center" wrapText="1"/>
    </xf>
    <xf numFmtId="182" fontId="4" fillId="0" borderId="0" xfId="16" applyNumberFormat="1" applyFont="1" applyFill="1" applyBorder="1" applyAlignment="1">
      <alignment horizontal="right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2" fontId="4" fillId="0" borderId="11" xfId="16" applyNumberFormat="1" applyFont="1" applyFill="1" applyBorder="1" applyAlignment="1">
      <alignment horizontal="distributed" vertical="center" wrapText="1"/>
    </xf>
    <xf numFmtId="186" fontId="4" fillId="0" borderId="11" xfId="16" applyNumberFormat="1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 vertical="top" wrapText="1"/>
    </xf>
    <xf numFmtId="181" fontId="4" fillId="0" borderId="0" xfId="16" applyNumberFormat="1" applyFont="1" applyFill="1" applyBorder="1" applyAlignment="1">
      <alignment horizontal="right"/>
    </xf>
    <xf numFmtId="181" fontId="4" fillId="0" borderId="0" xfId="16" applyFont="1" applyBorder="1" applyAlignment="1">
      <alignment/>
    </xf>
    <xf numFmtId="186" fontId="4" fillId="0" borderId="0" xfId="16" applyNumberFormat="1" applyFont="1" applyBorder="1" applyAlignment="1">
      <alignment/>
    </xf>
    <xf numFmtId="185" fontId="4" fillId="0" borderId="0" xfId="16" applyNumberFormat="1" applyFont="1" applyBorder="1" applyAlignment="1">
      <alignment/>
    </xf>
    <xf numFmtId="181" fontId="4" fillId="0" borderId="0" xfId="16" applyNumberFormat="1" applyFont="1" applyBorder="1" applyAlignment="1">
      <alignment/>
    </xf>
    <xf numFmtId="182" fontId="4" fillId="0" borderId="8" xfId="16" applyNumberFormat="1" applyFont="1" applyBorder="1" applyAlignment="1">
      <alignment/>
    </xf>
    <xf numFmtId="181" fontId="4" fillId="0" borderId="0" xfId="16" applyFont="1" applyFill="1" applyBorder="1" applyAlignment="1">
      <alignment horizontal="right" vertical="top"/>
    </xf>
    <xf numFmtId="181" fontId="4" fillId="0" borderId="2" xfId="16" applyFont="1" applyFill="1" applyBorder="1" applyAlignment="1">
      <alignment vertical="top"/>
    </xf>
    <xf numFmtId="181" fontId="4" fillId="0" borderId="0" xfId="16" applyFont="1" applyFill="1" applyAlignment="1">
      <alignment vertical="top"/>
    </xf>
    <xf numFmtId="182" fontId="4" fillId="0" borderId="17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 vertical="top"/>
    </xf>
    <xf numFmtId="182" fontId="4" fillId="0" borderId="0" xfId="16" applyNumberFormat="1" applyFont="1" applyAlignment="1">
      <alignment horizontal="right"/>
    </xf>
    <xf numFmtId="181" fontId="4" fillId="0" borderId="0" xfId="16" applyNumberFormat="1" applyFont="1" applyAlignment="1">
      <alignment horizontal="right"/>
    </xf>
    <xf numFmtId="190" fontId="4" fillId="0" borderId="0" xfId="16" applyNumberFormat="1" applyFont="1" applyAlignment="1">
      <alignment horizontal="right"/>
    </xf>
    <xf numFmtId="190" fontId="4" fillId="0" borderId="0" xfId="16" applyNumberFormat="1" applyFont="1" applyBorder="1" applyAlignment="1">
      <alignment/>
    </xf>
    <xf numFmtId="185" fontId="4" fillId="0" borderId="0" xfId="16" applyNumberFormat="1" applyFont="1" applyFill="1" applyAlignment="1">
      <alignment horizontal="right"/>
    </xf>
    <xf numFmtId="181" fontId="4" fillId="0" borderId="12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21" xfId="16" applyFont="1" applyFill="1" applyBorder="1" applyAlignment="1">
      <alignment horizontal="center"/>
    </xf>
    <xf numFmtId="185" fontId="4" fillId="0" borderId="14" xfId="16" applyNumberFormat="1" applyFont="1" applyFill="1" applyBorder="1" applyAlignment="1">
      <alignment horizontal="distributed" vertical="center" wrapText="1"/>
    </xf>
    <xf numFmtId="185" fontId="4" fillId="0" borderId="10" xfId="16" applyNumberFormat="1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/>
    </xf>
    <xf numFmtId="181" fontId="4" fillId="0" borderId="15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distributed"/>
    </xf>
    <xf numFmtId="181" fontId="4" fillId="0" borderId="24" xfId="16" applyFont="1" applyFill="1" applyBorder="1" applyAlignment="1">
      <alignment horizontal="distributed"/>
    </xf>
    <xf numFmtId="181" fontId="4" fillId="0" borderId="15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showGridLines="0" tabSelected="1" view="pageBreakPreview" zoomScale="60" zoomScaleNormal="80" workbookViewId="0" topLeftCell="A1">
      <pane xSplit="3" ySplit="7" topLeftCell="D4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9" sqref="H59"/>
    </sheetView>
  </sheetViews>
  <sheetFormatPr defaultColWidth="8.625" defaultRowHeight="12.75"/>
  <cols>
    <col min="1" max="1" width="1.875" style="13" customWidth="1"/>
    <col min="2" max="2" width="19.75390625" style="13" customWidth="1"/>
    <col min="3" max="3" width="0.875" style="13" customWidth="1"/>
    <col min="4" max="6" width="15.75390625" style="13" customWidth="1"/>
    <col min="7" max="9" width="15.125" style="13" customWidth="1"/>
    <col min="10" max="10" width="14.75390625" style="13" customWidth="1"/>
    <col min="11" max="11" width="18.00390625" style="13" customWidth="1"/>
    <col min="12" max="14" width="16.25390625" style="13" customWidth="1"/>
    <col min="15" max="15" width="16.625" style="13" customWidth="1"/>
    <col min="16" max="20" width="16.25390625" style="13" customWidth="1"/>
    <col min="21" max="21" width="4.00390625" style="13" customWidth="1"/>
    <col min="22" max="16384" width="8.625" style="13" customWidth="1"/>
  </cols>
  <sheetData>
    <row r="1" spans="2:12" ht="24">
      <c r="B1" s="14" t="s">
        <v>0</v>
      </c>
      <c r="L1" s="14" t="s">
        <v>1</v>
      </c>
    </row>
    <row r="2" spans="1:21" ht="15.7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ht="15.75" customHeight="1">
      <c r="A3" s="16"/>
      <c r="B3" s="93" t="s">
        <v>2</v>
      </c>
      <c r="C3" s="17"/>
      <c r="D3" s="84" t="s">
        <v>110</v>
      </c>
      <c r="E3" s="85"/>
      <c r="F3" s="100"/>
      <c r="G3" s="84" t="s">
        <v>122</v>
      </c>
      <c r="H3" s="85"/>
      <c r="I3" s="85"/>
      <c r="J3" s="85"/>
      <c r="K3" s="85"/>
      <c r="L3" s="91" t="s">
        <v>122</v>
      </c>
      <c r="M3" s="91"/>
      <c r="N3" s="92"/>
      <c r="O3" s="84" t="s">
        <v>129</v>
      </c>
      <c r="P3" s="85"/>
      <c r="Q3" s="85"/>
      <c r="R3" s="85"/>
      <c r="S3" s="85"/>
      <c r="T3" s="85"/>
      <c r="U3" s="16"/>
    </row>
    <row r="4" spans="1:21" ht="15.75" customHeight="1">
      <c r="A4" s="16"/>
      <c r="B4" s="94"/>
      <c r="C4" s="17"/>
      <c r="D4" s="101" t="s">
        <v>125</v>
      </c>
      <c r="E4" s="98" t="s">
        <v>123</v>
      </c>
      <c r="F4" s="42" t="s">
        <v>130</v>
      </c>
      <c r="G4" s="90" t="s">
        <v>111</v>
      </c>
      <c r="H4" s="88"/>
      <c r="I4" s="89"/>
      <c r="J4" s="86" t="s">
        <v>3</v>
      </c>
      <c r="K4" s="96" t="s">
        <v>108</v>
      </c>
      <c r="L4" s="88" t="s">
        <v>112</v>
      </c>
      <c r="M4" s="88"/>
      <c r="N4" s="89"/>
      <c r="O4" s="90" t="s">
        <v>113</v>
      </c>
      <c r="P4" s="88"/>
      <c r="Q4" s="89"/>
      <c r="R4" s="86" t="s">
        <v>107</v>
      </c>
      <c r="S4" s="90" t="s">
        <v>114</v>
      </c>
      <c r="T4" s="88"/>
      <c r="U4" s="16"/>
    </row>
    <row r="5" spans="1:21" ht="31.5" customHeight="1" thickBot="1">
      <c r="A5" s="15"/>
      <c r="B5" s="95"/>
      <c r="C5" s="18"/>
      <c r="D5" s="102"/>
      <c r="E5" s="99"/>
      <c r="F5" s="57" t="s">
        <v>124</v>
      </c>
      <c r="G5" s="37" t="s">
        <v>128</v>
      </c>
      <c r="H5" s="37" t="s">
        <v>5</v>
      </c>
      <c r="I5" s="37" t="s">
        <v>6</v>
      </c>
      <c r="J5" s="87"/>
      <c r="K5" s="97"/>
      <c r="L5" s="38" t="s">
        <v>115</v>
      </c>
      <c r="M5" s="37" t="s">
        <v>7</v>
      </c>
      <c r="N5" s="37" t="s">
        <v>8</v>
      </c>
      <c r="O5" s="37" t="s">
        <v>4</v>
      </c>
      <c r="P5" s="39" t="s">
        <v>5</v>
      </c>
      <c r="Q5" s="39" t="s">
        <v>6</v>
      </c>
      <c r="R5" s="87"/>
      <c r="S5" s="37" t="s">
        <v>9</v>
      </c>
      <c r="T5" s="40" t="s">
        <v>10</v>
      </c>
      <c r="U5" s="16"/>
    </row>
    <row r="6" spans="1:21" ht="17.25" customHeight="1" thickBot="1">
      <c r="A6" s="15"/>
      <c r="B6" s="35" t="s">
        <v>11</v>
      </c>
      <c r="C6" s="18"/>
      <c r="D6" s="19" t="s">
        <v>136</v>
      </c>
      <c r="E6" s="20" t="s">
        <v>146</v>
      </c>
      <c r="F6" s="20" t="s">
        <v>141</v>
      </c>
      <c r="G6" s="74" t="s">
        <v>145</v>
      </c>
      <c r="H6" s="75"/>
      <c r="I6" s="75"/>
      <c r="J6" s="75"/>
      <c r="K6" s="75"/>
      <c r="L6" s="75" t="s">
        <v>147</v>
      </c>
      <c r="M6" s="75"/>
      <c r="N6" s="76"/>
      <c r="O6" s="74" t="s">
        <v>137</v>
      </c>
      <c r="P6" s="75"/>
      <c r="Q6" s="75"/>
      <c r="R6" s="76"/>
      <c r="S6" s="41" t="s">
        <v>138</v>
      </c>
      <c r="T6" s="41" t="s">
        <v>138</v>
      </c>
      <c r="U6" s="16"/>
    </row>
    <row r="7" spans="1:21" ht="17.25" customHeight="1">
      <c r="A7" s="21"/>
      <c r="B7" s="36" t="s">
        <v>12</v>
      </c>
      <c r="C7" s="22"/>
      <c r="D7" s="79" t="s">
        <v>131</v>
      </c>
      <c r="E7" s="81"/>
      <c r="F7" s="23" t="s">
        <v>106</v>
      </c>
      <c r="G7" s="79" t="s">
        <v>13</v>
      </c>
      <c r="H7" s="80"/>
      <c r="I7" s="81"/>
      <c r="J7" s="56" t="s">
        <v>14</v>
      </c>
      <c r="K7" s="55" t="s">
        <v>13</v>
      </c>
      <c r="L7" s="80" t="s">
        <v>13</v>
      </c>
      <c r="M7" s="80"/>
      <c r="N7" s="81"/>
      <c r="O7" s="79" t="s">
        <v>13</v>
      </c>
      <c r="P7" s="80"/>
      <c r="Q7" s="81"/>
      <c r="R7" s="24" t="s">
        <v>14</v>
      </c>
      <c r="S7" s="79" t="s">
        <v>13</v>
      </c>
      <c r="T7" s="80"/>
      <c r="U7" s="16"/>
    </row>
    <row r="8" spans="2:21" ht="19.5" customHeight="1">
      <c r="B8" s="25" t="s">
        <v>15</v>
      </c>
      <c r="C8" s="17"/>
      <c r="D8" s="26">
        <f aca="true" t="shared" si="0" ref="D8:J8">SUM(D9:D10)</f>
        <v>4094.76</v>
      </c>
      <c r="E8" s="27">
        <f t="shared" si="0"/>
        <v>1865.531</v>
      </c>
      <c r="F8" s="28">
        <f t="shared" si="0"/>
        <v>203747</v>
      </c>
      <c r="G8" s="28">
        <f t="shared" si="0"/>
        <v>1478632</v>
      </c>
      <c r="H8" s="28">
        <f t="shared" si="0"/>
        <v>691444</v>
      </c>
      <c r="I8" s="28">
        <f t="shared" si="0"/>
        <v>787188</v>
      </c>
      <c r="J8" s="28">
        <f t="shared" si="0"/>
        <v>553620</v>
      </c>
      <c r="K8" s="29">
        <f>G8/D8</f>
        <v>361.10345905498735</v>
      </c>
      <c r="L8" s="28">
        <f aca="true" t="shared" si="1" ref="L8:T8">SUM(L9:L10)</f>
        <v>215987</v>
      </c>
      <c r="M8" s="28">
        <f t="shared" si="1"/>
        <v>913224</v>
      </c>
      <c r="N8" s="28">
        <f t="shared" si="1"/>
        <v>348820</v>
      </c>
      <c r="O8" s="28">
        <f t="shared" si="1"/>
        <v>1464303</v>
      </c>
      <c r="P8" s="28">
        <f t="shared" si="1"/>
        <v>683497</v>
      </c>
      <c r="Q8" s="28">
        <f t="shared" si="1"/>
        <v>780806</v>
      </c>
      <c r="R8" s="28">
        <f t="shared" si="1"/>
        <v>552220</v>
      </c>
      <c r="S8" s="28">
        <f t="shared" si="1"/>
        <v>60943</v>
      </c>
      <c r="T8" s="28">
        <f t="shared" si="1"/>
        <v>68932</v>
      </c>
      <c r="U8" s="16"/>
    </row>
    <row r="9" spans="2:20" ht="30" customHeight="1">
      <c r="B9" s="25" t="s">
        <v>16</v>
      </c>
      <c r="C9" s="17"/>
      <c r="D9" s="26">
        <f>SUM(D11:D22)</f>
        <v>2985.3</v>
      </c>
      <c r="E9" s="27">
        <f>SUM(E11:E24)</f>
        <v>1561.9479999999999</v>
      </c>
      <c r="F9" s="28">
        <f>SUM(F11:F21)</f>
        <v>93706</v>
      </c>
      <c r="G9" s="28">
        <f>SUM(G11:G24)</f>
        <v>1169080</v>
      </c>
      <c r="H9" s="28">
        <f>SUM(H11:H24)</f>
        <v>545796</v>
      </c>
      <c r="I9" s="28">
        <f>SUM(I11:I24)</f>
        <v>623284</v>
      </c>
      <c r="J9" s="28">
        <f>SUM(J11:J24)</f>
        <v>449133</v>
      </c>
      <c r="K9" s="29">
        <f aca="true" t="shared" si="2" ref="K9:K22">G9/D9</f>
        <v>391.6122332763876</v>
      </c>
      <c r="L9" s="28">
        <f aca="true" t="shared" si="3" ref="L9:R9">SUM(L11:L24)</f>
        <v>167924</v>
      </c>
      <c r="M9" s="28">
        <f t="shared" si="3"/>
        <v>727222</v>
      </c>
      <c r="N9" s="28">
        <f t="shared" si="3"/>
        <v>273405</v>
      </c>
      <c r="O9" s="28">
        <f t="shared" si="3"/>
        <v>1300403</v>
      </c>
      <c r="P9" s="28">
        <f t="shared" si="3"/>
        <v>606407</v>
      </c>
      <c r="Q9" s="28">
        <f t="shared" si="3"/>
        <v>693996</v>
      </c>
      <c r="R9" s="28">
        <f t="shared" si="3"/>
        <v>494401</v>
      </c>
      <c r="S9" s="28">
        <f>SUM(S11:S23)</f>
        <v>49988</v>
      </c>
      <c r="T9" s="28">
        <f>SUM(T11:T24)</f>
        <v>56383</v>
      </c>
    </row>
    <row r="10" spans="2:20" ht="30" customHeight="1">
      <c r="B10" s="25" t="s">
        <v>17</v>
      </c>
      <c r="C10" s="17"/>
      <c r="D10" s="26">
        <f>SUM(D25,D41,D45,D50,'南串山町～上対馬町'!D17,'南串山町～上対馬町'!D31)</f>
        <v>1109.46</v>
      </c>
      <c r="E10" s="27">
        <f>SUM(E25,E41,E45,E50,'南串山町～上対馬町'!E17,'南串山町～上対馬町'!E31,'南串山町～上対馬町'!E43,'南串山町～上対馬町'!E48)</f>
        <v>303.583</v>
      </c>
      <c r="F10" s="28">
        <f>SUM(F25,F41,F45,F50,'南串山町～上対馬町'!F17,'南串山町～上対馬町'!F31,'南串山町～上対馬町'!F43,'南串山町～上対馬町'!F48)</f>
        <v>110041</v>
      </c>
      <c r="G10" s="28">
        <f>SUM(G25,G41,G45,G50,'南串山町～上対馬町'!G17,'南串山町～上対馬町'!G31,'南串山町～上対馬町'!G43,'南串山町～上対馬町'!G48)</f>
        <v>309552</v>
      </c>
      <c r="H10" s="28">
        <f>SUM(H25,H41,H45,H50,'南串山町～上対馬町'!H17,'南串山町～上対馬町'!H31,'南串山町～上対馬町'!H43,'南串山町～上対馬町'!H48)</f>
        <v>145648</v>
      </c>
      <c r="I10" s="28">
        <f>SUM(I25,I41,I45,I50,'南串山町～上対馬町'!I17,'南串山町～上対馬町'!I31,'南串山町～上対馬町'!I43,'南串山町～上対馬町'!I48)</f>
        <v>163904</v>
      </c>
      <c r="J10" s="28">
        <f>SUM(J25,J41,J45,J50,'南串山町～上対馬町'!J17,'南串山町～上対馬町'!J31,'南串山町～上対馬町'!J43,'南串山町～上対馬町'!J48)</f>
        <v>104487</v>
      </c>
      <c r="K10" s="29">
        <f t="shared" si="2"/>
        <v>279.01141095668163</v>
      </c>
      <c r="L10" s="28">
        <f>SUM(L25,L41,L45,L50,'南串山町～上対馬町'!L17,'南串山町～上対馬町'!L31,'南串山町～上対馬町'!L43,'南串山町～上対馬町'!L48)</f>
        <v>48063</v>
      </c>
      <c r="M10" s="28">
        <f>SUM(M25,M41,M45,M50,'南串山町～上対馬町'!M17,'南串山町～上対馬町'!M31,'南串山町～上対馬町'!M43,'南串山町～上対馬町'!M48)</f>
        <v>186002</v>
      </c>
      <c r="N10" s="28">
        <f>SUM(N25,N41,N45,N50,'南串山町～上対馬町'!N17,'南串山町～上対馬町'!N31,'南串山町～上対馬町'!N43,'南串山町～上対馬町'!N48)</f>
        <v>75415</v>
      </c>
      <c r="O10" s="28">
        <f>SUM(O25,O41,O50,'南串山町～上対馬町'!O17,'南串山町～上対馬町'!O31)</f>
        <v>163900</v>
      </c>
      <c r="P10" s="28">
        <f>SUM(P25,P41,P50,'南串山町～上対馬町'!P17,'南串山町～上対馬町'!P31)</f>
        <v>77090</v>
      </c>
      <c r="Q10" s="28">
        <f>SUM(Q25,Q41,Q50,'南串山町～上対馬町'!Q17,'南串山町～上対馬町'!Q31)</f>
        <v>86810</v>
      </c>
      <c r="R10" s="28">
        <f>SUM(R25,R41,R50,'南串山町～上対馬町'!R17,'南串山町～上対馬町'!R31)</f>
        <v>57819</v>
      </c>
      <c r="S10" s="28">
        <f>SUM(S25,S41,S45,S50,'南串山町～上対馬町'!S17,'南串山町～上対馬町'!S31)</f>
        <v>10955</v>
      </c>
      <c r="T10" s="28">
        <f>SUM(T25,T41,T45,T50,'南串山町～上対馬町'!T17,'南串山町～上対馬町'!T31)</f>
        <v>12549</v>
      </c>
    </row>
    <row r="11" spans="2:20" ht="30" customHeight="1">
      <c r="B11" s="25" t="s">
        <v>18</v>
      </c>
      <c r="C11" s="17"/>
      <c r="D11" s="26">
        <v>338.72</v>
      </c>
      <c r="E11" s="30">
        <v>9.016</v>
      </c>
      <c r="F11" s="13">
        <v>11153</v>
      </c>
      <c r="G11" s="13">
        <f aca="true" t="shared" si="4" ref="G11:G22">SUM(H11:I11)</f>
        <v>442699</v>
      </c>
      <c r="H11" s="13">
        <v>203292</v>
      </c>
      <c r="I11" s="13">
        <v>239407</v>
      </c>
      <c r="J11" s="13">
        <v>179636</v>
      </c>
      <c r="K11" s="29">
        <f t="shared" si="2"/>
        <v>1306.9762635805384</v>
      </c>
      <c r="L11" s="13">
        <v>58932</v>
      </c>
      <c r="M11" s="13">
        <v>283492</v>
      </c>
      <c r="N11" s="13">
        <v>100034</v>
      </c>
      <c r="O11" s="13">
        <f>SUM(P11:Q11)</f>
        <v>451185</v>
      </c>
      <c r="P11" s="13">
        <v>206970</v>
      </c>
      <c r="Q11" s="13">
        <v>244215</v>
      </c>
      <c r="R11" s="13">
        <v>183123</v>
      </c>
      <c r="S11" s="13">
        <v>15516</v>
      </c>
      <c r="T11" s="13">
        <v>18581</v>
      </c>
    </row>
    <row r="12" spans="2:20" ht="15.75" customHeight="1">
      <c r="B12" s="25" t="s">
        <v>19</v>
      </c>
      <c r="C12" s="17"/>
      <c r="D12" s="26">
        <v>307.54</v>
      </c>
      <c r="E12" s="30">
        <v>43.037</v>
      </c>
      <c r="F12" s="13">
        <v>11712</v>
      </c>
      <c r="G12" s="13">
        <f t="shared" si="4"/>
        <v>248041</v>
      </c>
      <c r="H12" s="13">
        <v>116726</v>
      </c>
      <c r="I12" s="13">
        <v>131315</v>
      </c>
      <c r="J12" s="13">
        <v>96048</v>
      </c>
      <c r="K12" s="29">
        <f t="shared" si="2"/>
        <v>806.5324835793717</v>
      </c>
      <c r="L12" s="13">
        <v>35530</v>
      </c>
      <c r="M12" s="13">
        <v>155115</v>
      </c>
      <c r="N12" s="13">
        <v>57155</v>
      </c>
      <c r="O12" s="13">
        <f aca="true" t="shared" si="5" ref="O12:O24">SUM(P12:Q12)</f>
        <v>255675</v>
      </c>
      <c r="P12" s="13">
        <v>119976</v>
      </c>
      <c r="Q12" s="13">
        <v>135699</v>
      </c>
      <c r="R12" s="13">
        <v>99606</v>
      </c>
      <c r="S12" s="13">
        <v>11613</v>
      </c>
      <c r="T12" s="13">
        <v>12197</v>
      </c>
    </row>
    <row r="13" spans="2:20" ht="15.75" customHeight="1">
      <c r="B13" s="25" t="s">
        <v>20</v>
      </c>
      <c r="C13" s="17"/>
      <c r="D13" s="26">
        <v>59.27</v>
      </c>
      <c r="E13" s="30">
        <v>0.133</v>
      </c>
      <c r="F13" s="13">
        <v>2030</v>
      </c>
      <c r="G13" s="13">
        <f t="shared" si="4"/>
        <v>38316</v>
      </c>
      <c r="H13" s="13">
        <v>17607</v>
      </c>
      <c r="I13" s="13">
        <v>20709</v>
      </c>
      <c r="J13" s="13">
        <v>13892</v>
      </c>
      <c r="K13" s="29">
        <f t="shared" si="2"/>
        <v>646.465328159271</v>
      </c>
      <c r="L13" s="13">
        <v>5395</v>
      </c>
      <c r="M13" s="13">
        <v>22509</v>
      </c>
      <c r="N13" s="13">
        <v>10408</v>
      </c>
      <c r="O13" s="13">
        <f t="shared" si="5"/>
        <v>49451</v>
      </c>
      <c r="P13" s="13">
        <v>22903</v>
      </c>
      <c r="Q13" s="13">
        <v>26548</v>
      </c>
      <c r="R13" s="13">
        <v>17091</v>
      </c>
      <c r="S13" s="13">
        <v>1942</v>
      </c>
      <c r="T13" s="13">
        <v>2352</v>
      </c>
    </row>
    <row r="14" spans="2:20" ht="15.75" customHeight="1">
      <c r="B14" s="25" t="s">
        <v>21</v>
      </c>
      <c r="C14" s="17"/>
      <c r="D14" s="26">
        <v>312.17</v>
      </c>
      <c r="E14" s="31">
        <v>0.383</v>
      </c>
      <c r="F14" s="13">
        <v>8816</v>
      </c>
      <c r="G14" s="13">
        <f t="shared" si="4"/>
        <v>144034</v>
      </c>
      <c r="H14" s="13">
        <v>68154</v>
      </c>
      <c r="I14" s="13">
        <v>75880</v>
      </c>
      <c r="J14" s="13">
        <v>50052</v>
      </c>
      <c r="K14" s="29">
        <f t="shared" si="2"/>
        <v>461.396034212128</v>
      </c>
      <c r="L14" s="13">
        <v>22360</v>
      </c>
      <c r="M14" s="13">
        <v>92050</v>
      </c>
      <c r="N14" s="13">
        <v>29614</v>
      </c>
      <c r="O14" s="13">
        <f t="shared" si="5"/>
        <v>143064</v>
      </c>
      <c r="P14" s="13">
        <v>67613</v>
      </c>
      <c r="Q14" s="13">
        <v>75451</v>
      </c>
      <c r="R14" s="13">
        <v>50052</v>
      </c>
      <c r="S14" s="13">
        <v>6763</v>
      </c>
      <c r="T14" s="13">
        <v>6921</v>
      </c>
    </row>
    <row r="15" spans="2:20" ht="15.75" customHeight="1">
      <c r="B15" s="25" t="s">
        <v>22</v>
      </c>
      <c r="C15" s="17"/>
      <c r="D15" s="26">
        <v>126.33</v>
      </c>
      <c r="E15" s="30">
        <v>2.612</v>
      </c>
      <c r="F15" s="13">
        <v>5096</v>
      </c>
      <c r="G15" s="13">
        <f t="shared" si="4"/>
        <v>88040</v>
      </c>
      <c r="H15" s="13">
        <v>41896</v>
      </c>
      <c r="I15" s="13">
        <v>46144</v>
      </c>
      <c r="J15" s="13">
        <v>31849</v>
      </c>
      <c r="K15" s="29">
        <f t="shared" si="2"/>
        <v>696.9049315285364</v>
      </c>
      <c r="L15" s="13">
        <v>15377</v>
      </c>
      <c r="M15" s="13">
        <v>56619</v>
      </c>
      <c r="N15" s="13">
        <v>16032</v>
      </c>
      <c r="O15" s="13">
        <f t="shared" si="5"/>
        <v>87741</v>
      </c>
      <c r="P15" s="13">
        <v>41669</v>
      </c>
      <c r="Q15" s="13">
        <v>46072</v>
      </c>
      <c r="R15" s="13">
        <v>31865</v>
      </c>
      <c r="S15" s="13">
        <v>4915</v>
      </c>
      <c r="T15" s="13">
        <v>4500</v>
      </c>
    </row>
    <row r="16" spans="2:20" ht="30" customHeight="1">
      <c r="B16" s="25" t="s">
        <v>23</v>
      </c>
      <c r="C16" s="17"/>
      <c r="D16" s="49" t="s">
        <v>135</v>
      </c>
      <c r="E16" s="49" t="s">
        <v>135</v>
      </c>
      <c r="F16" s="49" t="s">
        <v>135</v>
      </c>
      <c r="G16" s="33" t="s">
        <v>150</v>
      </c>
      <c r="H16" s="33" t="s">
        <v>149</v>
      </c>
      <c r="I16" s="33" t="s">
        <v>149</v>
      </c>
      <c r="J16" s="33" t="s">
        <v>149</v>
      </c>
      <c r="K16" s="73" t="s">
        <v>149</v>
      </c>
      <c r="L16" s="33" t="s">
        <v>149</v>
      </c>
      <c r="M16" s="33" t="s">
        <v>149</v>
      </c>
      <c r="N16" s="33" t="s">
        <v>149</v>
      </c>
      <c r="O16" s="49" t="s">
        <v>135</v>
      </c>
      <c r="P16" s="49" t="s">
        <v>135</v>
      </c>
      <c r="Q16" s="49" t="s">
        <v>135</v>
      </c>
      <c r="R16" s="49" t="s">
        <v>135</v>
      </c>
      <c r="S16" s="49" t="s">
        <v>135</v>
      </c>
      <c r="T16" s="49" t="s">
        <v>135</v>
      </c>
    </row>
    <row r="17" spans="2:20" ht="15.75" customHeight="1">
      <c r="B17" s="25" t="s">
        <v>24</v>
      </c>
      <c r="C17" s="17"/>
      <c r="D17" s="26">
        <v>235.58</v>
      </c>
      <c r="E17" s="30">
        <v>202.478</v>
      </c>
      <c r="F17" s="13">
        <v>7963</v>
      </c>
      <c r="G17" s="13">
        <f t="shared" si="4"/>
        <v>38389</v>
      </c>
      <c r="H17" s="13">
        <v>17826</v>
      </c>
      <c r="I17" s="13">
        <v>20563</v>
      </c>
      <c r="J17" s="13">
        <v>13537</v>
      </c>
      <c r="K17" s="29">
        <f t="shared" si="2"/>
        <v>162.95525935987774</v>
      </c>
      <c r="L17" s="13">
        <v>5709</v>
      </c>
      <c r="M17" s="13">
        <v>21224</v>
      </c>
      <c r="N17" s="13">
        <v>11455</v>
      </c>
      <c r="O17" s="13">
        <f t="shared" si="5"/>
        <v>37696</v>
      </c>
      <c r="P17" s="13">
        <v>17474</v>
      </c>
      <c r="Q17" s="13">
        <v>20222</v>
      </c>
      <c r="R17" s="13">
        <v>13467</v>
      </c>
      <c r="S17" s="13">
        <v>1258</v>
      </c>
      <c r="T17" s="13">
        <v>1746</v>
      </c>
    </row>
    <row r="18" spans="2:20" ht="15.75" customHeight="1">
      <c r="B18" s="25" t="s">
        <v>25</v>
      </c>
      <c r="C18" s="17"/>
      <c r="D18" s="26">
        <v>95.9</v>
      </c>
      <c r="E18" s="30">
        <v>1.63</v>
      </c>
      <c r="F18" s="13">
        <v>5085</v>
      </c>
      <c r="G18" s="13">
        <f t="shared" si="4"/>
        <v>21221</v>
      </c>
      <c r="H18" s="13">
        <v>9986</v>
      </c>
      <c r="I18" s="13">
        <v>11235</v>
      </c>
      <c r="J18" s="13">
        <v>7422</v>
      </c>
      <c r="K18" s="29">
        <f t="shared" si="2"/>
        <v>221.28258602711156</v>
      </c>
      <c r="L18" s="13">
        <v>3203</v>
      </c>
      <c r="M18" s="13">
        <v>12379</v>
      </c>
      <c r="N18" s="13">
        <v>5639</v>
      </c>
      <c r="O18" s="13">
        <f t="shared" si="5"/>
        <v>26706</v>
      </c>
      <c r="P18" s="13">
        <v>12599</v>
      </c>
      <c r="Q18" s="13">
        <v>14107</v>
      </c>
      <c r="R18" s="13">
        <v>9434</v>
      </c>
      <c r="S18" s="13">
        <v>934</v>
      </c>
      <c r="T18" s="13">
        <v>1081</v>
      </c>
    </row>
    <row r="19" spans="2:20" ht="15.75" customHeight="1">
      <c r="B19" s="25" t="s">
        <v>120</v>
      </c>
      <c r="C19" s="17"/>
      <c r="D19" s="49">
        <v>708.66</v>
      </c>
      <c r="E19" s="31">
        <v>708.679</v>
      </c>
      <c r="F19" s="58">
        <v>17364</v>
      </c>
      <c r="G19" s="13">
        <f t="shared" si="4"/>
        <v>38481</v>
      </c>
      <c r="H19" s="58">
        <v>18678</v>
      </c>
      <c r="I19" s="58">
        <v>19803</v>
      </c>
      <c r="J19" s="58">
        <v>14710</v>
      </c>
      <c r="K19" s="29">
        <f t="shared" si="2"/>
        <v>54.30107526881721</v>
      </c>
      <c r="L19" s="12">
        <v>5827</v>
      </c>
      <c r="M19" s="12">
        <v>22573</v>
      </c>
      <c r="N19" s="12">
        <v>10081</v>
      </c>
      <c r="O19" s="13">
        <f t="shared" si="5"/>
        <v>37468</v>
      </c>
      <c r="P19" s="13">
        <v>18147</v>
      </c>
      <c r="Q19" s="13">
        <v>19321</v>
      </c>
      <c r="R19" s="13">
        <v>14437</v>
      </c>
      <c r="S19" s="33">
        <v>1722</v>
      </c>
      <c r="T19" s="33">
        <v>2338</v>
      </c>
    </row>
    <row r="20" spans="2:20" ht="15.75" customHeight="1">
      <c r="B20" s="25" t="s">
        <v>121</v>
      </c>
      <c r="C20" s="17"/>
      <c r="D20" s="49">
        <v>138.46</v>
      </c>
      <c r="E20" s="31">
        <v>137.834</v>
      </c>
      <c r="F20" s="58">
        <v>8208</v>
      </c>
      <c r="G20" s="13">
        <f t="shared" si="4"/>
        <v>31414</v>
      </c>
      <c r="H20" s="58">
        <v>14782</v>
      </c>
      <c r="I20" s="58">
        <v>16632</v>
      </c>
      <c r="J20" s="58">
        <v>10560</v>
      </c>
      <c r="K20" s="29">
        <f t="shared" si="2"/>
        <v>226.88140979344215</v>
      </c>
      <c r="L20" s="12">
        <v>4773</v>
      </c>
      <c r="M20" s="12">
        <v>17304</v>
      </c>
      <c r="N20" s="12">
        <v>9337</v>
      </c>
      <c r="O20" s="13">
        <f t="shared" si="5"/>
        <v>30968</v>
      </c>
      <c r="P20" s="13">
        <v>14581</v>
      </c>
      <c r="Q20" s="13">
        <v>16387</v>
      </c>
      <c r="R20" s="13">
        <v>10561</v>
      </c>
      <c r="S20" s="33">
        <v>972</v>
      </c>
      <c r="T20" s="33">
        <v>1204</v>
      </c>
    </row>
    <row r="21" spans="2:20" ht="30" customHeight="1">
      <c r="B21" s="25" t="s">
        <v>132</v>
      </c>
      <c r="C21" s="17"/>
      <c r="D21" s="49">
        <v>420.73</v>
      </c>
      <c r="E21" s="31">
        <v>420.728</v>
      </c>
      <c r="F21" s="58">
        <v>16279</v>
      </c>
      <c r="G21" s="13">
        <f t="shared" si="4"/>
        <v>44765</v>
      </c>
      <c r="H21" s="58">
        <v>20610</v>
      </c>
      <c r="I21" s="58">
        <v>24155</v>
      </c>
      <c r="J21" s="58">
        <v>19305</v>
      </c>
      <c r="K21" s="29">
        <f t="shared" si="2"/>
        <v>106.3984027761272</v>
      </c>
      <c r="L21" s="12">
        <v>6185</v>
      </c>
      <c r="M21" s="12">
        <v>24921</v>
      </c>
      <c r="N21" s="12">
        <v>13639</v>
      </c>
      <c r="O21" s="13">
        <f t="shared" si="5"/>
        <v>43801</v>
      </c>
      <c r="P21" s="13">
        <v>20148</v>
      </c>
      <c r="Q21" s="13">
        <v>23653</v>
      </c>
      <c r="R21" s="13">
        <v>19287</v>
      </c>
      <c r="S21" s="33">
        <v>1538</v>
      </c>
      <c r="T21" s="33">
        <v>2152</v>
      </c>
    </row>
    <row r="22" spans="2:20" ht="15.75" customHeight="1">
      <c r="B22" s="25" t="s">
        <v>133</v>
      </c>
      <c r="C22" s="17"/>
      <c r="D22" s="49">
        <v>241.94</v>
      </c>
      <c r="E22" s="31">
        <v>35.418</v>
      </c>
      <c r="F22" s="49" t="s">
        <v>135</v>
      </c>
      <c r="G22" s="13">
        <f t="shared" si="4"/>
        <v>33680</v>
      </c>
      <c r="H22" s="58">
        <v>16239</v>
      </c>
      <c r="I22" s="58">
        <v>17441</v>
      </c>
      <c r="J22" s="58">
        <v>12122</v>
      </c>
      <c r="K22" s="29">
        <f t="shared" si="2"/>
        <v>139.20806811606184</v>
      </c>
      <c r="L22" s="12">
        <v>4633</v>
      </c>
      <c r="M22" s="12">
        <v>19036</v>
      </c>
      <c r="N22" s="12">
        <v>10011</v>
      </c>
      <c r="O22" s="13">
        <f t="shared" si="5"/>
        <v>33540</v>
      </c>
      <c r="P22" s="58">
        <v>16173</v>
      </c>
      <c r="Q22" s="58">
        <v>17367</v>
      </c>
      <c r="R22" s="58">
        <v>12183</v>
      </c>
      <c r="S22" s="58">
        <v>969</v>
      </c>
      <c r="T22" s="58">
        <v>1235</v>
      </c>
    </row>
    <row r="23" spans="2:20" ht="15.75" customHeight="1">
      <c r="B23" s="25" t="s">
        <v>139</v>
      </c>
      <c r="C23" s="17"/>
      <c r="D23" s="49" t="s">
        <v>135</v>
      </c>
      <c r="E23" s="49" t="s">
        <v>135</v>
      </c>
      <c r="F23" s="49" t="s">
        <v>135</v>
      </c>
      <c r="G23" s="33" t="s">
        <v>150</v>
      </c>
      <c r="H23" s="33" t="s">
        <v>149</v>
      </c>
      <c r="I23" s="33" t="s">
        <v>149</v>
      </c>
      <c r="J23" s="33" t="s">
        <v>149</v>
      </c>
      <c r="K23" s="73" t="s">
        <v>149</v>
      </c>
      <c r="L23" s="33" t="s">
        <v>149</v>
      </c>
      <c r="M23" s="33" t="s">
        <v>149</v>
      </c>
      <c r="N23" s="33" t="s">
        <v>149</v>
      </c>
      <c r="O23" s="13">
        <f t="shared" si="5"/>
        <v>49637</v>
      </c>
      <c r="P23" s="58">
        <v>23410</v>
      </c>
      <c r="Q23" s="58">
        <v>26227</v>
      </c>
      <c r="R23" s="58">
        <v>15793</v>
      </c>
      <c r="S23" s="58">
        <v>1846</v>
      </c>
      <c r="T23" s="58">
        <v>2076</v>
      </c>
    </row>
    <row r="24" spans="2:20" ht="15.75" customHeight="1">
      <c r="B24" s="25" t="s">
        <v>140</v>
      </c>
      <c r="C24" s="17"/>
      <c r="D24" s="49" t="s">
        <v>135</v>
      </c>
      <c r="E24" s="49" t="s">
        <v>135</v>
      </c>
      <c r="F24" s="49" t="s">
        <v>135</v>
      </c>
      <c r="G24" s="33" t="s">
        <v>150</v>
      </c>
      <c r="H24" s="33" t="s">
        <v>149</v>
      </c>
      <c r="I24" s="33" t="s">
        <v>149</v>
      </c>
      <c r="J24" s="33" t="s">
        <v>149</v>
      </c>
      <c r="K24" s="73" t="s">
        <v>149</v>
      </c>
      <c r="L24" s="33" t="s">
        <v>149</v>
      </c>
      <c r="M24" s="33" t="s">
        <v>149</v>
      </c>
      <c r="N24" s="33" t="s">
        <v>149</v>
      </c>
      <c r="O24" s="13">
        <f t="shared" si="5"/>
        <v>53471</v>
      </c>
      <c r="P24" s="58">
        <v>24744</v>
      </c>
      <c r="Q24" s="58">
        <v>28727</v>
      </c>
      <c r="R24" s="58">
        <v>17502</v>
      </c>
      <c r="S24" s="49" t="s">
        <v>135</v>
      </c>
      <c r="T24" s="49" t="s">
        <v>135</v>
      </c>
    </row>
    <row r="25" spans="2:20" ht="30" customHeight="1">
      <c r="B25" s="25" t="s">
        <v>26</v>
      </c>
      <c r="C25" s="17"/>
      <c r="D25" s="26">
        <f>SUM(D26:D40)</f>
        <v>117.03999999999999</v>
      </c>
      <c r="E25" s="27">
        <f aca="true" t="shared" si="6" ref="E25:J25">SUM(E26:E40)</f>
        <v>0.846</v>
      </c>
      <c r="F25" s="28">
        <f>SUM(F26:F40)</f>
        <v>33497</v>
      </c>
      <c r="G25" s="28">
        <f>SUM(G26:G40)</f>
        <v>84289</v>
      </c>
      <c r="H25" s="28">
        <f t="shared" si="6"/>
        <v>40211</v>
      </c>
      <c r="I25" s="28">
        <f t="shared" si="6"/>
        <v>44078</v>
      </c>
      <c r="J25" s="28">
        <f t="shared" si="6"/>
        <v>29240</v>
      </c>
      <c r="K25" s="29">
        <f>G25/D25</f>
        <v>720.1725905673275</v>
      </c>
      <c r="L25" s="28">
        <f aca="true" t="shared" si="7" ref="L25:S25">SUM(L26:L40)</f>
        <v>14849</v>
      </c>
      <c r="M25" s="28">
        <f t="shared" si="7"/>
        <v>55340</v>
      </c>
      <c r="N25" s="28">
        <f t="shared" si="7"/>
        <v>14028</v>
      </c>
      <c r="O25" s="28">
        <f t="shared" si="7"/>
        <v>71499</v>
      </c>
      <c r="P25" s="28">
        <f t="shared" si="7"/>
        <v>34000</v>
      </c>
      <c r="Q25" s="28">
        <f t="shared" si="7"/>
        <v>37499</v>
      </c>
      <c r="R25" s="28">
        <f t="shared" si="7"/>
        <v>25033</v>
      </c>
      <c r="S25" s="28">
        <f t="shared" si="7"/>
        <v>5290</v>
      </c>
      <c r="T25" s="28">
        <f>SUM(T26:T40)</f>
        <v>5459</v>
      </c>
    </row>
    <row r="26" spans="2:20" ht="30" customHeight="1">
      <c r="B26" s="32" t="s">
        <v>27</v>
      </c>
      <c r="C26" s="17"/>
      <c r="D26" s="49" t="s">
        <v>135</v>
      </c>
      <c r="E26" s="31" t="s">
        <v>135</v>
      </c>
      <c r="F26" s="13">
        <v>312</v>
      </c>
      <c r="G26" s="33" t="s">
        <v>150</v>
      </c>
      <c r="H26" s="33" t="s">
        <v>149</v>
      </c>
      <c r="I26" s="33" t="s">
        <v>149</v>
      </c>
      <c r="J26" s="33" t="s">
        <v>149</v>
      </c>
      <c r="K26" s="73" t="s">
        <v>149</v>
      </c>
      <c r="L26" s="33" t="s">
        <v>149</v>
      </c>
      <c r="M26" s="33" t="s">
        <v>149</v>
      </c>
      <c r="N26" s="33" t="s">
        <v>149</v>
      </c>
      <c r="O26" s="49" t="s">
        <v>135</v>
      </c>
      <c r="P26" s="49" t="s">
        <v>135</v>
      </c>
      <c r="Q26" s="49" t="s">
        <v>135</v>
      </c>
      <c r="R26" s="49" t="s">
        <v>135</v>
      </c>
      <c r="S26" s="49" t="s">
        <v>135</v>
      </c>
      <c r="T26" s="49" t="s">
        <v>135</v>
      </c>
    </row>
    <row r="27" spans="2:20" ht="15.75" customHeight="1">
      <c r="B27" s="32" t="s">
        <v>28</v>
      </c>
      <c r="C27" s="17"/>
      <c r="D27" s="49" t="s">
        <v>135</v>
      </c>
      <c r="E27" s="31" t="s">
        <v>135</v>
      </c>
      <c r="F27" s="13">
        <v>102</v>
      </c>
      <c r="G27" s="33" t="s">
        <v>150</v>
      </c>
      <c r="H27" s="33" t="s">
        <v>149</v>
      </c>
      <c r="I27" s="33" t="s">
        <v>149</v>
      </c>
      <c r="J27" s="33" t="s">
        <v>149</v>
      </c>
      <c r="K27" s="73" t="s">
        <v>149</v>
      </c>
      <c r="L27" s="33" t="s">
        <v>149</v>
      </c>
      <c r="M27" s="33" t="s">
        <v>149</v>
      </c>
      <c r="N27" s="33" t="s">
        <v>149</v>
      </c>
      <c r="O27" s="49" t="s">
        <v>135</v>
      </c>
      <c r="P27" s="49" t="s">
        <v>135</v>
      </c>
      <c r="Q27" s="49" t="s">
        <v>135</v>
      </c>
      <c r="R27" s="49" t="s">
        <v>135</v>
      </c>
      <c r="S27" s="49" t="s">
        <v>135</v>
      </c>
      <c r="T27" s="49" t="s">
        <v>135</v>
      </c>
    </row>
    <row r="28" spans="2:20" ht="15.75" customHeight="1">
      <c r="B28" s="32" t="s">
        <v>29</v>
      </c>
      <c r="C28" s="17"/>
      <c r="D28" s="49" t="s">
        <v>135</v>
      </c>
      <c r="E28" s="31" t="s">
        <v>135</v>
      </c>
      <c r="F28" s="13">
        <v>7</v>
      </c>
      <c r="G28" s="33" t="s">
        <v>150</v>
      </c>
      <c r="H28" s="33" t="s">
        <v>149</v>
      </c>
      <c r="I28" s="33" t="s">
        <v>149</v>
      </c>
      <c r="J28" s="33" t="s">
        <v>149</v>
      </c>
      <c r="K28" s="73" t="s">
        <v>149</v>
      </c>
      <c r="L28" s="33" t="s">
        <v>149</v>
      </c>
      <c r="M28" s="33" t="s">
        <v>149</v>
      </c>
      <c r="N28" s="33" t="s">
        <v>149</v>
      </c>
      <c r="O28" s="49" t="s">
        <v>135</v>
      </c>
      <c r="P28" s="49" t="s">
        <v>135</v>
      </c>
      <c r="Q28" s="49" t="s">
        <v>135</v>
      </c>
      <c r="R28" s="49" t="s">
        <v>135</v>
      </c>
      <c r="S28" s="49" t="s">
        <v>135</v>
      </c>
      <c r="T28" s="49" t="s">
        <v>135</v>
      </c>
    </row>
    <row r="29" spans="2:20" ht="15.75" customHeight="1">
      <c r="B29" s="32" t="s">
        <v>30</v>
      </c>
      <c r="C29" s="17"/>
      <c r="D29" s="49" t="s">
        <v>135</v>
      </c>
      <c r="E29" s="31" t="s">
        <v>135</v>
      </c>
      <c r="F29" s="13">
        <v>1555</v>
      </c>
      <c r="G29" s="33" t="s">
        <v>150</v>
      </c>
      <c r="H29" s="33" t="s">
        <v>149</v>
      </c>
      <c r="I29" s="33" t="s">
        <v>149</v>
      </c>
      <c r="J29" s="33" t="s">
        <v>149</v>
      </c>
      <c r="K29" s="73" t="s">
        <v>149</v>
      </c>
      <c r="L29" s="33" t="s">
        <v>149</v>
      </c>
      <c r="M29" s="33" t="s">
        <v>149</v>
      </c>
      <c r="N29" s="33" t="s">
        <v>149</v>
      </c>
      <c r="O29" s="49" t="s">
        <v>135</v>
      </c>
      <c r="P29" s="49" t="s">
        <v>135</v>
      </c>
      <c r="Q29" s="49" t="s">
        <v>135</v>
      </c>
      <c r="R29" s="49" t="s">
        <v>135</v>
      </c>
      <c r="S29" s="49" t="s">
        <v>135</v>
      </c>
      <c r="T29" s="49" t="s">
        <v>135</v>
      </c>
    </row>
    <row r="30" spans="2:20" ht="15.75" customHeight="1">
      <c r="B30" s="32" t="s">
        <v>31</v>
      </c>
      <c r="C30" s="17"/>
      <c r="D30" s="49" t="s">
        <v>135</v>
      </c>
      <c r="E30" s="31" t="s">
        <v>135</v>
      </c>
      <c r="F30" s="13">
        <v>1578</v>
      </c>
      <c r="G30" s="33" t="s">
        <v>150</v>
      </c>
      <c r="H30" s="33" t="s">
        <v>149</v>
      </c>
      <c r="I30" s="33" t="s">
        <v>149</v>
      </c>
      <c r="J30" s="33" t="s">
        <v>149</v>
      </c>
      <c r="K30" s="73" t="s">
        <v>149</v>
      </c>
      <c r="L30" s="33" t="s">
        <v>149</v>
      </c>
      <c r="M30" s="33" t="s">
        <v>149</v>
      </c>
      <c r="N30" s="33" t="s">
        <v>149</v>
      </c>
      <c r="O30" s="49" t="s">
        <v>135</v>
      </c>
      <c r="P30" s="49" t="s">
        <v>135</v>
      </c>
      <c r="Q30" s="49" t="s">
        <v>135</v>
      </c>
      <c r="R30" s="49" t="s">
        <v>135</v>
      </c>
      <c r="S30" s="49" t="s">
        <v>135</v>
      </c>
      <c r="T30" s="49" t="s">
        <v>135</v>
      </c>
    </row>
    <row r="31" spans="2:20" ht="30" customHeight="1">
      <c r="B31" s="32" t="s">
        <v>32</v>
      </c>
      <c r="C31" s="17"/>
      <c r="D31" s="49" t="s">
        <v>135</v>
      </c>
      <c r="E31" s="31" t="s">
        <v>135</v>
      </c>
      <c r="F31" s="13">
        <v>3188</v>
      </c>
      <c r="G31" s="33" t="s">
        <v>150</v>
      </c>
      <c r="H31" s="33" t="s">
        <v>149</v>
      </c>
      <c r="I31" s="33" t="s">
        <v>149</v>
      </c>
      <c r="J31" s="33" t="s">
        <v>149</v>
      </c>
      <c r="K31" s="73" t="s">
        <v>149</v>
      </c>
      <c r="L31" s="33" t="s">
        <v>149</v>
      </c>
      <c r="M31" s="33" t="s">
        <v>149</v>
      </c>
      <c r="N31" s="33" t="s">
        <v>149</v>
      </c>
      <c r="O31" s="49" t="s">
        <v>135</v>
      </c>
      <c r="P31" s="49" t="s">
        <v>135</v>
      </c>
      <c r="Q31" s="49" t="s">
        <v>135</v>
      </c>
      <c r="R31" s="49" t="s">
        <v>135</v>
      </c>
      <c r="S31" s="49" t="s">
        <v>135</v>
      </c>
      <c r="T31" s="49" t="s">
        <v>135</v>
      </c>
    </row>
    <row r="32" spans="2:20" ht="15.75" customHeight="1">
      <c r="B32" s="32" t="s">
        <v>33</v>
      </c>
      <c r="C32" s="17"/>
      <c r="D32" s="26">
        <v>28.81</v>
      </c>
      <c r="E32" s="30">
        <v>0.055</v>
      </c>
      <c r="F32" s="13">
        <v>2215</v>
      </c>
      <c r="G32" s="13">
        <f>SUM(H32:I32)</f>
        <v>42655</v>
      </c>
      <c r="H32" s="13">
        <v>20204</v>
      </c>
      <c r="I32" s="13">
        <v>22451</v>
      </c>
      <c r="J32" s="13">
        <v>14936</v>
      </c>
      <c r="K32" s="29">
        <f>G32/D32</f>
        <v>1480.5623047552933</v>
      </c>
      <c r="L32" s="13">
        <v>7865</v>
      </c>
      <c r="M32" s="13">
        <v>27987</v>
      </c>
      <c r="N32" s="13">
        <v>6792</v>
      </c>
      <c r="O32" s="13">
        <f>SUM(P32:Q32)</f>
        <v>42310</v>
      </c>
      <c r="P32" s="58">
        <v>20006</v>
      </c>
      <c r="Q32" s="58">
        <v>22304</v>
      </c>
      <c r="R32" s="58">
        <v>14894</v>
      </c>
      <c r="S32" s="58">
        <v>2398</v>
      </c>
      <c r="T32" s="58">
        <v>2649</v>
      </c>
    </row>
    <row r="33" spans="2:20" ht="15.75" customHeight="1">
      <c r="B33" s="32" t="s">
        <v>34</v>
      </c>
      <c r="C33" s="17"/>
      <c r="D33" s="26">
        <v>20.6</v>
      </c>
      <c r="E33" s="30">
        <v>0.409</v>
      </c>
      <c r="F33" s="13">
        <v>1613</v>
      </c>
      <c r="G33" s="13">
        <f>SUM(H33:I33)</f>
        <v>29127</v>
      </c>
      <c r="H33" s="13">
        <v>14049</v>
      </c>
      <c r="I33" s="13">
        <v>15078</v>
      </c>
      <c r="J33" s="13">
        <v>10163</v>
      </c>
      <c r="K33" s="29">
        <f>G33/D33</f>
        <v>1413.9320388349513</v>
      </c>
      <c r="L33" s="13">
        <v>5077</v>
      </c>
      <c r="M33" s="13">
        <v>19543</v>
      </c>
      <c r="N33" s="13">
        <v>4446</v>
      </c>
      <c r="O33" s="13">
        <f>SUM(P33:Q33)</f>
        <v>29189</v>
      </c>
      <c r="P33" s="58">
        <v>13994</v>
      </c>
      <c r="Q33" s="58">
        <v>15195</v>
      </c>
      <c r="R33" s="58">
        <v>10139</v>
      </c>
      <c r="S33" s="58">
        <v>2384</v>
      </c>
      <c r="T33" s="58">
        <v>2231</v>
      </c>
    </row>
    <row r="34" spans="2:20" ht="15.75" customHeight="1">
      <c r="B34" s="32" t="s">
        <v>35</v>
      </c>
      <c r="C34" s="17"/>
      <c r="D34" s="26">
        <v>67.63</v>
      </c>
      <c r="E34" s="30">
        <v>0.382</v>
      </c>
      <c r="F34" s="13">
        <v>4690</v>
      </c>
      <c r="G34" s="13">
        <f>SUM(H34:I34)</f>
        <v>12507</v>
      </c>
      <c r="H34" s="13">
        <v>5958</v>
      </c>
      <c r="I34" s="13">
        <v>6549</v>
      </c>
      <c r="J34" s="13">
        <v>4141</v>
      </c>
      <c r="K34" s="29">
        <f>G34/D34</f>
        <v>184.93272216471982</v>
      </c>
      <c r="L34" s="13">
        <v>1907</v>
      </c>
      <c r="M34" s="13">
        <v>7810</v>
      </c>
      <c r="N34" s="13">
        <v>2790</v>
      </c>
      <c r="O34" s="49" t="s">
        <v>135</v>
      </c>
      <c r="P34" s="49" t="s">
        <v>135</v>
      </c>
      <c r="Q34" s="49" t="s">
        <v>135</v>
      </c>
      <c r="R34" s="49" t="s">
        <v>135</v>
      </c>
      <c r="S34" s="58">
        <v>508</v>
      </c>
      <c r="T34" s="58">
        <v>579</v>
      </c>
    </row>
    <row r="35" spans="2:20" ht="15.75" customHeight="1">
      <c r="B35" s="32" t="s">
        <v>36</v>
      </c>
      <c r="C35" s="17"/>
      <c r="D35" s="49" t="s">
        <v>135</v>
      </c>
      <c r="E35" s="31" t="s">
        <v>135</v>
      </c>
      <c r="F35" s="13">
        <v>4950</v>
      </c>
      <c r="G35" s="33" t="s">
        <v>150</v>
      </c>
      <c r="H35" s="33" t="s">
        <v>149</v>
      </c>
      <c r="I35" s="33" t="s">
        <v>149</v>
      </c>
      <c r="J35" s="33" t="s">
        <v>149</v>
      </c>
      <c r="K35" s="73" t="s">
        <v>149</v>
      </c>
      <c r="L35" s="33" t="s">
        <v>149</v>
      </c>
      <c r="M35" s="33" t="s">
        <v>149</v>
      </c>
      <c r="N35" s="33" t="s">
        <v>149</v>
      </c>
      <c r="O35" s="49" t="s">
        <v>135</v>
      </c>
      <c r="P35" s="49" t="s">
        <v>135</v>
      </c>
      <c r="Q35" s="49" t="s">
        <v>135</v>
      </c>
      <c r="R35" s="49" t="s">
        <v>135</v>
      </c>
      <c r="S35" s="49" t="s">
        <v>135</v>
      </c>
      <c r="T35" s="49" t="s">
        <v>135</v>
      </c>
    </row>
    <row r="36" spans="2:20" ht="30" customHeight="1">
      <c r="B36" s="32" t="s">
        <v>37</v>
      </c>
      <c r="C36" s="17"/>
      <c r="D36" s="49" t="s">
        <v>135</v>
      </c>
      <c r="E36" s="31" t="s">
        <v>135</v>
      </c>
      <c r="F36" s="13">
        <v>4544</v>
      </c>
      <c r="G36" s="33" t="s">
        <v>150</v>
      </c>
      <c r="H36" s="33" t="s">
        <v>149</v>
      </c>
      <c r="I36" s="33" t="s">
        <v>149</v>
      </c>
      <c r="J36" s="33" t="s">
        <v>149</v>
      </c>
      <c r="K36" s="73" t="s">
        <v>149</v>
      </c>
      <c r="L36" s="33" t="s">
        <v>149</v>
      </c>
      <c r="M36" s="33" t="s">
        <v>149</v>
      </c>
      <c r="N36" s="33" t="s">
        <v>149</v>
      </c>
      <c r="O36" s="49" t="s">
        <v>135</v>
      </c>
      <c r="P36" s="49" t="s">
        <v>135</v>
      </c>
      <c r="Q36" s="49" t="s">
        <v>135</v>
      </c>
      <c r="R36" s="49" t="s">
        <v>135</v>
      </c>
      <c r="S36" s="49" t="s">
        <v>135</v>
      </c>
      <c r="T36" s="49" t="s">
        <v>135</v>
      </c>
    </row>
    <row r="37" spans="2:20" ht="15.75" customHeight="1">
      <c r="B37" s="32" t="s">
        <v>38</v>
      </c>
      <c r="C37" s="17"/>
      <c r="D37" s="49" t="s">
        <v>135</v>
      </c>
      <c r="E37" s="31" t="s">
        <v>135</v>
      </c>
      <c r="F37" s="13">
        <v>871</v>
      </c>
      <c r="G37" s="33" t="s">
        <v>150</v>
      </c>
      <c r="H37" s="33" t="s">
        <v>149</v>
      </c>
      <c r="I37" s="33" t="s">
        <v>149</v>
      </c>
      <c r="J37" s="33" t="s">
        <v>149</v>
      </c>
      <c r="K37" s="73" t="s">
        <v>149</v>
      </c>
      <c r="L37" s="33" t="s">
        <v>149</v>
      </c>
      <c r="M37" s="33" t="s">
        <v>149</v>
      </c>
      <c r="N37" s="33" t="s">
        <v>149</v>
      </c>
      <c r="O37" s="49" t="s">
        <v>135</v>
      </c>
      <c r="P37" s="49" t="s">
        <v>135</v>
      </c>
      <c r="Q37" s="49" t="s">
        <v>135</v>
      </c>
      <c r="R37" s="49" t="s">
        <v>135</v>
      </c>
      <c r="S37" s="49" t="s">
        <v>135</v>
      </c>
      <c r="T37" s="49" t="s">
        <v>135</v>
      </c>
    </row>
    <row r="38" spans="2:20" ht="15.75" customHeight="1">
      <c r="B38" s="32" t="s">
        <v>39</v>
      </c>
      <c r="C38" s="17"/>
      <c r="D38" s="49" t="s">
        <v>135</v>
      </c>
      <c r="E38" s="31" t="s">
        <v>135</v>
      </c>
      <c r="F38" s="13">
        <v>852</v>
      </c>
      <c r="G38" s="33" t="s">
        <v>150</v>
      </c>
      <c r="H38" s="33" t="s">
        <v>149</v>
      </c>
      <c r="I38" s="33" t="s">
        <v>149</v>
      </c>
      <c r="J38" s="33" t="s">
        <v>149</v>
      </c>
      <c r="K38" s="73" t="s">
        <v>149</v>
      </c>
      <c r="L38" s="33" t="s">
        <v>149</v>
      </c>
      <c r="M38" s="33" t="s">
        <v>149</v>
      </c>
      <c r="N38" s="33" t="s">
        <v>149</v>
      </c>
      <c r="O38" s="49" t="s">
        <v>135</v>
      </c>
      <c r="P38" s="49" t="s">
        <v>135</v>
      </c>
      <c r="Q38" s="49" t="s">
        <v>135</v>
      </c>
      <c r="R38" s="49" t="s">
        <v>135</v>
      </c>
      <c r="S38" s="49" t="s">
        <v>135</v>
      </c>
      <c r="T38" s="49" t="s">
        <v>135</v>
      </c>
    </row>
    <row r="39" spans="2:20" ht="15.75" customHeight="1">
      <c r="B39" s="32" t="s">
        <v>40</v>
      </c>
      <c r="C39" s="17"/>
      <c r="D39" s="49" t="s">
        <v>135</v>
      </c>
      <c r="E39" s="31" t="s">
        <v>135</v>
      </c>
      <c r="F39" s="13">
        <v>4197</v>
      </c>
      <c r="G39" s="33" t="s">
        <v>150</v>
      </c>
      <c r="H39" s="33" t="s">
        <v>149</v>
      </c>
      <c r="I39" s="33" t="s">
        <v>149</v>
      </c>
      <c r="J39" s="33" t="s">
        <v>149</v>
      </c>
      <c r="K39" s="73" t="s">
        <v>149</v>
      </c>
      <c r="L39" s="33" t="s">
        <v>149</v>
      </c>
      <c r="M39" s="33" t="s">
        <v>149</v>
      </c>
      <c r="N39" s="33" t="s">
        <v>149</v>
      </c>
      <c r="O39" s="49" t="s">
        <v>135</v>
      </c>
      <c r="P39" s="49" t="s">
        <v>135</v>
      </c>
      <c r="Q39" s="49" t="s">
        <v>135</v>
      </c>
      <c r="R39" s="49" t="s">
        <v>135</v>
      </c>
      <c r="S39" s="49" t="s">
        <v>135</v>
      </c>
      <c r="T39" s="49" t="s">
        <v>135</v>
      </c>
    </row>
    <row r="40" spans="2:20" s="66" customFormat="1" ht="15.75" customHeight="1">
      <c r="B40" s="64" t="s">
        <v>41</v>
      </c>
      <c r="C40" s="65"/>
      <c r="D40" s="68" t="s">
        <v>135</v>
      </c>
      <c r="E40" s="31" t="s">
        <v>135</v>
      </c>
      <c r="F40" s="66">
        <v>2823</v>
      </c>
      <c r="G40" s="33" t="s">
        <v>150</v>
      </c>
      <c r="H40" s="33" t="s">
        <v>149</v>
      </c>
      <c r="I40" s="33" t="s">
        <v>149</v>
      </c>
      <c r="J40" s="33" t="s">
        <v>149</v>
      </c>
      <c r="K40" s="73" t="s">
        <v>149</v>
      </c>
      <c r="L40" s="33" t="s">
        <v>149</v>
      </c>
      <c r="M40" s="33" t="s">
        <v>149</v>
      </c>
      <c r="N40" s="33" t="s">
        <v>149</v>
      </c>
      <c r="O40" s="49" t="s">
        <v>135</v>
      </c>
      <c r="P40" s="49" t="s">
        <v>135</v>
      </c>
      <c r="Q40" s="49" t="s">
        <v>135</v>
      </c>
      <c r="R40" s="49" t="s">
        <v>135</v>
      </c>
      <c r="S40" s="49" t="s">
        <v>135</v>
      </c>
      <c r="T40" s="49" t="s">
        <v>135</v>
      </c>
    </row>
    <row r="41" spans="2:20" ht="30" customHeight="1">
      <c r="B41" s="25" t="s">
        <v>42</v>
      </c>
      <c r="C41" s="17"/>
      <c r="D41" s="26">
        <f>SUM(D42:D44)</f>
        <v>167.46</v>
      </c>
      <c r="E41" s="27">
        <f aca="true" t="shared" si="8" ref="E41:J41">SUM(E42:E44)</f>
        <v>0.077</v>
      </c>
      <c r="F41" s="28">
        <f t="shared" si="8"/>
        <v>11269</v>
      </c>
      <c r="G41" s="28">
        <f t="shared" si="8"/>
        <v>40182</v>
      </c>
      <c r="H41" s="28">
        <f t="shared" si="8"/>
        <v>18824</v>
      </c>
      <c r="I41" s="28">
        <f t="shared" si="8"/>
        <v>21358</v>
      </c>
      <c r="J41" s="28">
        <f t="shared" si="8"/>
        <v>12417</v>
      </c>
      <c r="K41" s="29">
        <f>G41/D41</f>
        <v>239.94983876746684</v>
      </c>
      <c r="L41" s="28">
        <f>SUM(L42:L44)</f>
        <v>6050</v>
      </c>
      <c r="M41" s="28">
        <f>SUM(M42:M44)</f>
        <v>24495</v>
      </c>
      <c r="N41" s="28">
        <f>SUM(N42:N44)</f>
        <v>9637</v>
      </c>
      <c r="O41" s="28">
        <f aca="true" t="shared" si="9" ref="O41:T41">SUM(O42:O44)</f>
        <v>39993</v>
      </c>
      <c r="P41" s="28">
        <f t="shared" si="9"/>
        <v>18751</v>
      </c>
      <c r="Q41" s="28">
        <f t="shared" si="9"/>
        <v>21242</v>
      </c>
      <c r="R41" s="28">
        <f t="shared" si="9"/>
        <v>12475</v>
      </c>
      <c r="S41" s="28">
        <f t="shared" si="9"/>
        <v>1505</v>
      </c>
      <c r="T41" s="28">
        <f t="shared" si="9"/>
        <v>1619</v>
      </c>
    </row>
    <row r="42" spans="2:20" ht="30" customHeight="1">
      <c r="B42" s="33" t="s">
        <v>43</v>
      </c>
      <c r="C42" s="17"/>
      <c r="D42" s="26">
        <v>74.25</v>
      </c>
      <c r="E42" s="31" t="s">
        <v>148</v>
      </c>
      <c r="F42" s="13">
        <v>4514</v>
      </c>
      <c r="G42" s="13">
        <f>SUM(H42:I42)</f>
        <v>9657</v>
      </c>
      <c r="H42" s="13">
        <v>4537</v>
      </c>
      <c r="I42" s="13">
        <v>5120</v>
      </c>
      <c r="J42" s="13">
        <v>2805</v>
      </c>
      <c r="K42" s="29">
        <f>G42/D42</f>
        <v>130.06060606060606</v>
      </c>
      <c r="L42" s="13">
        <v>1314</v>
      </c>
      <c r="M42" s="13">
        <v>5691</v>
      </c>
      <c r="N42" s="13">
        <v>2652</v>
      </c>
      <c r="O42" s="13">
        <f>SUM(P42:Q42)</f>
        <v>9605</v>
      </c>
      <c r="P42" s="13">
        <v>4517</v>
      </c>
      <c r="Q42" s="13">
        <v>5088</v>
      </c>
      <c r="R42" s="13">
        <v>2820</v>
      </c>
      <c r="S42" s="13">
        <v>296</v>
      </c>
      <c r="T42" s="13">
        <v>362</v>
      </c>
    </row>
    <row r="43" spans="2:20" ht="15.75" customHeight="1">
      <c r="B43" s="33" t="s">
        <v>44</v>
      </c>
      <c r="C43" s="17"/>
      <c r="D43" s="26">
        <v>37.24</v>
      </c>
      <c r="E43" s="30">
        <v>0.077</v>
      </c>
      <c r="F43" s="13">
        <v>2487</v>
      </c>
      <c r="G43" s="13">
        <f>SUM(H43:I43)</f>
        <v>15158</v>
      </c>
      <c r="H43" s="13">
        <v>7094</v>
      </c>
      <c r="I43" s="13">
        <v>8064</v>
      </c>
      <c r="J43" s="13">
        <v>5110</v>
      </c>
      <c r="K43" s="29">
        <f>G43/D43</f>
        <v>407.0354457572503</v>
      </c>
      <c r="L43" s="13">
        <v>2376</v>
      </c>
      <c r="M43" s="13">
        <v>9398</v>
      </c>
      <c r="N43" s="13">
        <v>3384</v>
      </c>
      <c r="O43" s="13">
        <f>SUM(P43:Q43)</f>
        <v>15088</v>
      </c>
      <c r="P43" s="13">
        <v>7093</v>
      </c>
      <c r="Q43" s="13">
        <v>7995</v>
      </c>
      <c r="R43" s="13">
        <v>5144</v>
      </c>
      <c r="S43" s="13">
        <v>676</v>
      </c>
      <c r="T43" s="13">
        <v>705</v>
      </c>
    </row>
    <row r="44" spans="2:20" ht="15.75" customHeight="1">
      <c r="B44" s="33" t="s">
        <v>45</v>
      </c>
      <c r="C44" s="17"/>
      <c r="D44" s="26">
        <v>55.97</v>
      </c>
      <c r="E44" s="31" t="s">
        <v>148</v>
      </c>
      <c r="F44" s="13">
        <v>4268</v>
      </c>
      <c r="G44" s="13">
        <f>SUM(H44:I44)</f>
        <v>15367</v>
      </c>
      <c r="H44" s="13">
        <v>7193</v>
      </c>
      <c r="I44" s="13">
        <v>8174</v>
      </c>
      <c r="J44" s="13">
        <v>4502</v>
      </c>
      <c r="K44" s="29">
        <f>G44/D44</f>
        <v>274.55779882079685</v>
      </c>
      <c r="L44" s="13">
        <v>2360</v>
      </c>
      <c r="M44" s="13">
        <v>9406</v>
      </c>
      <c r="N44" s="13">
        <v>3601</v>
      </c>
      <c r="O44" s="13">
        <f>SUM(P44:Q44)</f>
        <v>15300</v>
      </c>
      <c r="P44" s="13">
        <v>7141</v>
      </c>
      <c r="Q44" s="13">
        <v>8159</v>
      </c>
      <c r="R44" s="13">
        <v>4511</v>
      </c>
      <c r="S44" s="13">
        <v>533</v>
      </c>
      <c r="T44" s="13">
        <v>552</v>
      </c>
    </row>
    <row r="45" spans="2:20" ht="30" customHeight="1">
      <c r="B45" s="25" t="s">
        <v>46</v>
      </c>
      <c r="C45" s="17"/>
      <c r="D45" s="49" t="s">
        <v>135</v>
      </c>
      <c r="E45" s="31" t="s">
        <v>135</v>
      </c>
      <c r="F45" s="28">
        <f>SUM(F46:F49)</f>
        <v>8084</v>
      </c>
      <c r="G45" s="33" t="s">
        <v>150</v>
      </c>
      <c r="H45" s="33" t="s">
        <v>149</v>
      </c>
      <c r="I45" s="33" t="s">
        <v>149</v>
      </c>
      <c r="J45" s="33" t="s">
        <v>149</v>
      </c>
      <c r="K45" s="73" t="s">
        <v>149</v>
      </c>
      <c r="L45" s="33" t="s">
        <v>149</v>
      </c>
      <c r="M45" s="33" t="s">
        <v>149</v>
      </c>
      <c r="N45" s="33" t="s">
        <v>149</v>
      </c>
      <c r="O45" s="49" t="s">
        <v>135</v>
      </c>
      <c r="P45" s="49" t="s">
        <v>135</v>
      </c>
      <c r="Q45" s="49" t="s">
        <v>135</v>
      </c>
      <c r="R45" s="49" t="s">
        <v>135</v>
      </c>
      <c r="S45" s="49" t="s">
        <v>135</v>
      </c>
      <c r="T45" s="49" t="s">
        <v>135</v>
      </c>
    </row>
    <row r="46" spans="2:20" ht="30" customHeight="1">
      <c r="B46" s="33" t="s">
        <v>47</v>
      </c>
      <c r="C46" s="17"/>
      <c r="D46" s="49" t="s">
        <v>135</v>
      </c>
      <c r="E46" s="31" t="s">
        <v>135</v>
      </c>
      <c r="F46" s="13">
        <v>1874</v>
      </c>
      <c r="G46" s="33" t="s">
        <v>150</v>
      </c>
      <c r="H46" s="33" t="s">
        <v>149</v>
      </c>
      <c r="I46" s="33" t="s">
        <v>149</v>
      </c>
      <c r="J46" s="33" t="s">
        <v>149</v>
      </c>
      <c r="K46" s="73" t="s">
        <v>149</v>
      </c>
      <c r="L46" s="33" t="s">
        <v>149</v>
      </c>
      <c r="M46" s="33" t="s">
        <v>149</v>
      </c>
      <c r="N46" s="33" t="s">
        <v>149</v>
      </c>
      <c r="O46" s="49" t="s">
        <v>135</v>
      </c>
      <c r="P46" s="49" t="s">
        <v>135</v>
      </c>
      <c r="Q46" s="49" t="s">
        <v>135</v>
      </c>
      <c r="R46" s="49" t="s">
        <v>135</v>
      </c>
      <c r="S46" s="49" t="s">
        <v>135</v>
      </c>
      <c r="T46" s="49" t="s">
        <v>135</v>
      </c>
    </row>
    <row r="47" spans="2:20" ht="15.75" customHeight="1">
      <c r="B47" s="33" t="s">
        <v>48</v>
      </c>
      <c r="C47" s="17"/>
      <c r="D47" s="49" t="s">
        <v>135</v>
      </c>
      <c r="E47" s="31" t="s">
        <v>135</v>
      </c>
      <c r="F47" s="13">
        <v>2013</v>
      </c>
      <c r="G47" s="33" t="s">
        <v>150</v>
      </c>
      <c r="H47" s="33" t="s">
        <v>149</v>
      </c>
      <c r="I47" s="33" t="s">
        <v>149</v>
      </c>
      <c r="J47" s="33" t="s">
        <v>149</v>
      </c>
      <c r="K47" s="73" t="s">
        <v>149</v>
      </c>
      <c r="L47" s="33" t="s">
        <v>149</v>
      </c>
      <c r="M47" s="33" t="s">
        <v>149</v>
      </c>
      <c r="N47" s="33" t="s">
        <v>149</v>
      </c>
      <c r="O47" s="49" t="s">
        <v>135</v>
      </c>
      <c r="P47" s="49" t="s">
        <v>135</v>
      </c>
      <c r="Q47" s="49" t="s">
        <v>135</v>
      </c>
      <c r="R47" s="49" t="s">
        <v>135</v>
      </c>
      <c r="S47" s="49" t="s">
        <v>135</v>
      </c>
      <c r="T47" s="49" t="s">
        <v>135</v>
      </c>
    </row>
    <row r="48" spans="2:20" ht="15.75" customHeight="1">
      <c r="B48" s="33" t="s">
        <v>49</v>
      </c>
      <c r="C48" s="17"/>
      <c r="D48" s="49" t="s">
        <v>135</v>
      </c>
      <c r="E48" s="31" t="s">
        <v>135</v>
      </c>
      <c r="F48" s="13">
        <v>1919</v>
      </c>
      <c r="G48" s="33" t="s">
        <v>150</v>
      </c>
      <c r="H48" s="33" t="s">
        <v>149</v>
      </c>
      <c r="I48" s="33" t="s">
        <v>149</v>
      </c>
      <c r="J48" s="33" t="s">
        <v>149</v>
      </c>
      <c r="K48" s="73" t="s">
        <v>149</v>
      </c>
      <c r="L48" s="33" t="s">
        <v>149</v>
      </c>
      <c r="M48" s="33" t="s">
        <v>149</v>
      </c>
      <c r="N48" s="33" t="s">
        <v>149</v>
      </c>
      <c r="O48" s="49" t="s">
        <v>135</v>
      </c>
      <c r="P48" s="49" t="s">
        <v>135</v>
      </c>
      <c r="Q48" s="49" t="s">
        <v>135</v>
      </c>
      <c r="R48" s="49" t="s">
        <v>135</v>
      </c>
      <c r="S48" s="49" t="s">
        <v>135</v>
      </c>
      <c r="T48" s="49" t="s">
        <v>135</v>
      </c>
    </row>
    <row r="49" spans="2:20" ht="15.75" customHeight="1">
      <c r="B49" s="33" t="s">
        <v>50</v>
      </c>
      <c r="C49" s="17"/>
      <c r="D49" s="49" t="s">
        <v>135</v>
      </c>
      <c r="E49" s="31" t="s">
        <v>135</v>
      </c>
      <c r="F49" s="13">
        <v>2278</v>
      </c>
      <c r="G49" s="33" t="s">
        <v>150</v>
      </c>
      <c r="H49" s="33" t="s">
        <v>149</v>
      </c>
      <c r="I49" s="33" t="s">
        <v>149</v>
      </c>
      <c r="J49" s="33" t="s">
        <v>149</v>
      </c>
      <c r="K49" s="73" t="s">
        <v>149</v>
      </c>
      <c r="L49" s="33" t="s">
        <v>149</v>
      </c>
      <c r="M49" s="33" t="s">
        <v>149</v>
      </c>
      <c r="N49" s="33" t="s">
        <v>149</v>
      </c>
      <c r="O49" s="49" t="s">
        <v>135</v>
      </c>
      <c r="P49" s="49" t="s">
        <v>135</v>
      </c>
      <c r="Q49" s="49" t="s">
        <v>135</v>
      </c>
      <c r="R49" s="49" t="s">
        <v>135</v>
      </c>
      <c r="S49" s="49" t="s">
        <v>135</v>
      </c>
      <c r="T49" s="49" t="s">
        <v>135</v>
      </c>
    </row>
    <row r="50" spans="2:20" ht="30" customHeight="1">
      <c r="B50" s="25" t="s">
        <v>51</v>
      </c>
      <c r="C50" s="17"/>
      <c r="D50" s="26">
        <f>SUM(D51:D57,'南串山町～上対馬町'!D8:D16)</f>
        <v>400.21999999999997</v>
      </c>
      <c r="E50" s="27">
        <f>SUM(E51:E57,'南串山町～上対馬町'!E8:E16)</f>
        <v>0.027</v>
      </c>
      <c r="F50" s="28">
        <f>SUM(F51:F57,'南串山町～上対馬町'!F8:F16)</f>
        <v>24094</v>
      </c>
      <c r="G50" s="28">
        <f>SUM(G51:G57,'南串山町～上対馬町'!G8:G16)</f>
        <v>115772</v>
      </c>
      <c r="H50" s="28">
        <f>SUM(H51:H57,'南串山町～上対馬町'!H8:H16)</f>
        <v>54289</v>
      </c>
      <c r="I50" s="28">
        <f>SUM(I51:I57,'南串山町～上対馬町'!I8:I16)</f>
        <v>61483</v>
      </c>
      <c r="J50" s="28">
        <f>SUM(J51:J57,'南串山町～上対馬町'!J8:J16)</f>
        <v>36453</v>
      </c>
      <c r="K50" s="29">
        <f aca="true" t="shared" si="10" ref="K50:K57">G50/D50</f>
        <v>289.2709010044476</v>
      </c>
      <c r="L50" s="28">
        <f>SUM(L51:L57,'南串山町～上対馬町'!L8:L16)</f>
        <v>16803</v>
      </c>
      <c r="M50" s="28">
        <f>SUM(M51:M57,'南串山町～上対馬町'!M8:M16)</f>
        <v>66498</v>
      </c>
      <c r="N50" s="28">
        <f>SUM(N51:N57,'南串山町～上対馬町'!N8:N16)</f>
        <v>32471</v>
      </c>
      <c r="O50" s="49" t="s">
        <v>135</v>
      </c>
      <c r="P50" s="49" t="s">
        <v>135</v>
      </c>
      <c r="Q50" s="49" t="s">
        <v>135</v>
      </c>
      <c r="R50" s="49" t="s">
        <v>135</v>
      </c>
      <c r="S50" s="28">
        <f>SUM(S51:S57,'南串山町～上対馬町'!S8:S16)</f>
        <v>1809</v>
      </c>
      <c r="T50" s="28">
        <f>SUM(T51:T57,'南串山町～上対馬町'!T8:T16)</f>
        <v>2175</v>
      </c>
    </row>
    <row r="51" spans="2:20" ht="30" customHeight="1">
      <c r="B51" s="33" t="s">
        <v>52</v>
      </c>
      <c r="C51" s="17"/>
      <c r="D51" s="26">
        <v>23.49</v>
      </c>
      <c r="E51" s="31" t="s">
        <v>148</v>
      </c>
      <c r="F51" s="13">
        <v>1693</v>
      </c>
      <c r="G51" s="13">
        <f aca="true" t="shared" si="11" ref="G51:G57">SUM(H51:I51)</f>
        <v>11729</v>
      </c>
      <c r="H51" s="13">
        <v>5598</v>
      </c>
      <c r="I51" s="13">
        <v>6131</v>
      </c>
      <c r="J51" s="13">
        <v>3278</v>
      </c>
      <c r="K51" s="29">
        <f t="shared" si="10"/>
        <v>499.3188590889741</v>
      </c>
      <c r="L51" s="13">
        <v>1955</v>
      </c>
      <c r="M51" s="13">
        <v>6813</v>
      </c>
      <c r="N51" s="13">
        <v>2961</v>
      </c>
      <c r="O51" s="49" t="s">
        <v>135</v>
      </c>
      <c r="P51" s="49" t="s">
        <v>135</v>
      </c>
      <c r="Q51" s="49" t="s">
        <v>135</v>
      </c>
      <c r="R51" s="49" t="s">
        <v>135</v>
      </c>
      <c r="S51" s="49" t="s">
        <v>135</v>
      </c>
      <c r="T51" s="49" t="s">
        <v>135</v>
      </c>
    </row>
    <row r="52" spans="2:20" ht="15.75" customHeight="1">
      <c r="B52" s="33" t="s">
        <v>53</v>
      </c>
      <c r="C52" s="17"/>
      <c r="D52" s="26">
        <v>38.2</v>
      </c>
      <c r="E52" s="31" t="s">
        <v>148</v>
      </c>
      <c r="F52" s="13">
        <v>2044</v>
      </c>
      <c r="G52" s="13">
        <f t="shared" si="11"/>
        <v>11151</v>
      </c>
      <c r="H52" s="13">
        <v>5303</v>
      </c>
      <c r="I52" s="13">
        <v>5848</v>
      </c>
      <c r="J52" s="13">
        <v>3409</v>
      </c>
      <c r="K52" s="29">
        <f t="shared" si="10"/>
        <v>291.91099476439786</v>
      </c>
      <c r="L52" s="13">
        <v>1693</v>
      </c>
      <c r="M52" s="13">
        <v>6539</v>
      </c>
      <c r="N52" s="13">
        <v>2919</v>
      </c>
      <c r="O52" s="49" t="s">
        <v>135</v>
      </c>
      <c r="P52" s="49" t="s">
        <v>135</v>
      </c>
      <c r="Q52" s="49" t="s">
        <v>135</v>
      </c>
      <c r="R52" s="49" t="s">
        <v>135</v>
      </c>
      <c r="S52" s="49" t="s">
        <v>135</v>
      </c>
      <c r="T52" s="49" t="s">
        <v>135</v>
      </c>
    </row>
    <row r="53" spans="2:20" ht="15.75" customHeight="1">
      <c r="B53" s="33" t="s">
        <v>54</v>
      </c>
      <c r="C53" s="17"/>
      <c r="D53" s="26">
        <v>26.26</v>
      </c>
      <c r="E53" s="31" t="s">
        <v>148</v>
      </c>
      <c r="F53" s="13">
        <v>1539</v>
      </c>
      <c r="G53" s="13">
        <f t="shared" si="11"/>
        <v>5776</v>
      </c>
      <c r="H53" s="13">
        <v>2697</v>
      </c>
      <c r="I53" s="13">
        <v>3079</v>
      </c>
      <c r="J53" s="13">
        <v>1723</v>
      </c>
      <c r="K53" s="29">
        <f t="shared" si="10"/>
        <v>219.95430312261993</v>
      </c>
      <c r="L53" s="13">
        <v>787</v>
      </c>
      <c r="M53" s="13">
        <v>3354</v>
      </c>
      <c r="N53" s="13">
        <v>1635</v>
      </c>
      <c r="O53" s="49" t="s">
        <v>135</v>
      </c>
      <c r="P53" s="49" t="s">
        <v>135</v>
      </c>
      <c r="Q53" s="49" t="s">
        <v>135</v>
      </c>
      <c r="R53" s="49" t="s">
        <v>135</v>
      </c>
      <c r="S53" s="49" t="s">
        <v>135</v>
      </c>
      <c r="T53" s="49" t="s">
        <v>135</v>
      </c>
    </row>
    <row r="54" spans="2:20" ht="15.75" customHeight="1">
      <c r="B54" s="33" t="s">
        <v>55</v>
      </c>
      <c r="C54" s="17"/>
      <c r="D54" s="26">
        <v>32.55</v>
      </c>
      <c r="E54" s="30">
        <v>0.022</v>
      </c>
      <c r="F54" s="13">
        <v>2204</v>
      </c>
      <c r="G54" s="13">
        <f t="shared" si="11"/>
        <v>7330</v>
      </c>
      <c r="H54" s="13">
        <v>3513</v>
      </c>
      <c r="I54" s="13">
        <v>3817</v>
      </c>
      <c r="J54" s="13">
        <v>2173</v>
      </c>
      <c r="K54" s="29">
        <f t="shared" si="10"/>
        <v>225.19201228878651</v>
      </c>
      <c r="L54" s="13">
        <v>1061</v>
      </c>
      <c r="M54" s="13">
        <v>4189</v>
      </c>
      <c r="N54" s="13">
        <v>2080</v>
      </c>
      <c r="O54" s="49" t="s">
        <v>135</v>
      </c>
      <c r="P54" s="49" t="s">
        <v>135</v>
      </c>
      <c r="Q54" s="49" t="s">
        <v>135</v>
      </c>
      <c r="R54" s="49" t="s">
        <v>135</v>
      </c>
      <c r="S54" s="49" t="s">
        <v>135</v>
      </c>
      <c r="T54" s="49" t="s">
        <v>135</v>
      </c>
    </row>
    <row r="55" spans="2:20" ht="15.75" customHeight="1">
      <c r="B55" s="32" t="s">
        <v>56</v>
      </c>
      <c r="C55" s="17"/>
      <c r="D55" s="26">
        <v>11.72</v>
      </c>
      <c r="E55" s="31" t="s">
        <v>148</v>
      </c>
      <c r="F55" s="13">
        <v>953</v>
      </c>
      <c r="G55" s="13">
        <f t="shared" si="11"/>
        <v>5191</v>
      </c>
      <c r="H55" s="13">
        <v>2433</v>
      </c>
      <c r="I55" s="13">
        <v>2758</v>
      </c>
      <c r="J55" s="13">
        <v>1573</v>
      </c>
      <c r="K55" s="29">
        <f t="shared" si="10"/>
        <v>442.91808873720134</v>
      </c>
      <c r="L55" s="13">
        <v>939</v>
      </c>
      <c r="M55" s="13">
        <v>3103</v>
      </c>
      <c r="N55" s="13">
        <v>1149</v>
      </c>
      <c r="O55" s="49" t="s">
        <v>135</v>
      </c>
      <c r="P55" s="49" t="s">
        <v>135</v>
      </c>
      <c r="Q55" s="49" t="s">
        <v>135</v>
      </c>
      <c r="R55" s="49" t="s">
        <v>135</v>
      </c>
      <c r="S55" s="49" t="s">
        <v>135</v>
      </c>
      <c r="T55" s="49" t="s">
        <v>135</v>
      </c>
    </row>
    <row r="56" spans="2:20" ht="30" customHeight="1">
      <c r="B56" s="32" t="s">
        <v>57</v>
      </c>
      <c r="C56" s="17"/>
      <c r="D56" s="26">
        <v>32.46</v>
      </c>
      <c r="E56" s="31" t="s">
        <v>148</v>
      </c>
      <c r="F56" s="13">
        <v>1456</v>
      </c>
      <c r="G56" s="13">
        <f t="shared" si="11"/>
        <v>5456</v>
      </c>
      <c r="H56" s="13">
        <v>2628</v>
      </c>
      <c r="I56" s="13">
        <v>2828</v>
      </c>
      <c r="J56" s="13">
        <v>1726</v>
      </c>
      <c r="K56" s="29">
        <f t="shared" si="10"/>
        <v>168.0837954405422</v>
      </c>
      <c r="L56" s="13">
        <v>846</v>
      </c>
      <c r="M56" s="13">
        <v>3149</v>
      </c>
      <c r="N56" s="13">
        <v>1461</v>
      </c>
      <c r="O56" s="49" t="s">
        <v>135</v>
      </c>
      <c r="P56" s="49" t="s">
        <v>135</v>
      </c>
      <c r="Q56" s="49" t="s">
        <v>135</v>
      </c>
      <c r="R56" s="49" t="s">
        <v>135</v>
      </c>
      <c r="S56" s="49" t="s">
        <v>135</v>
      </c>
      <c r="T56" s="49" t="s">
        <v>135</v>
      </c>
    </row>
    <row r="57" spans="1:20" ht="15.75" customHeight="1">
      <c r="A57" s="21"/>
      <c r="B57" s="45" t="s">
        <v>58</v>
      </c>
      <c r="C57" s="22"/>
      <c r="D57" s="46">
        <v>50.84</v>
      </c>
      <c r="E57" s="47" t="s">
        <v>148</v>
      </c>
      <c r="F57" s="21">
        <v>1640</v>
      </c>
      <c r="G57" s="21">
        <f t="shared" si="11"/>
        <v>10623</v>
      </c>
      <c r="H57" s="21">
        <v>4849</v>
      </c>
      <c r="I57" s="21">
        <v>5774</v>
      </c>
      <c r="J57" s="21">
        <v>3900</v>
      </c>
      <c r="K57" s="29">
        <f t="shared" si="10"/>
        <v>208.94964594807237</v>
      </c>
      <c r="L57" s="21">
        <v>1398</v>
      </c>
      <c r="M57" s="21">
        <v>6175</v>
      </c>
      <c r="N57" s="21">
        <v>3050</v>
      </c>
      <c r="O57" s="49" t="s">
        <v>135</v>
      </c>
      <c r="P57" s="49" t="s">
        <v>135</v>
      </c>
      <c r="Q57" s="49" t="s">
        <v>135</v>
      </c>
      <c r="R57" s="49" t="s">
        <v>135</v>
      </c>
      <c r="S57" s="49" t="s">
        <v>135</v>
      </c>
      <c r="T57" s="49" t="s">
        <v>135</v>
      </c>
    </row>
    <row r="58" spans="1:20" s="48" customFormat="1" ht="60" customHeight="1" thickBot="1">
      <c r="A58" s="50"/>
      <c r="B58" s="51" t="s">
        <v>116</v>
      </c>
      <c r="C58" s="51"/>
      <c r="D58" s="52" t="s">
        <v>142</v>
      </c>
      <c r="E58" s="53" t="s">
        <v>143</v>
      </c>
      <c r="F58" s="54" t="s">
        <v>144</v>
      </c>
      <c r="G58" s="77" t="s">
        <v>118</v>
      </c>
      <c r="H58" s="78"/>
      <c r="I58" s="78"/>
      <c r="J58" s="78"/>
      <c r="K58" s="78"/>
      <c r="L58" s="82" t="s">
        <v>118</v>
      </c>
      <c r="M58" s="82"/>
      <c r="N58" s="83"/>
      <c r="O58" s="77" t="s">
        <v>119</v>
      </c>
      <c r="P58" s="78"/>
      <c r="Q58" s="78"/>
      <c r="R58" s="78"/>
      <c r="S58" s="78"/>
      <c r="T58" s="78"/>
    </row>
    <row r="59" ht="16.5" customHeight="1">
      <c r="B59" s="13" t="s">
        <v>126</v>
      </c>
    </row>
    <row r="60" ht="16.5" customHeight="1">
      <c r="B60" s="13" t="s">
        <v>127</v>
      </c>
    </row>
    <row r="61" ht="16.5" customHeight="1"/>
    <row r="62" ht="16.5" customHeight="1"/>
    <row r="63" ht="16.5" customHeight="1"/>
    <row r="64" ht="16.5" customHeight="1"/>
    <row r="65" ht="16.5" customHeight="1"/>
    <row r="68" ht="27" customHeight="1">
      <c r="B68" s="34"/>
    </row>
  </sheetData>
  <mergeCells count="25">
    <mergeCell ref="D7:E7"/>
    <mergeCell ref="D3:F3"/>
    <mergeCell ref="D4:D5"/>
    <mergeCell ref="G4:I4"/>
    <mergeCell ref="G6:K6"/>
    <mergeCell ref="B3:B5"/>
    <mergeCell ref="J4:J5"/>
    <mergeCell ref="K4:K5"/>
    <mergeCell ref="E4:E5"/>
    <mergeCell ref="O3:T3"/>
    <mergeCell ref="R4:R5"/>
    <mergeCell ref="L4:N4"/>
    <mergeCell ref="G3:K3"/>
    <mergeCell ref="S4:T4"/>
    <mergeCell ref="L3:N3"/>
    <mergeCell ref="O4:Q4"/>
    <mergeCell ref="O6:R6"/>
    <mergeCell ref="G58:K58"/>
    <mergeCell ref="G7:I7"/>
    <mergeCell ref="S7:T7"/>
    <mergeCell ref="O7:Q7"/>
    <mergeCell ref="L7:N7"/>
    <mergeCell ref="O58:T58"/>
    <mergeCell ref="L58:N58"/>
    <mergeCell ref="L6:N6"/>
  </mergeCells>
  <printOptions/>
  <pageMargins left="0.37" right="0.58" top="0.3937007874015748" bottom="0" header="0.5118110236220472" footer="0.5118110236220472"/>
  <pageSetup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="80" zoomScaleNormal="80" workbookViewId="0" topLeftCell="A1">
      <pane xSplit="3" ySplit="7" topLeftCell="L1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27" sqref="O27"/>
    </sheetView>
  </sheetViews>
  <sheetFormatPr defaultColWidth="8.625" defaultRowHeight="12.75"/>
  <cols>
    <col min="1" max="1" width="1.75390625" style="1" customWidth="1"/>
    <col min="2" max="2" width="19.75390625" style="1" customWidth="1"/>
    <col min="3" max="3" width="0.875" style="1" customWidth="1"/>
    <col min="4" max="6" width="15.75390625" style="1" customWidth="1"/>
    <col min="7" max="9" width="15.125" style="1" customWidth="1"/>
    <col min="10" max="10" width="14.75390625" style="1" customWidth="1"/>
    <col min="11" max="11" width="18.00390625" style="1" customWidth="1"/>
    <col min="12" max="14" width="16.25390625" style="1" customWidth="1"/>
    <col min="15" max="15" width="16.625" style="1" customWidth="1"/>
    <col min="16" max="20" width="16.25390625" style="1" customWidth="1"/>
    <col min="21" max="21" width="4.00390625" style="1" customWidth="1"/>
    <col min="22" max="16384" width="8.625" style="1" customWidth="1"/>
  </cols>
  <sheetData>
    <row r="1" spans="2:17" ht="24">
      <c r="B1" s="5" t="s">
        <v>0</v>
      </c>
      <c r="L1" s="5" t="s">
        <v>1</v>
      </c>
      <c r="Q1" s="8" t="s">
        <v>59</v>
      </c>
    </row>
    <row r="2" spans="1:20" ht="15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s="13" customFormat="1" ht="15.75" customHeight="1">
      <c r="A3" s="16"/>
      <c r="B3" s="93" t="s">
        <v>2</v>
      </c>
      <c r="C3" s="17"/>
      <c r="D3" s="84" t="s">
        <v>110</v>
      </c>
      <c r="E3" s="85"/>
      <c r="F3" s="100"/>
      <c r="G3" s="84" t="s">
        <v>122</v>
      </c>
      <c r="H3" s="85"/>
      <c r="I3" s="85"/>
      <c r="J3" s="85"/>
      <c r="K3" s="85"/>
      <c r="L3" s="91" t="s">
        <v>122</v>
      </c>
      <c r="M3" s="91"/>
      <c r="N3" s="92"/>
      <c r="O3" s="84" t="s">
        <v>129</v>
      </c>
      <c r="P3" s="85"/>
      <c r="Q3" s="85"/>
      <c r="R3" s="85"/>
      <c r="S3" s="85"/>
      <c r="T3" s="85"/>
      <c r="U3" s="16"/>
    </row>
    <row r="4" spans="1:21" s="13" customFormat="1" ht="15.75" customHeight="1">
      <c r="A4" s="16"/>
      <c r="B4" s="94"/>
      <c r="C4" s="17"/>
      <c r="D4" s="101" t="s">
        <v>125</v>
      </c>
      <c r="E4" s="98" t="s">
        <v>123</v>
      </c>
      <c r="F4" s="42" t="s">
        <v>130</v>
      </c>
      <c r="G4" s="90" t="s">
        <v>111</v>
      </c>
      <c r="H4" s="88"/>
      <c r="I4" s="89"/>
      <c r="J4" s="86" t="s">
        <v>3</v>
      </c>
      <c r="K4" s="96" t="s">
        <v>108</v>
      </c>
      <c r="L4" s="88" t="s">
        <v>112</v>
      </c>
      <c r="M4" s="88"/>
      <c r="N4" s="89"/>
      <c r="O4" s="90" t="s">
        <v>113</v>
      </c>
      <c r="P4" s="88"/>
      <c r="Q4" s="89"/>
      <c r="R4" s="86" t="s">
        <v>107</v>
      </c>
      <c r="S4" s="90" t="s">
        <v>114</v>
      </c>
      <c r="T4" s="88"/>
      <c r="U4" s="16"/>
    </row>
    <row r="5" spans="1:21" s="13" customFormat="1" ht="31.5" customHeight="1" thickBot="1">
      <c r="A5" s="15"/>
      <c r="B5" s="95"/>
      <c r="C5" s="18"/>
      <c r="D5" s="102"/>
      <c r="E5" s="99"/>
      <c r="F5" s="57" t="s">
        <v>124</v>
      </c>
      <c r="G5" s="37" t="s">
        <v>128</v>
      </c>
      <c r="H5" s="37" t="s">
        <v>5</v>
      </c>
      <c r="I5" s="37" t="s">
        <v>6</v>
      </c>
      <c r="J5" s="87"/>
      <c r="K5" s="97"/>
      <c r="L5" s="38" t="s">
        <v>115</v>
      </c>
      <c r="M5" s="37" t="s">
        <v>7</v>
      </c>
      <c r="N5" s="37" t="s">
        <v>8</v>
      </c>
      <c r="O5" s="37" t="s">
        <v>4</v>
      </c>
      <c r="P5" s="39" t="s">
        <v>5</v>
      </c>
      <c r="Q5" s="39" t="s">
        <v>6</v>
      </c>
      <c r="R5" s="87"/>
      <c r="S5" s="37" t="s">
        <v>9</v>
      </c>
      <c r="T5" s="40" t="s">
        <v>10</v>
      </c>
      <c r="U5" s="16"/>
    </row>
    <row r="6" spans="1:21" s="13" customFormat="1" ht="17.25" customHeight="1" thickBot="1">
      <c r="A6" s="15"/>
      <c r="B6" s="35" t="s">
        <v>11</v>
      </c>
      <c r="C6" s="18"/>
      <c r="D6" s="19" t="s">
        <v>136</v>
      </c>
      <c r="E6" s="20" t="s">
        <v>146</v>
      </c>
      <c r="F6" s="20" t="s">
        <v>141</v>
      </c>
      <c r="G6" s="74" t="s">
        <v>145</v>
      </c>
      <c r="H6" s="75"/>
      <c r="I6" s="75"/>
      <c r="J6" s="75"/>
      <c r="K6" s="75"/>
      <c r="L6" s="75" t="s">
        <v>147</v>
      </c>
      <c r="M6" s="75"/>
      <c r="N6" s="76"/>
      <c r="O6" s="74" t="s">
        <v>137</v>
      </c>
      <c r="P6" s="75"/>
      <c r="Q6" s="75"/>
      <c r="R6" s="76"/>
      <c r="S6" s="41" t="s">
        <v>138</v>
      </c>
      <c r="T6" s="41" t="s">
        <v>138</v>
      </c>
      <c r="U6" s="16"/>
    </row>
    <row r="7" spans="1:21" s="13" customFormat="1" ht="17.25" customHeight="1">
      <c r="A7" s="21"/>
      <c r="B7" s="36" t="s">
        <v>12</v>
      </c>
      <c r="C7" s="22"/>
      <c r="D7" s="79" t="s">
        <v>131</v>
      </c>
      <c r="E7" s="81"/>
      <c r="F7" s="23" t="s">
        <v>106</v>
      </c>
      <c r="G7" s="79" t="s">
        <v>13</v>
      </c>
      <c r="H7" s="80"/>
      <c r="I7" s="81"/>
      <c r="J7" s="56" t="s">
        <v>14</v>
      </c>
      <c r="K7" s="55" t="s">
        <v>13</v>
      </c>
      <c r="L7" s="80" t="s">
        <v>13</v>
      </c>
      <c r="M7" s="80"/>
      <c r="N7" s="81"/>
      <c r="O7" s="79" t="s">
        <v>13</v>
      </c>
      <c r="P7" s="80"/>
      <c r="Q7" s="81"/>
      <c r="R7" s="24" t="s">
        <v>14</v>
      </c>
      <c r="S7" s="79" t="s">
        <v>13</v>
      </c>
      <c r="T7" s="80"/>
      <c r="U7" s="16"/>
    </row>
    <row r="8" spans="2:20" ht="19.5" customHeight="1">
      <c r="B8" s="2" t="s">
        <v>60</v>
      </c>
      <c r="C8" s="7"/>
      <c r="D8" s="9">
        <v>14.84</v>
      </c>
      <c r="E8" s="10">
        <v>0.005</v>
      </c>
      <c r="F8" s="1">
        <v>1282</v>
      </c>
      <c r="G8" s="13">
        <f aca="true" t="shared" si="0" ref="G8:G28">SUM(H8:I8)</f>
        <v>4471</v>
      </c>
      <c r="H8" s="1">
        <v>2184</v>
      </c>
      <c r="I8" s="1">
        <v>2287</v>
      </c>
      <c r="J8" s="1">
        <v>1252</v>
      </c>
      <c r="K8" s="29">
        <f aca="true" t="shared" si="1" ref="K8:K17">G8/D8</f>
        <v>301.2803234501348</v>
      </c>
      <c r="L8" s="1">
        <v>677</v>
      </c>
      <c r="M8" s="1">
        <v>2558</v>
      </c>
      <c r="N8" s="1">
        <v>1236</v>
      </c>
      <c r="O8" s="2" t="s">
        <v>135</v>
      </c>
      <c r="P8" s="11" t="s">
        <v>135</v>
      </c>
      <c r="Q8" s="11" t="s">
        <v>135</v>
      </c>
      <c r="R8" s="11" t="s">
        <v>135</v>
      </c>
      <c r="S8" s="11" t="s">
        <v>135</v>
      </c>
      <c r="T8" s="11" t="s">
        <v>135</v>
      </c>
    </row>
    <row r="9" spans="2:20" ht="15.75" customHeight="1">
      <c r="B9" s="4" t="s">
        <v>61</v>
      </c>
      <c r="C9" s="7"/>
      <c r="D9" s="9">
        <v>24.39</v>
      </c>
      <c r="E9" s="11" t="s">
        <v>148</v>
      </c>
      <c r="F9" s="1">
        <v>1551</v>
      </c>
      <c r="G9" s="13">
        <f t="shared" si="0"/>
        <v>7722</v>
      </c>
      <c r="H9" s="1">
        <v>3579</v>
      </c>
      <c r="I9" s="1">
        <v>4143</v>
      </c>
      <c r="J9" s="1">
        <v>2689</v>
      </c>
      <c r="K9" s="29">
        <f t="shared" si="1"/>
        <v>316.6051660516605</v>
      </c>
      <c r="L9" s="1">
        <v>895</v>
      </c>
      <c r="M9" s="1">
        <v>4451</v>
      </c>
      <c r="N9" s="1">
        <v>2376</v>
      </c>
      <c r="O9" s="2" t="s">
        <v>135</v>
      </c>
      <c r="P9" s="11" t="s">
        <v>135</v>
      </c>
      <c r="Q9" s="11" t="s">
        <v>135</v>
      </c>
      <c r="R9" s="11" t="s">
        <v>135</v>
      </c>
      <c r="S9" s="70">
        <v>244</v>
      </c>
      <c r="T9" s="70">
        <v>330</v>
      </c>
    </row>
    <row r="10" spans="2:20" ht="15.75" customHeight="1">
      <c r="B10" s="2" t="s">
        <v>62</v>
      </c>
      <c r="C10" s="7"/>
      <c r="D10" s="9">
        <v>9.98</v>
      </c>
      <c r="E10" s="11" t="s">
        <v>148</v>
      </c>
      <c r="F10" s="1">
        <v>751</v>
      </c>
      <c r="G10" s="13">
        <f t="shared" si="0"/>
        <v>6286</v>
      </c>
      <c r="H10" s="1">
        <v>2913</v>
      </c>
      <c r="I10" s="1">
        <v>3373</v>
      </c>
      <c r="J10" s="1">
        <v>2378</v>
      </c>
      <c r="K10" s="29">
        <f t="shared" si="1"/>
        <v>629.8597194388777</v>
      </c>
      <c r="L10" s="1">
        <v>697</v>
      </c>
      <c r="M10" s="1">
        <v>3488</v>
      </c>
      <c r="N10" s="1">
        <v>2101</v>
      </c>
      <c r="O10" s="2" t="s">
        <v>135</v>
      </c>
      <c r="P10" s="11" t="s">
        <v>135</v>
      </c>
      <c r="Q10" s="11" t="s">
        <v>135</v>
      </c>
      <c r="R10" s="11" t="s">
        <v>135</v>
      </c>
      <c r="S10" s="70">
        <v>329</v>
      </c>
      <c r="T10" s="70">
        <v>332</v>
      </c>
    </row>
    <row r="11" spans="2:20" ht="15.75" customHeight="1">
      <c r="B11" s="2" t="s">
        <v>63</v>
      </c>
      <c r="C11" s="7"/>
      <c r="D11" s="9">
        <v>23.26</v>
      </c>
      <c r="E11" s="11" t="s">
        <v>148</v>
      </c>
      <c r="F11" s="1">
        <v>1529</v>
      </c>
      <c r="G11" s="13">
        <f t="shared" si="0"/>
        <v>5901</v>
      </c>
      <c r="H11" s="1">
        <v>2727</v>
      </c>
      <c r="I11" s="1">
        <v>3174</v>
      </c>
      <c r="J11" s="1">
        <v>1984</v>
      </c>
      <c r="K11" s="29">
        <f t="shared" si="1"/>
        <v>253.69733447979362</v>
      </c>
      <c r="L11" s="1">
        <v>726</v>
      </c>
      <c r="M11" s="1">
        <v>3236</v>
      </c>
      <c r="N11" s="1">
        <v>1939</v>
      </c>
      <c r="O11" s="2" t="s">
        <v>135</v>
      </c>
      <c r="P11" s="11" t="s">
        <v>135</v>
      </c>
      <c r="Q11" s="11" t="s">
        <v>135</v>
      </c>
      <c r="R11" s="11" t="s">
        <v>135</v>
      </c>
      <c r="S11" s="70">
        <v>148</v>
      </c>
      <c r="T11" s="70">
        <v>222</v>
      </c>
    </row>
    <row r="12" spans="2:20" ht="15.75" customHeight="1">
      <c r="B12" s="2" t="s">
        <v>64</v>
      </c>
      <c r="C12" s="7"/>
      <c r="D12" s="9">
        <v>26.13</v>
      </c>
      <c r="E12" s="11" t="s">
        <v>148</v>
      </c>
      <c r="F12" s="1">
        <v>1803</v>
      </c>
      <c r="G12" s="13">
        <f t="shared" si="0"/>
        <v>4149</v>
      </c>
      <c r="H12" s="1">
        <v>1959</v>
      </c>
      <c r="I12" s="1">
        <v>2190</v>
      </c>
      <c r="J12" s="1">
        <v>1234</v>
      </c>
      <c r="K12" s="29">
        <f t="shared" si="1"/>
        <v>158.78300803673937</v>
      </c>
      <c r="L12" s="1">
        <v>599</v>
      </c>
      <c r="M12" s="1">
        <v>2259</v>
      </c>
      <c r="N12" s="1">
        <v>1291</v>
      </c>
      <c r="O12" s="2" t="s">
        <v>135</v>
      </c>
      <c r="P12" s="11" t="s">
        <v>135</v>
      </c>
      <c r="Q12" s="11" t="s">
        <v>135</v>
      </c>
      <c r="R12" s="11" t="s">
        <v>135</v>
      </c>
      <c r="S12" s="70">
        <v>111</v>
      </c>
      <c r="T12" s="70">
        <v>143</v>
      </c>
    </row>
    <row r="13" spans="2:20" ht="30" customHeight="1">
      <c r="B13" s="2" t="s">
        <v>65</v>
      </c>
      <c r="C13" s="7"/>
      <c r="D13" s="9">
        <v>28.8</v>
      </c>
      <c r="E13" s="11" t="s">
        <v>148</v>
      </c>
      <c r="F13" s="1">
        <v>1603</v>
      </c>
      <c r="G13" s="13">
        <f t="shared" si="0"/>
        <v>8197</v>
      </c>
      <c r="H13" s="1">
        <v>3809</v>
      </c>
      <c r="I13" s="1">
        <v>4388</v>
      </c>
      <c r="J13" s="1">
        <v>2514</v>
      </c>
      <c r="K13" s="29">
        <f t="shared" si="1"/>
        <v>284.61805555555554</v>
      </c>
      <c r="L13" s="1">
        <v>1209</v>
      </c>
      <c r="M13" s="1">
        <v>4645</v>
      </c>
      <c r="N13" s="1">
        <v>2343</v>
      </c>
      <c r="O13" s="2" t="s">
        <v>135</v>
      </c>
      <c r="P13" s="11" t="s">
        <v>135</v>
      </c>
      <c r="Q13" s="11" t="s">
        <v>135</v>
      </c>
      <c r="R13" s="11" t="s">
        <v>135</v>
      </c>
      <c r="S13" s="70">
        <v>225</v>
      </c>
      <c r="T13" s="70">
        <v>294</v>
      </c>
    </row>
    <row r="14" spans="2:20" ht="15.75" customHeight="1">
      <c r="B14" s="2" t="s">
        <v>66</v>
      </c>
      <c r="C14" s="7"/>
      <c r="D14" s="9">
        <v>23.34</v>
      </c>
      <c r="E14" s="11" t="s">
        <v>148</v>
      </c>
      <c r="F14" s="1">
        <v>1886</v>
      </c>
      <c r="G14" s="13">
        <f t="shared" si="0"/>
        <v>8847</v>
      </c>
      <c r="H14" s="1">
        <v>4106</v>
      </c>
      <c r="I14" s="1">
        <v>4741</v>
      </c>
      <c r="J14" s="1">
        <v>2714</v>
      </c>
      <c r="K14" s="29">
        <f t="shared" si="1"/>
        <v>379.0488431876607</v>
      </c>
      <c r="L14" s="1">
        <v>1389</v>
      </c>
      <c r="M14" s="1">
        <v>5003</v>
      </c>
      <c r="N14" s="1">
        <v>2455</v>
      </c>
      <c r="O14" s="2" t="s">
        <v>135</v>
      </c>
      <c r="P14" s="11" t="s">
        <v>135</v>
      </c>
      <c r="Q14" s="11" t="s">
        <v>135</v>
      </c>
      <c r="R14" s="11" t="s">
        <v>135</v>
      </c>
      <c r="S14" s="70">
        <v>304</v>
      </c>
      <c r="T14" s="70">
        <v>381</v>
      </c>
    </row>
    <row r="15" spans="2:20" ht="15.75" customHeight="1">
      <c r="B15" s="2" t="s">
        <v>67</v>
      </c>
      <c r="C15" s="7"/>
      <c r="D15" s="9">
        <v>10.52</v>
      </c>
      <c r="E15" s="11" t="s">
        <v>148</v>
      </c>
      <c r="F15" s="1">
        <v>739</v>
      </c>
      <c r="G15" s="13">
        <f t="shared" si="0"/>
        <v>4715</v>
      </c>
      <c r="H15" s="1">
        <v>2195</v>
      </c>
      <c r="I15" s="1">
        <v>2520</v>
      </c>
      <c r="J15" s="1">
        <v>1424</v>
      </c>
      <c r="K15" s="29">
        <f t="shared" si="1"/>
        <v>448.1939163498099</v>
      </c>
      <c r="L15" s="1">
        <v>667</v>
      </c>
      <c r="M15" s="1">
        <v>2670</v>
      </c>
      <c r="N15" s="1">
        <v>1378</v>
      </c>
      <c r="O15" s="2" t="s">
        <v>135</v>
      </c>
      <c r="P15" s="11" t="s">
        <v>135</v>
      </c>
      <c r="Q15" s="11" t="s">
        <v>135</v>
      </c>
      <c r="R15" s="11" t="s">
        <v>135</v>
      </c>
      <c r="S15" s="70">
        <v>156</v>
      </c>
      <c r="T15" s="70">
        <v>164</v>
      </c>
    </row>
    <row r="16" spans="2:20" ht="15.75" customHeight="1">
      <c r="B16" s="2" t="s">
        <v>68</v>
      </c>
      <c r="C16" s="7"/>
      <c r="D16" s="9">
        <v>23.44</v>
      </c>
      <c r="E16" s="11" t="s">
        <v>148</v>
      </c>
      <c r="F16" s="1">
        <v>1421</v>
      </c>
      <c r="G16" s="13">
        <f t="shared" si="0"/>
        <v>8228</v>
      </c>
      <c r="H16" s="1">
        <v>3796</v>
      </c>
      <c r="I16" s="1">
        <v>4432</v>
      </c>
      <c r="J16" s="1">
        <v>2482</v>
      </c>
      <c r="K16" s="29">
        <f t="shared" si="1"/>
        <v>351.02389078498294</v>
      </c>
      <c r="L16" s="1">
        <v>1265</v>
      </c>
      <c r="M16" s="1">
        <v>4866</v>
      </c>
      <c r="N16" s="1">
        <v>2097</v>
      </c>
      <c r="O16" s="2" t="s">
        <v>135</v>
      </c>
      <c r="P16" s="11" t="s">
        <v>135</v>
      </c>
      <c r="Q16" s="11" t="s">
        <v>135</v>
      </c>
      <c r="R16" s="11" t="s">
        <v>135</v>
      </c>
      <c r="S16" s="70">
        <v>292</v>
      </c>
      <c r="T16" s="70">
        <v>309</v>
      </c>
    </row>
    <row r="17" spans="2:20" ht="30" customHeight="1">
      <c r="B17" s="3" t="s">
        <v>69</v>
      </c>
      <c r="C17" s="7"/>
      <c r="D17" s="9">
        <f>SUM(D18:D30)</f>
        <v>210.83999999999997</v>
      </c>
      <c r="E17" s="10">
        <f aca="true" t="shared" si="2" ref="E17:J17">SUM(E18:E30)</f>
        <v>88.811</v>
      </c>
      <c r="F17" s="12">
        <f t="shared" si="2"/>
        <v>23657</v>
      </c>
      <c r="G17" s="12">
        <f t="shared" si="2"/>
        <v>44270</v>
      </c>
      <c r="H17" s="12">
        <f t="shared" si="2"/>
        <v>20629</v>
      </c>
      <c r="I17" s="12">
        <f t="shared" si="2"/>
        <v>23641</v>
      </c>
      <c r="J17" s="12">
        <f t="shared" si="2"/>
        <v>16077</v>
      </c>
      <c r="K17" s="29">
        <f t="shared" si="1"/>
        <v>209.9696452286094</v>
      </c>
      <c r="L17" s="12">
        <f aca="true" t="shared" si="3" ref="L17:T17">SUM(L18:L30)</f>
        <v>6647</v>
      </c>
      <c r="M17" s="12">
        <f t="shared" si="3"/>
        <v>25776</v>
      </c>
      <c r="N17" s="12">
        <f t="shared" si="3"/>
        <v>11847</v>
      </c>
      <c r="O17" s="12">
        <f t="shared" si="3"/>
        <v>27952</v>
      </c>
      <c r="P17" s="12">
        <f t="shared" si="3"/>
        <v>12919</v>
      </c>
      <c r="Q17" s="12">
        <f t="shared" si="3"/>
        <v>15033</v>
      </c>
      <c r="R17" s="12">
        <f t="shared" si="3"/>
        <v>10099</v>
      </c>
      <c r="S17" s="12">
        <f t="shared" si="3"/>
        <v>1585</v>
      </c>
      <c r="T17" s="12">
        <f t="shared" si="3"/>
        <v>2077</v>
      </c>
    </row>
    <row r="18" spans="2:20" ht="30" customHeight="1">
      <c r="B18" s="2" t="s">
        <v>70</v>
      </c>
      <c r="C18" s="7"/>
      <c r="D18" s="69" t="s">
        <v>135</v>
      </c>
      <c r="E18" s="11" t="s">
        <v>149</v>
      </c>
      <c r="F18" s="1">
        <v>1212</v>
      </c>
      <c r="G18" s="33" t="s">
        <v>149</v>
      </c>
      <c r="H18" s="2" t="s">
        <v>149</v>
      </c>
      <c r="I18" s="2" t="s">
        <v>149</v>
      </c>
      <c r="J18" s="2" t="s">
        <v>149</v>
      </c>
      <c r="K18" s="73" t="s">
        <v>149</v>
      </c>
      <c r="L18" s="33" t="s">
        <v>149</v>
      </c>
      <c r="M18" s="33" t="s">
        <v>149</v>
      </c>
      <c r="N18" s="33" t="s">
        <v>149</v>
      </c>
      <c r="O18" s="2" t="s">
        <v>135</v>
      </c>
      <c r="P18" s="11" t="s">
        <v>135</v>
      </c>
      <c r="Q18" s="11" t="s">
        <v>135</v>
      </c>
      <c r="R18" s="11" t="s">
        <v>135</v>
      </c>
      <c r="S18" s="71" t="s">
        <v>135</v>
      </c>
      <c r="T18" s="71" t="s">
        <v>135</v>
      </c>
    </row>
    <row r="19" spans="2:20" ht="15.75" customHeight="1">
      <c r="B19" s="2" t="s">
        <v>71</v>
      </c>
      <c r="C19" s="7"/>
      <c r="D19" s="69" t="s">
        <v>135</v>
      </c>
      <c r="E19" s="11" t="s">
        <v>149</v>
      </c>
      <c r="F19" s="1">
        <v>1330</v>
      </c>
      <c r="G19" s="33" t="s">
        <v>149</v>
      </c>
      <c r="H19" s="2" t="s">
        <v>149</v>
      </c>
      <c r="I19" s="2" t="s">
        <v>149</v>
      </c>
      <c r="J19" s="2" t="s">
        <v>149</v>
      </c>
      <c r="K19" s="73" t="s">
        <v>149</v>
      </c>
      <c r="L19" s="33" t="s">
        <v>149</v>
      </c>
      <c r="M19" s="33" t="s">
        <v>149</v>
      </c>
      <c r="N19" s="33" t="s">
        <v>149</v>
      </c>
      <c r="O19" s="2" t="s">
        <v>135</v>
      </c>
      <c r="P19" s="11" t="s">
        <v>135</v>
      </c>
      <c r="Q19" s="11" t="s">
        <v>135</v>
      </c>
      <c r="R19" s="11" t="s">
        <v>135</v>
      </c>
      <c r="S19" s="71" t="s">
        <v>135</v>
      </c>
      <c r="T19" s="71" t="s">
        <v>135</v>
      </c>
    </row>
    <row r="20" spans="2:20" ht="15.75" customHeight="1">
      <c r="B20" s="2" t="s">
        <v>72</v>
      </c>
      <c r="C20" s="7"/>
      <c r="D20" s="9">
        <v>25.46</v>
      </c>
      <c r="E20" s="11">
        <v>25.46</v>
      </c>
      <c r="F20" s="1">
        <v>812</v>
      </c>
      <c r="G20" s="13">
        <f t="shared" si="0"/>
        <v>3268</v>
      </c>
      <c r="H20" s="1">
        <v>1495</v>
      </c>
      <c r="I20" s="1">
        <v>1773</v>
      </c>
      <c r="J20" s="1">
        <v>1364</v>
      </c>
      <c r="K20" s="29">
        <f aca="true" t="shared" si="4" ref="K20:K28">G20/D20</f>
        <v>128.3582089552239</v>
      </c>
      <c r="L20" s="1">
        <v>358</v>
      </c>
      <c r="M20" s="1">
        <v>1631</v>
      </c>
      <c r="N20" s="1">
        <v>1279</v>
      </c>
      <c r="O20" s="1">
        <f aca="true" t="shared" si="5" ref="O20:O28">SUM(P20:Q20)</f>
        <v>3182</v>
      </c>
      <c r="P20" s="2">
        <v>1451</v>
      </c>
      <c r="Q20" s="1">
        <v>1731</v>
      </c>
      <c r="R20" s="1">
        <v>1330</v>
      </c>
      <c r="S20" s="1">
        <v>73</v>
      </c>
      <c r="T20" s="1">
        <v>170</v>
      </c>
    </row>
    <row r="21" spans="2:20" ht="15.75" customHeight="1">
      <c r="B21" s="2" t="s">
        <v>73</v>
      </c>
      <c r="C21" s="7"/>
      <c r="D21" s="9">
        <v>26.4</v>
      </c>
      <c r="E21" s="11">
        <v>26.4</v>
      </c>
      <c r="F21" s="1">
        <v>1734</v>
      </c>
      <c r="G21" s="13">
        <f t="shared" si="0"/>
        <v>3239</v>
      </c>
      <c r="H21" s="1">
        <v>1427</v>
      </c>
      <c r="I21" s="1">
        <v>1812</v>
      </c>
      <c r="J21" s="1">
        <v>1557</v>
      </c>
      <c r="K21" s="29">
        <f t="shared" si="4"/>
        <v>122.68939393939395</v>
      </c>
      <c r="L21" s="1">
        <v>352</v>
      </c>
      <c r="M21" s="1">
        <v>1576</v>
      </c>
      <c r="N21" s="1">
        <v>1311</v>
      </c>
      <c r="O21" s="2" t="s">
        <v>135</v>
      </c>
      <c r="P21" s="11" t="s">
        <v>135</v>
      </c>
      <c r="Q21" s="11" t="s">
        <v>135</v>
      </c>
      <c r="R21" s="11" t="s">
        <v>135</v>
      </c>
      <c r="S21" s="1">
        <v>100</v>
      </c>
      <c r="T21" s="1">
        <v>197</v>
      </c>
    </row>
    <row r="22" spans="2:20" ht="15.75" customHeight="1">
      <c r="B22" s="2" t="s">
        <v>74</v>
      </c>
      <c r="C22" s="7"/>
      <c r="D22" s="69" t="s">
        <v>135</v>
      </c>
      <c r="E22" s="11" t="s">
        <v>149</v>
      </c>
      <c r="F22" s="1">
        <v>2728</v>
      </c>
      <c r="G22" s="33" t="s">
        <v>149</v>
      </c>
      <c r="H22" s="2" t="s">
        <v>149</v>
      </c>
      <c r="I22" s="2" t="s">
        <v>149</v>
      </c>
      <c r="J22" s="2" t="s">
        <v>149</v>
      </c>
      <c r="K22" s="73" t="s">
        <v>149</v>
      </c>
      <c r="L22" s="33" t="s">
        <v>149</v>
      </c>
      <c r="M22" s="33" t="s">
        <v>149</v>
      </c>
      <c r="N22" s="33" t="s">
        <v>149</v>
      </c>
      <c r="O22" s="2" t="s">
        <v>135</v>
      </c>
      <c r="P22" s="11" t="s">
        <v>135</v>
      </c>
      <c r="Q22" s="11" t="s">
        <v>135</v>
      </c>
      <c r="R22" s="11" t="s">
        <v>135</v>
      </c>
      <c r="S22" s="71" t="s">
        <v>135</v>
      </c>
      <c r="T22" s="71" t="s">
        <v>135</v>
      </c>
    </row>
    <row r="23" spans="2:20" ht="30" customHeight="1">
      <c r="B23" s="2" t="s">
        <v>75</v>
      </c>
      <c r="C23" s="7"/>
      <c r="D23" s="9">
        <v>17.26</v>
      </c>
      <c r="E23" s="10">
        <v>17.426</v>
      </c>
      <c r="F23" s="1">
        <v>1313</v>
      </c>
      <c r="G23" s="13">
        <f t="shared" si="0"/>
        <v>3202</v>
      </c>
      <c r="H23" s="1">
        <v>1523</v>
      </c>
      <c r="I23" s="1">
        <v>1679</v>
      </c>
      <c r="J23" s="1">
        <v>1031</v>
      </c>
      <c r="K23" s="29">
        <f t="shared" si="4"/>
        <v>185.5156431054461</v>
      </c>
      <c r="L23" s="1">
        <v>440</v>
      </c>
      <c r="M23" s="1">
        <v>1755</v>
      </c>
      <c r="N23" s="1">
        <v>1007</v>
      </c>
      <c r="O23" s="2" t="s">
        <v>135</v>
      </c>
      <c r="P23" s="11" t="s">
        <v>135</v>
      </c>
      <c r="Q23" s="11" t="s">
        <v>135</v>
      </c>
      <c r="R23" s="11" t="s">
        <v>135</v>
      </c>
      <c r="S23" s="71" t="s">
        <v>135</v>
      </c>
      <c r="T23" s="71" t="s">
        <v>135</v>
      </c>
    </row>
    <row r="24" spans="2:20" ht="15.75" customHeight="1">
      <c r="B24" s="2" t="s">
        <v>76</v>
      </c>
      <c r="C24" s="7"/>
      <c r="D24" s="9">
        <v>17.12</v>
      </c>
      <c r="E24" s="10">
        <v>17.185</v>
      </c>
      <c r="F24" s="1">
        <v>1424</v>
      </c>
      <c r="G24" s="13">
        <f t="shared" si="0"/>
        <v>2570</v>
      </c>
      <c r="H24" s="1">
        <v>1255</v>
      </c>
      <c r="I24" s="1">
        <v>1315</v>
      </c>
      <c r="J24" s="1">
        <v>1009</v>
      </c>
      <c r="K24" s="29">
        <f t="shared" si="4"/>
        <v>150.11682242990653</v>
      </c>
      <c r="L24" s="1">
        <v>344</v>
      </c>
      <c r="M24" s="1">
        <v>1298</v>
      </c>
      <c r="N24" s="1">
        <v>928</v>
      </c>
      <c r="O24" s="2" t="s">
        <v>135</v>
      </c>
      <c r="P24" s="11" t="s">
        <v>135</v>
      </c>
      <c r="Q24" s="11" t="s">
        <v>135</v>
      </c>
      <c r="R24" s="11" t="s">
        <v>135</v>
      </c>
      <c r="S24" s="71" t="s">
        <v>135</v>
      </c>
      <c r="T24" s="71" t="s">
        <v>135</v>
      </c>
    </row>
    <row r="25" spans="2:20" ht="15.75" customHeight="1">
      <c r="B25" s="2" t="s">
        <v>77</v>
      </c>
      <c r="C25" s="7"/>
      <c r="D25" s="9">
        <v>32.07</v>
      </c>
      <c r="E25" s="11" t="s">
        <v>148</v>
      </c>
      <c r="F25" s="1">
        <v>2569</v>
      </c>
      <c r="G25" s="13">
        <f t="shared" si="0"/>
        <v>5922</v>
      </c>
      <c r="H25" s="1">
        <v>2721</v>
      </c>
      <c r="I25" s="1">
        <v>3201</v>
      </c>
      <c r="J25" s="1">
        <v>2137</v>
      </c>
      <c r="K25" s="29">
        <f t="shared" si="4"/>
        <v>184.65855940130965</v>
      </c>
      <c r="L25" s="1">
        <v>874</v>
      </c>
      <c r="M25" s="1">
        <v>3408</v>
      </c>
      <c r="N25" s="1">
        <v>1640</v>
      </c>
      <c r="O25" s="1">
        <f t="shared" si="5"/>
        <v>5872</v>
      </c>
      <c r="P25" s="1">
        <v>2677</v>
      </c>
      <c r="Q25" s="1">
        <v>3195</v>
      </c>
      <c r="R25" s="1">
        <v>2142</v>
      </c>
      <c r="S25" s="58">
        <v>299</v>
      </c>
      <c r="T25" s="58">
        <v>354</v>
      </c>
    </row>
    <row r="26" spans="2:20" ht="15.75" customHeight="1">
      <c r="B26" s="2" t="s">
        <v>78</v>
      </c>
      <c r="C26" s="7"/>
      <c r="D26" s="9">
        <v>30.23</v>
      </c>
      <c r="E26" s="10">
        <v>0.976</v>
      </c>
      <c r="F26" s="1">
        <v>2131</v>
      </c>
      <c r="G26" s="13">
        <f t="shared" si="0"/>
        <v>5390</v>
      </c>
      <c r="H26" s="1">
        <v>2558</v>
      </c>
      <c r="I26" s="1">
        <v>2832</v>
      </c>
      <c r="J26" s="1">
        <v>1896</v>
      </c>
      <c r="K26" s="29">
        <f t="shared" si="4"/>
        <v>178.29970228250082</v>
      </c>
      <c r="L26" s="1">
        <v>756</v>
      </c>
      <c r="M26" s="1">
        <v>3209</v>
      </c>
      <c r="N26" s="1">
        <v>1425</v>
      </c>
      <c r="O26" s="1">
        <f t="shared" si="5"/>
        <v>5311</v>
      </c>
      <c r="P26" s="1">
        <v>2502</v>
      </c>
      <c r="Q26" s="1">
        <v>2809</v>
      </c>
      <c r="R26" s="1">
        <v>1874</v>
      </c>
      <c r="S26" s="58">
        <v>221</v>
      </c>
      <c r="T26" s="58">
        <v>253</v>
      </c>
    </row>
    <row r="27" spans="2:20" ht="15.75" customHeight="1">
      <c r="B27" s="2" t="s">
        <v>79</v>
      </c>
      <c r="C27" s="7"/>
      <c r="D27" s="9">
        <v>30</v>
      </c>
      <c r="E27" s="10">
        <v>1.364</v>
      </c>
      <c r="F27" s="1">
        <v>2235</v>
      </c>
      <c r="G27" s="13">
        <f t="shared" si="0"/>
        <v>6982</v>
      </c>
      <c r="H27" s="1">
        <v>3311</v>
      </c>
      <c r="I27" s="1">
        <v>3671</v>
      </c>
      <c r="J27" s="1">
        <v>2328</v>
      </c>
      <c r="K27" s="29">
        <f t="shared" si="4"/>
        <v>232.73333333333332</v>
      </c>
      <c r="L27" s="1">
        <v>1096</v>
      </c>
      <c r="M27" s="1">
        <v>4330</v>
      </c>
      <c r="N27" s="1">
        <v>1556</v>
      </c>
      <c r="O27" s="2" t="s">
        <v>135</v>
      </c>
      <c r="P27" s="11" t="s">
        <v>135</v>
      </c>
      <c r="Q27" s="11" t="s">
        <v>135</v>
      </c>
      <c r="R27" s="11" t="s">
        <v>135</v>
      </c>
      <c r="S27" s="1">
        <v>204</v>
      </c>
      <c r="T27" s="1">
        <v>309</v>
      </c>
    </row>
    <row r="28" spans="2:20" ht="30" customHeight="1">
      <c r="B28" s="2" t="s">
        <v>80</v>
      </c>
      <c r="C28" s="7"/>
      <c r="D28" s="9">
        <v>32.3</v>
      </c>
      <c r="E28" s="11" t="s">
        <v>148</v>
      </c>
      <c r="F28" s="1">
        <v>2379</v>
      </c>
      <c r="G28" s="13">
        <f t="shared" si="0"/>
        <v>13697</v>
      </c>
      <c r="H28" s="1">
        <v>6339</v>
      </c>
      <c r="I28" s="1">
        <v>7358</v>
      </c>
      <c r="J28" s="1">
        <v>4755</v>
      </c>
      <c r="K28" s="29">
        <f t="shared" si="4"/>
        <v>424.0557275541796</v>
      </c>
      <c r="L28" s="1">
        <v>2427</v>
      </c>
      <c r="M28" s="1">
        <v>8569</v>
      </c>
      <c r="N28" s="1">
        <v>2701</v>
      </c>
      <c r="O28" s="1">
        <f t="shared" si="5"/>
        <v>13587</v>
      </c>
      <c r="P28" s="1">
        <v>6289</v>
      </c>
      <c r="Q28" s="1">
        <v>7298</v>
      </c>
      <c r="R28" s="1">
        <v>4753</v>
      </c>
      <c r="S28" s="1">
        <v>688</v>
      </c>
      <c r="T28" s="1">
        <v>794</v>
      </c>
    </row>
    <row r="29" spans="2:20" ht="15.75" customHeight="1">
      <c r="B29" s="2" t="s">
        <v>81</v>
      </c>
      <c r="C29" s="7"/>
      <c r="D29" s="69" t="s">
        <v>135</v>
      </c>
      <c r="E29" s="11" t="s">
        <v>149</v>
      </c>
      <c r="F29" s="1">
        <v>2110</v>
      </c>
      <c r="G29" s="33" t="s">
        <v>149</v>
      </c>
      <c r="H29" s="2" t="s">
        <v>149</v>
      </c>
      <c r="I29" s="2" t="s">
        <v>149</v>
      </c>
      <c r="J29" s="2" t="s">
        <v>149</v>
      </c>
      <c r="K29" s="73" t="s">
        <v>149</v>
      </c>
      <c r="L29" s="33" t="s">
        <v>149</v>
      </c>
      <c r="M29" s="33" t="s">
        <v>149</v>
      </c>
      <c r="N29" s="33" t="s">
        <v>149</v>
      </c>
      <c r="O29" s="11" t="s">
        <v>135</v>
      </c>
      <c r="P29" s="11" t="s">
        <v>135</v>
      </c>
      <c r="Q29" s="11" t="s">
        <v>135</v>
      </c>
      <c r="R29" s="11" t="s">
        <v>135</v>
      </c>
      <c r="S29" s="71" t="s">
        <v>135</v>
      </c>
      <c r="T29" s="71" t="s">
        <v>135</v>
      </c>
    </row>
    <row r="30" spans="2:20" ht="15.75" customHeight="1">
      <c r="B30" s="2" t="s">
        <v>82</v>
      </c>
      <c r="C30" s="7"/>
      <c r="D30" s="69" t="s">
        <v>135</v>
      </c>
      <c r="E30" s="11" t="s">
        <v>149</v>
      </c>
      <c r="F30" s="1">
        <v>1680</v>
      </c>
      <c r="G30" s="33" t="s">
        <v>149</v>
      </c>
      <c r="H30" s="2" t="s">
        <v>149</v>
      </c>
      <c r="I30" s="2" t="s">
        <v>149</v>
      </c>
      <c r="J30" s="2" t="s">
        <v>149</v>
      </c>
      <c r="K30" s="73" t="s">
        <v>149</v>
      </c>
      <c r="L30" s="33" t="s">
        <v>149</v>
      </c>
      <c r="M30" s="33" t="s">
        <v>149</v>
      </c>
      <c r="N30" s="33" t="s">
        <v>149</v>
      </c>
      <c r="O30" s="11" t="s">
        <v>135</v>
      </c>
      <c r="P30" s="11" t="s">
        <v>135</v>
      </c>
      <c r="Q30" s="11" t="s">
        <v>135</v>
      </c>
      <c r="R30" s="11" t="s">
        <v>135</v>
      </c>
      <c r="S30" s="71" t="s">
        <v>135</v>
      </c>
      <c r="T30" s="71" t="s">
        <v>135</v>
      </c>
    </row>
    <row r="31" spans="2:20" ht="30" customHeight="1">
      <c r="B31" s="3" t="s">
        <v>83</v>
      </c>
      <c r="C31" s="7"/>
      <c r="D31" s="49">
        <f aca="true" t="shared" si="6" ref="D31:J31">SUM(D32:D42)</f>
        <v>213.9</v>
      </c>
      <c r="E31" s="43">
        <f t="shared" si="6"/>
        <v>213.822</v>
      </c>
      <c r="F31" s="58">
        <f t="shared" si="6"/>
        <v>9440</v>
      </c>
      <c r="G31" s="12">
        <f t="shared" si="6"/>
        <v>25039</v>
      </c>
      <c r="H31" s="12">
        <f t="shared" si="6"/>
        <v>11695</v>
      </c>
      <c r="I31" s="12">
        <f t="shared" si="6"/>
        <v>13344</v>
      </c>
      <c r="J31" s="12">
        <f t="shared" si="6"/>
        <v>10300</v>
      </c>
      <c r="K31" s="29">
        <f>G31/D31</f>
        <v>117.05937353903693</v>
      </c>
      <c r="L31" s="12">
        <f>SUM(L32:L42)</f>
        <v>3714</v>
      </c>
      <c r="M31" s="12">
        <f>SUM(M32:M42)</f>
        <v>13893</v>
      </c>
      <c r="N31" s="12">
        <f>SUM(N32:N42)</f>
        <v>7432</v>
      </c>
      <c r="O31" s="58">
        <f aca="true" t="shared" si="7" ref="O31:T31">SUM(O32:O42)</f>
        <v>24456</v>
      </c>
      <c r="P31" s="58">
        <f t="shared" si="7"/>
        <v>11420</v>
      </c>
      <c r="Q31" s="58">
        <f t="shared" si="7"/>
        <v>13036</v>
      </c>
      <c r="R31" s="58">
        <f t="shared" si="7"/>
        <v>10212</v>
      </c>
      <c r="S31" s="58">
        <f t="shared" si="7"/>
        <v>766</v>
      </c>
      <c r="T31" s="58">
        <f t="shared" si="7"/>
        <v>1219</v>
      </c>
    </row>
    <row r="32" spans="2:20" ht="30" customHeight="1">
      <c r="B32" s="2" t="s">
        <v>84</v>
      </c>
      <c r="C32" s="7"/>
      <c r="D32" s="49" t="s">
        <v>135</v>
      </c>
      <c r="E32" s="11" t="s">
        <v>149</v>
      </c>
      <c r="F32" s="49" t="s">
        <v>135</v>
      </c>
      <c r="G32" s="33" t="s">
        <v>149</v>
      </c>
      <c r="H32" s="2" t="s">
        <v>149</v>
      </c>
      <c r="I32" s="2" t="s">
        <v>149</v>
      </c>
      <c r="J32" s="2" t="s">
        <v>149</v>
      </c>
      <c r="K32" s="73" t="s">
        <v>149</v>
      </c>
      <c r="L32" s="33" t="s">
        <v>149</v>
      </c>
      <c r="M32" s="33" t="s">
        <v>149</v>
      </c>
      <c r="N32" s="33" t="s">
        <v>149</v>
      </c>
      <c r="O32" s="11" t="s">
        <v>135</v>
      </c>
      <c r="P32" s="11" t="s">
        <v>135</v>
      </c>
      <c r="Q32" s="11" t="s">
        <v>135</v>
      </c>
      <c r="R32" s="11" t="s">
        <v>135</v>
      </c>
      <c r="S32" s="71" t="s">
        <v>135</v>
      </c>
      <c r="T32" s="71" t="s">
        <v>135</v>
      </c>
    </row>
    <row r="33" spans="2:20" ht="15.75" customHeight="1">
      <c r="B33" s="2" t="s">
        <v>85</v>
      </c>
      <c r="C33" s="7"/>
      <c r="D33" s="49" t="s">
        <v>135</v>
      </c>
      <c r="E33" s="11" t="s">
        <v>149</v>
      </c>
      <c r="F33" s="49" t="s">
        <v>135</v>
      </c>
      <c r="G33" s="33" t="s">
        <v>149</v>
      </c>
      <c r="H33" s="2" t="s">
        <v>149</v>
      </c>
      <c r="I33" s="2" t="s">
        <v>149</v>
      </c>
      <c r="J33" s="2" t="s">
        <v>149</v>
      </c>
      <c r="K33" s="73" t="s">
        <v>149</v>
      </c>
      <c r="L33" s="33" t="s">
        <v>149</v>
      </c>
      <c r="M33" s="33" t="s">
        <v>149</v>
      </c>
      <c r="N33" s="33" t="s">
        <v>149</v>
      </c>
      <c r="O33" s="11" t="s">
        <v>135</v>
      </c>
      <c r="P33" s="11" t="s">
        <v>135</v>
      </c>
      <c r="Q33" s="11" t="s">
        <v>135</v>
      </c>
      <c r="R33" s="11" t="s">
        <v>135</v>
      </c>
      <c r="S33" s="71" t="s">
        <v>135</v>
      </c>
      <c r="T33" s="71" t="s">
        <v>135</v>
      </c>
    </row>
    <row r="34" spans="2:20" ht="15.75" customHeight="1">
      <c r="B34" s="2" t="s">
        <v>86</v>
      </c>
      <c r="C34" s="7"/>
      <c r="D34" s="49" t="s">
        <v>135</v>
      </c>
      <c r="E34" s="11" t="s">
        <v>149</v>
      </c>
      <c r="F34" s="49" t="s">
        <v>135</v>
      </c>
      <c r="G34" s="33" t="s">
        <v>149</v>
      </c>
      <c r="H34" s="2" t="s">
        <v>149</v>
      </c>
      <c r="I34" s="2" t="s">
        <v>149</v>
      </c>
      <c r="J34" s="2" t="s">
        <v>149</v>
      </c>
      <c r="K34" s="73" t="s">
        <v>149</v>
      </c>
      <c r="L34" s="33" t="s">
        <v>149</v>
      </c>
      <c r="M34" s="33" t="s">
        <v>149</v>
      </c>
      <c r="N34" s="33" t="s">
        <v>149</v>
      </c>
      <c r="O34" s="11" t="s">
        <v>135</v>
      </c>
      <c r="P34" s="11" t="s">
        <v>135</v>
      </c>
      <c r="Q34" s="11" t="s">
        <v>135</v>
      </c>
      <c r="R34" s="11" t="s">
        <v>135</v>
      </c>
      <c r="S34" s="71" t="s">
        <v>135</v>
      </c>
      <c r="T34" s="71" t="s">
        <v>135</v>
      </c>
    </row>
    <row r="35" spans="2:20" ht="15.75" customHeight="1">
      <c r="B35" s="2" t="s">
        <v>87</v>
      </c>
      <c r="C35" s="7"/>
      <c r="D35" s="49" t="s">
        <v>135</v>
      </c>
      <c r="E35" s="11" t="s">
        <v>149</v>
      </c>
      <c r="F35" s="49" t="s">
        <v>135</v>
      </c>
      <c r="G35" s="33" t="s">
        <v>149</v>
      </c>
      <c r="H35" s="2" t="s">
        <v>149</v>
      </c>
      <c r="I35" s="2" t="s">
        <v>149</v>
      </c>
      <c r="J35" s="2" t="s">
        <v>149</v>
      </c>
      <c r="K35" s="73" t="s">
        <v>149</v>
      </c>
      <c r="L35" s="33" t="s">
        <v>149</v>
      </c>
      <c r="M35" s="33" t="s">
        <v>149</v>
      </c>
      <c r="N35" s="33" t="s">
        <v>149</v>
      </c>
      <c r="O35" s="11" t="s">
        <v>135</v>
      </c>
      <c r="P35" s="11" t="s">
        <v>135</v>
      </c>
      <c r="Q35" s="11" t="s">
        <v>135</v>
      </c>
      <c r="R35" s="11" t="s">
        <v>135</v>
      </c>
      <c r="S35" s="71" t="s">
        <v>135</v>
      </c>
      <c r="T35" s="71" t="s">
        <v>135</v>
      </c>
    </row>
    <row r="36" spans="2:20" ht="15.75" customHeight="1">
      <c r="B36" s="2" t="s">
        <v>88</v>
      </c>
      <c r="C36" s="7"/>
      <c r="D36" s="49" t="s">
        <v>135</v>
      </c>
      <c r="E36" s="11" t="s">
        <v>149</v>
      </c>
      <c r="F36" s="49" t="s">
        <v>135</v>
      </c>
      <c r="G36" s="33" t="s">
        <v>149</v>
      </c>
      <c r="H36" s="2" t="s">
        <v>149</v>
      </c>
      <c r="I36" s="2" t="s">
        <v>149</v>
      </c>
      <c r="J36" s="2" t="s">
        <v>149</v>
      </c>
      <c r="K36" s="73" t="s">
        <v>149</v>
      </c>
      <c r="L36" s="33" t="s">
        <v>149</v>
      </c>
      <c r="M36" s="33" t="s">
        <v>149</v>
      </c>
      <c r="N36" s="33" t="s">
        <v>149</v>
      </c>
      <c r="O36" s="11" t="s">
        <v>135</v>
      </c>
      <c r="P36" s="11" t="s">
        <v>135</v>
      </c>
      <c r="Q36" s="11" t="s">
        <v>135</v>
      </c>
      <c r="R36" s="11" t="s">
        <v>135</v>
      </c>
      <c r="S36" s="71" t="s">
        <v>135</v>
      </c>
      <c r="T36" s="71" t="s">
        <v>135</v>
      </c>
    </row>
    <row r="37" spans="2:20" ht="30" customHeight="1">
      <c r="B37" s="2" t="s">
        <v>89</v>
      </c>
      <c r="C37" s="7"/>
      <c r="D37" s="49" t="s">
        <v>135</v>
      </c>
      <c r="E37" s="11" t="s">
        <v>149</v>
      </c>
      <c r="F37" s="49" t="s">
        <v>135</v>
      </c>
      <c r="G37" s="33" t="s">
        <v>149</v>
      </c>
      <c r="H37" s="2" t="s">
        <v>149</v>
      </c>
      <c r="I37" s="2" t="s">
        <v>149</v>
      </c>
      <c r="J37" s="2" t="s">
        <v>149</v>
      </c>
      <c r="K37" s="73" t="s">
        <v>149</v>
      </c>
      <c r="L37" s="33" t="s">
        <v>149</v>
      </c>
      <c r="M37" s="33" t="s">
        <v>149</v>
      </c>
      <c r="N37" s="33" t="s">
        <v>149</v>
      </c>
      <c r="O37" s="11" t="s">
        <v>135</v>
      </c>
      <c r="P37" s="11" t="s">
        <v>135</v>
      </c>
      <c r="Q37" s="11" t="s">
        <v>135</v>
      </c>
      <c r="R37" s="11" t="s">
        <v>135</v>
      </c>
      <c r="S37" s="71" t="s">
        <v>135</v>
      </c>
      <c r="T37" s="71" t="s">
        <v>135</v>
      </c>
    </row>
    <row r="38" spans="2:20" ht="15.75" customHeight="1">
      <c r="B38" s="2" t="s">
        <v>90</v>
      </c>
      <c r="C38" s="7"/>
      <c r="D38" s="49" t="s">
        <v>135</v>
      </c>
      <c r="E38" s="11" t="s">
        <v>149</v>
      </c>
      <c r="F38" s="49" t="s">
        <v>135</v>
      </c>
      <c r="G38" s="33" t="s">
        <v>149</v>
      </c>
      <c r="H38" s="2" t="s">
        <v>149</v>
      </c>
      <c r="I38" s="2" t="s">
        <v>149</v>
      </c>
      <c r="J38" s="2" t="s">
        <v>149</v>
      </c>
      <c r="K38" s="73" t="s">
        <v>149</v>
      </c>
      <c r="L38" s="33" t="s">
        <v>149</v>
      </c>
      <c r="M38" s="33" t="s">
        <v>149</v>
      </c>
      <c r="N38" s="33" t="s">
        <v>149</v>
      </c>
      <c r="O38" s="11" t="s">
        <v>135</v>
      </c>
      <c r="P38" s="11" t="s">
        <v>135</v>
      </c>
      <c r="Q38" s="11" t="s">
        <v>135</v>
      </c>
      <c r="R38" s="11" t="s">
        <v>135</v>
      </c>
      <c r="S38" s="71" t="s">
        <v>135</v>
      </c>
      <c r="T38" s="71" t="s">
        <v>135</v>
      </c>
    </row>
    <row r="39" spans="2:20" ht="15.75" customHeight="1">
      <c r="B39" s="2" t="s">
        <v>91</v>
      </c>
      <c r="C39" s="7"/>
      <c r="D39" s="49" t="s">
        <v>135</v>
      </c>
      <c r="E39" s="11" t="s">
        <v>149</v>
      </c>
      <c r="F39" s="49" t="s">
        <v>135</v>
      </c>
      <c r="G39" s="33" t="s">
        <v>149</v>
      </c>
      <c r="H39" s="2" t="s">
        <v>149</v>
      </c>
      <c r="I39" s="2" t="s">
        <v>149</v>
      </c>
      <c r="J39" s="2" t="s">
        <v>149</v>
      </c>
      <c r="K39" s="73" t="s">
        <v>149</v>
      </c>
      <c r="L39" s="33" t="s">
        <v>149</v>
      </c>
      <c r="M39" s="33" t="s">
        <v>149</v>
      </c>
      <c r="N39" s="33" t="s">
        <v>149</v>
      </c>
      <c r="O39" s="11" t="s">
        <v>135</v>
      </c>
      <c r="P39" s="11" t="s">
        <v>135</v>
      </c>
      <c r="Q39" s="11" t="s">
        <v>135</v>
      </c>
      <c r="R39" s="11" t="s">
        <v>135</v>
      </c>
      <c r="S39" s="71" t="s">
        <v>135</v>
      </c>
      <c r="T39" s="71" t="s">
        <v>135</v>
      </c>
    </row>
    <row r="40" spans="2:20" ht="15.75" customHeight="1">
      <c r="B40" s="2" t="s">
        <v>92</v>
      </c>
      <c r="C40" s="7"/>
      <c r="D40" s="49" t="s">
        <v>135</v>
      </c>
      <c r="E40" s="11" t="s">
        <v>149</v>
      </c>
      <c r="F40" s="49" t="s">
        <v>135</v>
      </c>
      <c r="G40" s="33" t="s">
        <v>149</v>
      </c>
      <c r="H40" s="2" t="s">
        <v>149</v>
      </c>
      <c r="I40" s="2" t="s">
        <v>149</v>
      </c>
      <c r="J40" s="2" t="s">
        <v>149</v>
      </c>
      <c r="K40" s="73" t="s">
        <v>149</v>
      </c>
      <c r="L40" s="33" t="s">
        <v>149</v>
      </c>
      <c r="M40" s="33" t="s">
        <v>149</v>
      </c>
      <c r="N40" s="33" t="s">
        <v>149</v>
      </c>
      <c r="O40" s="11" t="s">
        <v>135</v>
      </c>
      <c r="P40" s="11" t="s">
        <v>135</v>
      </c>
      <c r="Q40" s="11" t="s">
        <v>135</v>
      </c>
      <c r="R40" s="11" t="s">
        <v>135</v>
      </c>
      <c r="S40" s="71" t="s">
        <v>135</v>
      </c>
      <c r="T40" s="71" t="s">
        <v>135</v>
      </c>
    </row>
    <row r="41" spans="2:20" ht="15.75" customHeight="1">
      <c r="B41" s="2" t="s">
        <v>93</v>
      </c>
      <c r="C41" s="7"/>
      <c r="D41" s="49" t="s">
        <v>135</v>
      </c>
      <c r="E41" s="11" t="s">
        <v>149</v>
      </c>
      <c r="F41" s="49" t="s">
        <v>135</v>
      </c>
      <c r="G41" s="33" t="s">
        <v>149</v>
      </c>
      <c r="H41" s="2" t="s">
        <v>149</v>
      </c>
      <c r="I41" s="2" t="s">
        <v>149</v>
      </c>
      <c r="J41" s="2" t="s">
        <v>149</v>
      </c>
      <c r="K41" s="73" t="s">
        <v>149</v>
      </c>
      <c r="L41" s="33" t="s">
        <v>149</v>
      </c>
      <c r="M41" s="33" t="s">
        <v>149</v>
      </c>
      <c r="N41" s="33" t="s">
        <v>149</v>
      </c>
      <c r="O41" s="11" t="s">
        <v>135</v>
      </c>
      <c r="P41" s="11" t="s">
        <v>135</v>
      </c>
      <c r="Q41" s="11" t="s">
        <v>135</v>
      </c>
      <c r="R41" s="11" t="s">
        <v>135</v>
      </c>
      <c r="S41" s="71" t="s">
        <v>135</v>
      </c>
      <c r="T41" s="71" t="s">
        <v>135</v>
      </c>
    </row>
    <row r="42" spans="2:20" ht="30" customHeight="1">
      <c r="B42" s="2" t="s">
        <v>134</v>
      </c>
      <c r="C42" s="7"/>
      <c r="D42" s="9">
        <v>213.9</v>
      </c>
      <c r="E42" s="10">
        <v>213.822</v>
      </c>
      <c r="F42" s="70">
        <v>9440</v>
      </c>
      <c r="G42" s="12">
        <f>SUM(H42:I42)</f>
        <v>25039</v>
      </c>
      <c r="H42" s="12">
        <v>11695</v>
      </c>
      <c r="I42" s="12">
        <v>13344</v>
      </c>
      <c r="J42" s="12">
        <v>10300</v>
      </c>
      <c r="K42" s="29">
        <f>G42/D42</f>
        <v>117.05937353903693</v>
      </c>
      <c r="L42" s="12">
        <v>3714</v>
      </c>
      <c r="M42" s="12">
        <v>13893</v>
      </c>
      <c r="N42" s="12">
        <v>7432</v>
      </c>
      <c r="O42" s="1">
        <f>SUM(P42:Q42)</f>
        <v>24456</v>
      </c>
      <c r="P42" s="1">
        <v>11420</v>
      </c>
      <c r="Q42" s="1">
        <v>13036</v>
      </c>
      <c r="R42" s="1">
        <v>10212</v>
      </c>
      <c r="S42" s="1">
        <v>766</v>
      </c>
      <c r="T42" s="1">
        <v>1219</v>
      </c>
    </row>
    <row r="43" spans="2:20" ht="30" customHeight="1">
      <c r="B43" s="3" t="s">
        <v>94</v>
      </c>
      <c r="C43" s="7"/>
      <c r="D43" s="49" t="s">
        <v>135</v>
      </c>
      <c r="E43" s="11" t="s">
        <v>135</v>
      </c>
      <c r="F43" s="49" t="s">
        <v>135</v>
      </c>
      <c r="G43" s="33" t="s">
        <v>149</v>
      </c>
      <c r="H43" s="2" t="s">
        <v>149</v>
      </c>
      <c r="I43" s="2" t="s">
        <v>149</v>
      </c>
      <c r="J43" s="2" t="s">
        <v>149</v>
      </c>
      <c r="K43" s="73" t="s">
        <v>149</v>
      </c>
      <c r="L43" s="33" t="s">
        <v>149</v>
      </c>
      <c r="M43" s="33" t="s">
        <v>149</v>
      </c>
      <c r="N43" s="33" t="s">
        <v>149</v>
      </c>
      <c r="O43" s="11" t="s">
        <v>135</v>
      </c>
      <c r="P43" s="11" t="s">
        <v>135</v>
      </c>
      <c r="Q43" s="11" t="s">
        <v>135</v>
      </c>
      <c r="R43" s="11" t="s">
        <v>135</v>
      </c>
      <c r="S43" s="71" t="s">
        <v>135</v>
      </c>
      <c r="T43" s="71" t="s">
        <v>135</v>
      </c>
    </row>
    <row r="44" spans="2:20" ht="30" customHeight="1">
      <c r="B44" s="2" t="s">
        <v>95</v>
      </c>
      <c r="C44" s="7"/>
      <c r="D44" s="49" t="s">
        <v>135</v>
      </c>
      <c r="E44" s="11" t="s">
        <v>135</v>
      </c>
      <c r="F44" s="49" t="s">
        <v>135</v>
      </c>
      <c r="G44" s="33" t="s">
        <v>149</v>
      </c>
      <c r="H44" s="2" t="s">
        <v>149</v>
      </c>
      <c r="I44" s="2" t="s">
        <v>149</v>
      </c>
      <c r="J44" s="2" t="s">
        <v>149</v>
      </c>
      <c r="K44" s="73" t="s">
        <v>149</v>
      </c>
      <c r="L44" s="33" t="s">
        <v>149</v>
      </c>
      <c r="M44" s="33" t="s">
        <v>149</v>
      </c>
      <c r="N44" s="33" t="s">
        <v>149</v>
      </c>
      <c r="O44" s="11" t="s">
        <v>135</v>
      </c>
      <c r="P44" s="11" t="s">
        <v>135</v>
      </c>
      <c r="Q44" s="11" t="s">
        <v>135</v>
      </c>
      <c r="R44" s="11" t="s">
        <v>135</v>
      </c>
      <c r="S44" s="71" t="s">
        <v>135</v>
      </c>
      <c r="T44" s="71" t="s">
        <v>135</v>
      </c>
    </row>
    <row r="45" spans="2:20" ht="15.75" customHeight="1">
      <c r="B45" s="2" t="s">
        <v>96</v>
      </c>
      <c r="C45" s="7"/>
      <c r="D45" s="49" t="s">
        <v>135</v>
      </c>
      <c r="E45" s="11" t="s">
        <v>135</v>
      </c>
      <c r="F45" s="49" t="s">
        <v>135</v>
      </c>
      <c r="G45" s="33" t="s">
        <v>149</v>
      </c>
      <c r="H45" s="2" t="s">
        <v>149</v>
      </c>
      <c r="I45" s="2" t="s">
        <v>149</v>
      </c>
      <c r="J45" s="2" t="s">
        <v>149</v>
      </c>
      <c r="K45" s="73" t="s">
        <v>149</v>
      </c>
      <c r="L45" s="33" t="s">
        <v>149</v>
      </c>
      <c r="M45" s="33" t="s">
        <v>149</v>
      </c>
      <c r="N45" s="33" t="s">
        <v>149</v>
      </c>
      <c r="O45" s="11" t="s">
        <v>135</v>
      </c>
      <c r="P45" s="11" t="s">
        <v>135</v>
      </c>
      <c r="Q45" s="11" t="s">
        <v>135</v>
      </c>
      <c r="R45" s="11" t="s">
        <v>135</v>
      </c>
      <c r="S45" s="71" t="s">
        <v>135</v>
      </c>
      <c r="T45" s="71" t="s">
        <v>135</v>
      </c>
    </row>
    <row r="46" spans="2:20" ht="15.75" customHeight="1">
      <c r="B46" s="2" t="s">
        <v>97</v>
      </c>
      <c r="C46" s="7"/>
      <c r="D46" s="49" t="s">
        <v>135</v>
      </c>
      <c r="E46" s="11" t="s">
        <v>135</v>
      </c>
      <c r="F46" s="49" t="s">
        <v>135</v>
      </c>
      <c r="G46" s="33" t="s">
        <v>149</v>
      </c>
      <c r="H46" s="2" t="s">
        <v>149</v>
      </c>
      <c r="I46" s="2" t="s">
        <v>149</v>
      </c>
      <c r="J46" s="2" t="s">
        <v>149</v>
      </c>
      <c r="K46" s="73" t="s">
        <v>149</v>
      </c>
      <c r="L46" s="33" t="s">
        <v>149</v>
      </c>
      <c r="M46" s="33" t="s">
        <v>149</v>
      </c>
      <c r="N46" s="33" t="s">
        <v>149</v>
      </c>
      <c r="O46" s="11" t="s">
        <v>135</v>
      </c>
      <c r="P46" s="11" t="s">
        <v>135</v>
      </c>
      <c r="Q46" s="11" t="s">
        <v>135</v>
      </c>
      <c r="R46" s="11" t="s">
        <v>135</v>
      </c>
      <c r="S46" s="71" t="s">
        <v>135</v>
      </c>
      <c r="T46" s="71" t="s">
        <v>135</v>
      </c>
    </row>
    <row r="47" spans="2:20" ht="15.75" customHeight="1">
      <c r="B47" s="2" t="s">
        <v>98</v>
      </c>
      <c r="C47" s="7"/>
      <c r="D47" s="49" t="s">
        <v>135</v>
      </c>
      <c r="E47" s="11" t="s">
        <v>135</v>
      </c>
      <c r="F47" s="49" t="s">
        <v>135</v>
      </c>
      <c r="G47" s="33" t="s">
        <v>149</v>
      </c>
      <c r="H47" s="2" t="s">
        <v>149</v>
      </c>
      <c r="I47" s="2" t="s">
        <v>149</v>
      </c>
      <c r="J47" s="2" t="s">
        <v>149</v>
      </c>
      <c r="K47" s="73" t="s">
        <v>149</v>
      </c>
      <c r="L47" s="33" t="s">
        <v>149</v>
      </c>
      <c r="M47" s="33" t="s">
        <v>149</v>
      </c>
      <c r="N47" s="33" t="s">
        <v>149</v>
      </c>
      <c r="O47" s="11" t="s">
        <v>135</v>
      </c>
      <c r="P47" s="11" t="s">
        <v>135</v>
      </c>
      <c r="Q47" s="11" t="s">
        <v>135</v>
      </c>
      <c r="R47" s="11" t="s">
        <v>135</v>
      </c>
      <c r="S47" s="71" t="s">
        <v>135</v>
      </c>
      <c r="T47" s="71" t="s">
        <v>135</v>
      </c>
    </row>
    <row r="48" spans="2:20" ht="30" customHeight="1">
      <c r="B48" s="3" t="s">
        <v>99</v>
      </c>
      <c r="C48" s="7"/>
      <c r="D48" s="49" t="s">
        <v>135</v>
      </c>
      <c r="E48" s="11" t="s">
        <v>135</v>
      </c>
      <c r="F48" s="49" t="s">
        <v>135</v>
      </c>
      <c r="G48" s="33" t="s">
        <v>149</v>
      </c>
      <c r="H48" s="2" t="s">
        <v>149</v>
      </c>
      <c r="I48" s="2" t="s">
        <v>149</v>
      </c>
      <c r="J48" s="2" t="s">
        <v>149</v>
      </c>
      <c r="K48" s="73" t="s">
        <v>149</v>
      </c>
      <c r="L48" s="33" t="s">
        <v>149</v>
      </c>
      <c r="M48" s="33" t="s">
        <v>149</v>
      </c>
      <c r="N48" s="33" t="s">
        <v>149</v>
      </c>
      <c r="O48" s="11" t="s">
        <v>135</v>
      </c>
      <c r="P48" s="11" t="s">
        <v>135</v>
      </c>
      <c r="Q48" s="11" t="s">
        <v>135</v>
      </c>
      <c r="R48" s="11" t="s">
        <v>135</v>
      </c>
      <c r="S48" s="71" t="s">
        <v>135</v>
      </c>
      <c r="T48" s="71" t="s">
        <v>135</v>
      </c>
    </row>
    <row r="49" spans="2:20" ht="30" customHeight="1">
      <c r="B49" s="2" t="s">
        <v>100</v>
      </c>
      <c r="C49" s="7"/>
      <c r="D49" s="49" t="s">
        <v>135</v>
      </c>
      <c r="E49" s="11" t="s">
        <v>135</v>
      </c>
      <c r="F49" s="49" t="s">
        <v>135</v>
      </c>
      <c r="G49" s="33" t="s">
        <v>149</v>
      </c>
      <c r="H49" s="2" t="s">
        <v>149</v>
      </c>
      <c r="I49" s="2" t="s">
        <v>149</v>
      </c>
      <c r="J49" s="2" t="s">
        <v>149</v>
      </c>
      <c r="K49" s="73" t="s">
        <v>149</v>
      </c>
      <c r="L49" s="33" t="s">
        <v>149</v>
      </c>
      <c r="M49" s="33" t="s">
        <v>149</v>
      </c>
      <c r="N49" s="33" t="s">
        <v>149</v>
      </c>
      <c r="O49" s="11" t="s">
        <v>135</v>
      </c>
      <c r="P49" s="11" t="s">
        <v>135</v>
      </c>
      <c r="Q49" s="11" t="s">
        <v>135</v>
      </c>
      <c r="R49" s="11" t="s">
        <v>135</v>
      </c>
      <c r="S49" s="71" t="s">
        <v>135</v>
      </c>
      <c r="T49" s="71" t="s">
        <v>135</v>
      </c>
    </row>
    <row r="50" spans="2:20" ht="15.75" customHeight="1">
      <c r="B50" s="2" t="s">
        <v>101</v>
      </c>
      <c r="C50" s="7"/>
      <c r="D50" s="49" t="s">
        <v>135</v>
      </c>
      <c r="E50" s="11" t="s">
        <v>135</v>
      </c>
      <c r="F50" s="49" t="s">
        <v>135</v>
      </c>
      <c r="G50" s="33" t="s">
        <v>149</v>
      </c>
      <c r="H50" s="2" t="s">
        <v>149</v>
      </c>
      <c r="I50" s="2" t="s">
        <v>149</v>
      </c>
      <c r="J50" s="2" t="s">
        <v>149</v>
      </c>
      <c r="K50" s="73" t="s">
        <v>149</v>
      </c>
      <c r="L50" s="33" t="s">
        <v>149</v>
      </c>
      <c r="M50" s="33" t="s">
        <v>149</v>
      </c>
      <c r="N50" s="33" t="s">
        <v>149</v>
      </c>
      <c r="O50" s="11" t="s">
        <v>135</v>
      </c>
      <c r="P50" s="11" t="s">
        <v>135</v>
      </c>
      <c r="Q50" s="11" t="s">
        <v>135</v>
      </c>
      <c r="R50" s="11" t="s">
        <v>135</v>
      </c>
      <c r="S50" s="71" t="s">
        <v>135</v>
      </c>
      <c r="T50" s="71" t="s">
        <v>135</v>
      </c>
    </row>
    <row r="51" spans="2:20" ht="15.75" customHeight="1">
      <c r="B51" s="2" t="s">
        <v>102</v>
      </c>
      <c r="C51" s="7"/>
      <c r="D51" s="49" t="s">
        <v>135</v>
      </c>
      <c r="E51" s="11" t="s">
        <v>135</v>
      </c>
      <c r="F51" s="49" t="s">
        <v>135</v>
      </c>
      <c r="G51" s="33" t="s">
        <v>149</v>
      </c>
      <c r="H51" s="2" t="s">
        <v>149</v>
      </c>
      <c r="I51" s="2" t="s">
        <v>149</v>
      </c>
      <c r="J51" s="2" t="s">
        <v>149</v>
      </c>
      <c r="K51" s="73" t="s">
        <v>149</v>
      </c>
      <c r="L51" s="33" t="s">
        <v>149</v>
      </c>
      <c r="M51" s="33" t="s">
        <v>149</v>
      </c>
      <c r="N51" s="33" t="s">
        <v>149</v>
      </c>
      <c r="O51" s="11" t="s">
        <v>135</v>
      </c>
      <c r="P51" s="11" t="s">
        <v>135</v>
      </c>
      <c r="Q51" s="11" t="s">
        <v>135</v>
      </c>
      <c r="R51" s="11" t="s">
        <v>135</v>
      </c>
      <c r="S51" s="71" t="s">
        <v>135</v>
      </c>
      <c r="T51" s="71" t="s">
        <v>135</v>
      </c>
    </row>
    <row r="52" spans="2:20" ht="15.75" customHeight="1">
      <c r="B52" s="2" t="s">
        <v>103</v>
      </c>
      <c r="C52" s="7"/>
      <c r="D52" s="49" t="s">
        <v>135</v>
      </c>
      <c r="E52" s="11" t="s">
        <v>135</v>
      </c>
      <c r="F52" s="49" t="s">
        <v>135</v>
      </c>
      <c r="G52" s="33" t="s">
        <v>149</v>
      </c>
      <c r="H52" s="2" t="s">
        <v>149</v>
      </c>
      <c r="I52" s="2" t="s">
        <v>149</v>
      </c>
      <c r="J52" s="2" t="s">
        <v>149</v>
      </c>
      <c r="K52" s="73" t="s">
        <v>149</v>
      </c>
      <c r="L52" s="33" t="s">
        <v>149</v>
      </c>
      <c r="M52" s="33" t="s">
        <v>149</v>
      </c>
      <c r="N52" s="33" t="s">
        <v>149</v>
      </c>
      <c r="O52" s="11" t="s">
        <v>135</v>
      </c>
      <c r="P52" s="11" t="s">
        <v>135</v>
      </c>
      <c r="Q52" s="11" t="s">
        <v>135</v>
      </c>
      <c r="R52" s="11" t="s">
        <v>135</v>
      </c>
      <c r="S52" s="71" t="s">
        <v>135</v>
      </c>
      <c r="T52" s="71" t="s">
        <v>135</v>
      </c>
    </row>
    <row r="53" spans="2:20" ht="15.75" customHeight="1">
      <c r="B53" s="2" t="s">
        <v>104</v>
      </c>
      <c r="C53" s="59"/>
      <c r="D53" s="67" t="s">
        <v>135</v>
      </c>
      <c r="E53" s="11" t="s">
        <v>135</v>
      </c>
      <c r="F53" s="49" t="s">
        <v>135</v>
      </c>
      <c r="G53" s="33" t="s">
        <v>149</v>
      </c>
      <c r="H53" s="2" t="s">
        <v>149</v>
      </c>
      <c r="I53" s="2" t="s">
        <v>149</v>
      </c>
      <c r="J53" s="2" t="s">
        <v>149</v>
      </c>
      <c r="K53" s="73" t="s">
        <v>149</v>
      </c>
      <c r="L53" s="33" t="s">
        <v>149</v>
      </c>
      <c r="M53" s="33" t="s">
        <v>149</v>
      </c>
      <c r="N53" s="33" t="s">
        <v>149</v>
      </c>
      <c r="O53" s="11" t="s">
        <v>135</v>
      </c>
      <c r="P53" s="11" t="s">
        <v>135</v>
      </c>
      <c r="Q53" s="11" t="s">
        <v>135</v>
      </c>
      <c r="R53" s="11" t="s">
        <v>135</v>
      </c>
      <c r="S53" s="71" t="s">
        <v>135</v>
      </c>
      <c r="T53" s="71" t="s">
        <v>135</v>
      </c>
    </row>
    <row r="54" spans="1:20" ht="30" customHeight="1">
      <c r="A54" s="59"/>
      <c r="B54" s="4" t="s">
        <v>105</v>
      </c>
      <c r="C54" s="59"/>
      <c r="D54" s="67" t="s">
        <v>135</v>
      </c>
      <c r="E54" s="11" t="s">
        <v>135</v>
      </c>
      <c r="F54" s="49" t="s">
        <v>135</v>
      </c>
      <c r="G54" s="33" t="s">
        <v>149</v>
      </c>
      <c r="H54" s="2" t="s">
        <v>149</v>
      </c>
      <c r="I54" s="2" t="s">
        <v>149</v>
      </c>
      <c r="J54" s="2" t="s">
        <v>149</v>
      </c>
      <c r="K54" s="73" t="s">
        <v>149</v>
      </c>
      <c r="L54" s="33" t="s">
        <v>149</v>
      </c>
      <c r="M54" s="33" t="s">
        <v>149</v>
      </c>
      <c r="N54" s="33" t="s">
        <v>149</v>
      </c>
      <c r="O54" s="11" t="s">
        <v>135</v>
      </c>
      <c r="P54" s="11" t="s">
        <v>135</v>
      </c>
      <c r="Q54" s="11" t="s">
        <v>135</v>
      </c>
      <c r="R54" s="11" t="s">
        <v>135</v>
      </c>
      <c r="S54" s="71" t="s">
        <v>135</v>
      </c>
      <c r="T54" s="71" t="s">
        <v>135</v>
      </c>
    </row>
    <row r="55" spans="1:20" ht="19.5" customHeight="1">
      <c r="A55" s="59"/>
      <c r="B55" s="4"/>
      <c r="C55" s="59"/>
      <c r="D55" s="63"/>
      <c r="E55" s="60"/>
      <c r="F55" s="59"/>
      <c r="G55" s="59"/>
      <c r="H55" s="59"/>
      <c r="I55" s="59"/>
      <c r="J55" s="59"/>
      <c r="K55" s="61"/>
      <c r="L55" s="59"/>
      <c r="M55" s="59"/>
      <c r="N55" s="59"/>
      <c r="O55" s="62"/>
      <c r="P55" s="62"/>
      <c r="Q55" s="62"/>
      <c r="R55" s="62"/>
      <c r="S55" s="72"/>
      <c r="T55" s="72"/>
    </row>
    <row r="56" spans="1:20" s="48" customFormat="1" ht="60" customHeight="1" thickBot="1">
      <c r="A56" s="50"/>
      <c r="B56" s="51" t="s">
        <v>116</v>
      </c>
      <c r="C56" s="51"/>
      <c r="D56" s="52" t="s">
        <v>117</v>
      </c>
      <c r="E56" s="53" t="s">
        <v>143</v>
      </c>
      <c r="F56" s="54" t="s">
        <v>144</v>
      </c>
      <c r="G56" s="77" t="s">
        <v>118</v>
      </c>
      <c r="H56" s="78"/>
      <c r="I56" s="78"/>
      <c r="J56" s="78"/>
      <c r="K56" s="78"/>
      <c r="L56" s="82" t="s">
        <v>118</v>
      </c>
      <c r="M56" s="82"/>
      <c r="N56" s="83"/>
      <c r="O56" s="77" t="s">
        <v>119</v>
      </c>
      <c r="P56" s="78"/>
      <c r="Q56" s="78"/>
      <c r="R56" s="78"/>
      <c r="S56" s="78"/>
      <c r="T56" s="78"/>
    </row>
    <row r="57" spans="1:20" s="13" customFormat="1" ht="14.25">
      <c r="A57" s="16"/>
      <c r="B57" s="32"/>
      <c r="C57" s="16"/>
      <c r="D57" s="26"/>
      <c r="E57" s="43"/>
      <c r="F57" s="16"/>
      <c r="G57" s="16"/>
      <c r="H57" s="16"/>
      <c r="I57" s="16"/>
      <c r="J57" s="16"/>
      <c r="K57" s="44"/>
      <c r="L57" s="16"/>
      <c r="M57" s="16"/>
      <c r="N57" s="16"/>
      <c r="O57" s="16"/>
      <c r="P57" s="16"/>
      <c r="Q57" s="16"/>
      <c r="R57" s="16"/>
      <c r="S57" s="16"/>
      <c r="T57" s="16"/>
    </row>
    <row r="58" ht="14.25">
      <c r="L58" s="1" t="s">
        <v>109</v>
      </c>
    </row>
    <row r="64" ht="14.25">
      <c r="B64"/>
    </row>
  </sheetData>
  <mergeCells count="25">
    <mergeCell ref="B3:B5"/>
    <mergeCell ref="D3:F3"/>
    <mergeCell ref="D4:D5"/>
    <mergeCell ref="K4:K5"/>
    <mergeCell ref="G56:K56"/>
    <mergeCell ref="L56:N56"/>
    <mergeCell ref="O56:T56"/>
    <mergeCell ref="S7:T7"/>
    <mergeCell ref="O7:Q7"/>
    <mergeCell ref="D7:E7"/>
    <mergeCell ref="O3:T3"/>
    <mergeCell ref="E4:E5"/>
    <mergeCell ref="L7:N7"/>
    <mergeCell ref="L6:N6"/>
    <mergeCell ref="G7:I7"/>
    <mergeCell ref="L4:N4"/>
    <mergeCell ref="G4:I4"/>
    <mergeCell ref="G3:K3"/>
    <mergeCell ref="L3:N3"/>
    <mergeCell ref="O6:R6"/>
    <mergeCell ref="S4:T4"/>
    <mergeCell ref="J4:J5"/>
    <mergeCell ref="R4:R5"/>
    <mergeCell ref="O4:Q4"/>
    <mergeCell ref="G6:K6"/>
  </mergeCells>
  <printOptions/>
  <pageMargins left="0.48" right="0.53" top="0.3937007874015748" bottom="0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2007-02-14T07:24:08Z</cp:lastPrinted>
  <dcterms:created xsi:type="dcterms:W3CDTF">1999-08-20T05:26:14Z</dcterms:created>
  <dcterms:modified xsi:type="dcterms:W3CDTF">2007-02-14T07:24:13Z</dcterms:modified>
  <cp:category/>
  <cp:version/>
  <cp:contentType/>
  <cp:contentStatus/>
</cp:coreProperties>
</file>