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Sheet1" sheetId="1" r:id="rId1"/>
  </sheets>
  <definedNames/>
  <calcPr fullCalcOnLoad="1" iterate="1" iterateCount="1" iterateDelta="0"/>
</workbook>
</file>

<file path=xl/sharedStrings.xml><?xml version="1.0" encoding="utf-8"?>
<sst xmlns="http://schemas.openxmlformats.org/spreadsheetml/2006/main" count="117" uniqueCount="53">
  <si>
    <t xml:space="preserve">    単位：人、1000円</t>
  </si>
  <si>
    <t>1) 被 保 護 世 帯</t>
  </si>
  <si>
    <t>2)</t>
  </si>
  <si>
    <t>3)</t>
  </si>
  <si>
    <t xml:space="preserve">   お よ び 人 員</t>
  </si>
  <si>
    <t>保護率</t>
  </si>
  <si>
    <t>保護費総額</t>
  </si>
  <si>
    <t>世帯数</t>
  </si>
  <si>
    <t>人員</t>
  </si>
  <si>
    <t>金額</t>
  </si>
  <si>
    <t>総数</t>
  </si>
  <si>
    <t>市部</t>
  </si>
  <si>
    <t>郡部</t>
  </si>
  <si>
    <t>長    崎    市</t>
  </si>
  <si>
    <t>佐  世  保  市</t>
  </si>
  <si>
    <t>島    原    市</t>
  </si>
  <si>
    <t>諫    早    市</t>
  </si>
  <si>
    <t>大    村    市</t>
  </si>
  <si>
    <t>平    戸    市</t>
  </si>
  <si>
    <t>松    浦    市</t>
  </si>
  <si>
    <t>東  彼  北  高</t>
  </si>
  <si>
    <t>南　　高　　来</t>
  </si>
  <si>
    <t>県          北</t>
  </si>
  <si>
    <t>五          島</t>
  </si>
  <si>
    <t>本庁支払分</t>
  </si>
  <si>
    <t>１か月平均</t>
  </si>
  <si>
    <t>施設事務費</t>
  </si>
  <si>
    <t>１　　人
当たり
保護費
(円）</t>
  </si>
  <si>
    <t>資料  県社会福祉課調</t>
  </si>
  <si>
    <t xml:space="preserve">    実際の被保護世帯および人員とは一致しない。　2)「保護率＝月平均人員÷月平均人口×1000」である。</t>
  </si>
  <si>
    <t xml:space="preserve">  1)各月ごとに保護をうけた実世帯および実人員を集計したもので、月をまたがって保護をうけた場合は年計において重複計上しているため、</t>
  </si>
  <si>
    <t>(‰)</t>
  </si>
  <si>
    <t>介護扶助</t>
  </si>
  <si>
    <t>医療扶助</t>
  </si>
  <si>
    <t>出産扶助</t>
  </si>
  <si>
    <t>生業扶助</t>
  </si>
  <si>
    <t>葬祭扶助</t>
  </si>
  <si>
    <t>生活保護法による保護状況である。</t>
  </si>
  <si>
    <t>生活扶助</t>
  </si>
  <si>
    <t>住宅扶助</t>
  </si>
  <si>
    <t>教育扶助</t>
  </si>
  <si>
    <t xml:space="preserve">           １９５        生    活    保    護</t>
  </si>
  <si>
    <t>対    馬    市</t>
  </si>
  <si>
    <t>壱    岐    市</t>
  </si>
  <si>
    <t>五　　島　　市</t>
  </si>
  <si>
    <t>（ 平 成 16 年 度 ）</t>
  </si>
  <si>
    <t>西　　彼　　東</t>
  </si>
  <si>
    <t>西　　彼　　西</t>
  </si>
  <si>
    <t>上　　五　　島</t>
  </si>
  <si>
    <t>-</t>
  </si>
  <si>
    <t xml:space="preserve">  3)郡部計には、本庁支払分を含む。</t>
  </si>
  <si>
    <t>福祉事務所</t>
  </si>
  <si>
    <t>　4)五島市の数値は福江市の４月～７月分を含む。また五島福祉事務所は７月分までの数値。</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</si>
</sst>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0_);[Red]\(0\)"/>
    <numFmt numFmtId="186" formatCode="0;[Red]0"/>
    <numFmt numFmtId="187" formatCode="0;&quot;△ &quot;0"/>
    <numFmt numFmtId="188" formatCode="0.00_);[Red]\(0.00\)"/>
    <numFmt numFmtId="189" formatCode="#,##0.00_ "/>
    <numFmt numFmtId="190" formatCode="#,##0.0;&quot;△ &quot;#,##0.0"/>
    <numFmt numFmtId="191" formatCode="#,##0_ "/>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style="medium"/>
      <bottom>
        <color indexed="63"/>
      </bottom>
    </border>
    <border>
      <left style="thin"/>
      <right style="thin"/>
      <top style="thin"/>
      <bottom>
        <color indexed="63"/>
      </bottom>
    </border>
    <border>
      <left style="thin"/>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2">
    <xf numFmtId="0" fontId="0" fillId="0" borderId="0" xfId="0" applyAlignment="1">
      <alignment/>
    </xf>
    <xf numFmtId="181" fontId="5" fillId="0" borderId="0" xfId="15" applyFont="1" applyAlignment="1">
      <alignment/>
    </xf>
    <xf numFmtId="181" fontId="5" fillId="0" borderId="0" xfId="15" applyFont="1" applyBorder="1" applyAlignment="1">
      <alignment horizontal="right"/>
    </xf>
    <xf numFmtId="181" fontId="5" fillId="0" borderId="0" xfId="15" applyFont="1" applyAlignment="1">
      <alignment horizontal="right"/>
    </xf>
    <xf numFmtId="181" fontId="6" fillId="0" borderId="0" xfId="15" applyFont="1" applyAlignment="1">
      <alignment/>
    </xf>
    <xf numFmtId="181" fontId="7" fillId="0" borderId="0" xfId="15" applyFont="1" applyAlignment="1">
      <alignment/>
    </xf>
    <xf numFmtId="181" fontId="6" fillId="0" borderId="1" xfId="15" applyFont="1" applyBorder="1" applyAlignment="1">
      <alignment/>
    </xf>
    <xf numFmtId="181" fontId="5" fillId="0" borderId="1" xfId="15" applyFont="1" applyBorder="1" applyAlignment="1">
      <alignment/>
    </xf>
    <xf numFmtId="181" fontId="5" fillId="0" borderId="1" xfId="15" applyFont="1" applyBorder="1" applyAlignment="1">
      <alignment horizontal="centerContinuous"/>
    </xf>
    <xf numFmtId="181" fontId="5" fillId="0" borderId="2" xfId="15" applyFont="1" applyBorder="1" applyAlignment="1">
      <alignment/>
    </xf>
    <xf numFmtId="181" fontId="5" fillId="0" borderId="0" xfId="15" applyFont="1" applyBorder="1" applyAlignment="1">
      <alignment horizontal="centerContinuous"/>
    </xf>
    <xf numFmtId="181" fontId="5" fillId="0" borderId="3" xfId="15" applyFont="1" applyBorder="1" applyAlignment="1">
      <alignment/>
    </xf>
    <xf numFmtId="181" fontId="6" fillId="0" borderId="0" xfId="15" applyFont="1" applyBorder="1" applyAlignment="1">
      <alignment/>
    </xf>
    <xf numFmtId="181" fontId="5" fillId="0" borderId="4" xfId="15" applyFont="1" applyBorder="1" applyAlignment="1">
      <alignment horizontal="centerContinuous"/>
    </xf>
    <xf numFmtId="181" fontId="5" fillId="0" borderId="3" xfId="15" applyFont="1" applyBorder="1" applyAlignment="1">
      <alignment horizontal="distributed"/>
    </xf>
    <xf numFmtId="181" fontId="5" fillId="0" borderId="3" xfId="15" applyFont="1" applyBorder="1" applyAlignment="1">
      <alignment horizontal="center"/>
    </xf>
    <xf numFmtId="181" fontId="5" fillId="0" borderId="3" xfId="15" applyFont="1" applyBorder="1" applyAlignment="1">
      <alignment horizontal="distributed"/>
    </xf>
    <xf numFmtId="181" fontId="6" fillId="0" borderId="4" xfId="15" applyFont="1" applyBorder="1" applyAlignment="1">
      <alignment/>
    </xf>
    <xf numFmtId="181" fontId="5" fillId="0" borderId="5" xfId="15" applyFont="1" applyBorder="1" applyAlignment="1">
      <alignment/>
    </xf>
    <xf numFmtId="181" fontId="5" fillId="0" borderId="6" xfId="15" applyFont="1" applyBorder="1" applyAlignment="1">
      <alignment/>
    </xf>
    <xf numFmtId="181" fontId="5" fillId="0" borderId="0" xfId="15" applyFont="1" applyAlignment="1">
      <alignment horizontal="distributed"/>
    </xf>
    <xf numFmtId="181" fontId="5" fillId="0" borderId="0" xfId="15" applyFont="1" applyBorder="1" applyAlignment="1">
      <alignment/>
    </xf>
    <xf numFmtId="181" fontId="5" fillId="0" borderId="1" xfId="15" applyFont="1" applyBorder="1" applyAlignment="1">
      <alignment horizontal="distributed"/>
    </xf>
    <xf numFmtId="181" fontId="5" fillId="0" borderId="7" xfId="15" applyFont="1" applyBorder="1" applyAlignment="1">
      <alignment/>
    </xf>
    <xf numFmtId="181" fontId="5" fillId="0" borderId="1" xfId="15" applyFont="1" applyBorder="1" applyAlignment="1">
      <alignment horizontal="right"/>
    </xf>
    <xf numFmtId="181" fontId="8" fillId="0" borderId="0" xfId="15" applyFont="1" applyAlignment="1">
      <alignment/>
    </xf>
    <xf numFmtId="182" fontId="5" fillId="0" borderId="0" xfId="15" applyNumberFormat="1" applyFont="1" applyBorder="1" applyAlignment="1">
      <alignment/>
    </xf>
    <xf numFmtId="182" fontId="5" fillId="0" borderId="0" xfId="15" applyNumberFormat="1" applyFont="1" applyAlignment="1">
      <alignment/>
    </xf>
    <xf numFmtId="182" fontId="5" fillId="0" borderId="0" xfId="15" applyNumberFormat="1" applyFont="1" applyAlignment="1" quotePrefix="1">
      <alignment horizontal="right"/>
    </xf>
    <xf numFmtId="182" fontId="5" fillId="0" borderId="0" xfId="15" applyNumberFormat="1" applyFont="1" applyAlignment="1">
      <alignment horizontal="right"/>
    </xf>
    <xf numFmtId="182" fontId="5" fillId="0" borderId="0" xfId="15" applyNumberFormat="1" applyFont="1" applyBorder="1" applyAlignment="1">
      <alignment horizontal="right"/>
    </xf>
    <xf numFmtId="182" fontId="5" fillId="0" borderId="1" xfId="15" applyNumberFormat="1" applyFont="1" applyBorder="1" applyAlignment="1">
      <alignment/>
    </xf>
    <xf numFmtId="181" fontId="5" fillId="0" borderId="8" xfId="15" applyFont="1" applyFill="1" applyBorder="1" applyAlignment="1">
      <alignment horizontal="distributed" vertical="center" wrapText="1"/>
    </xf>
    <xf numFmtId="181" fontId="5" fillId="0" borderId="3" xfId="15" applyFont="1" applyFill="1" applyBorder="1" applyAlignment="1">
      <alignment horizontal="distributed" vertical="center"/>
    </xf>
    <xf numFmtId="181" fontId="5" fillId="0" borderId="6" xfId="15" applyFont="1" applyFill="1" applyBorder="1" applyAlignment="1">
      <alignment horizontal="distributed" vertical="center"/>
    </xf>
    <xf numFmtId="181" fontId="5" fillId="0" borderId="9" xfId="15" applyFont="1" applyBorder="1" applyAlignment="1">
      <alignment horizontal="distributed" vertical="center"/>
    </xf>
    <xf numFmtId="181" fontId="6" fillId="0" borderId="10" xfId="15" applyFont="1" applyBorder="1" applyAlignment="1">
      <alignment horizontal="distributed" vertical="center"/>
    </xf>
    <xf numFmtId="181" fontId="5" fillId="0" borderId="8" xfId="15" applyFont="1" applyBorder="1" applyAlignment="1">
      <alignment horizontal="distributed" vertical="center"/>
    </xf>
    <xf numFmtId="181" fontId="6" fillId="0" borderId="11" xfId="15" applyFont="1" applyBorder="1" applyAlignment="1">
      <alignment horizontal="distributed" vertical="center"/>
    </xf>
    <xf numFmtId="181" fontId="6" fillId="0" borderId="6" xfId="15" applyFont="1" applyBorder="1" applyAlignment="1">
      <alignment horizontal="distributed" vertical="center"/>
    </xf>
    <xf numFmtId="181" fontId="6" fillId="0" borderId="5" xfId="15" applyFont="1" applyBorder="1" applyAlignment="1">
      <alignment horizontal="distributed" vertical="center"/>
    </xf>
    <xf numFmtId="181" fontId="5" fillId="0" borderId="12" xfId="15" applyFont="1" applyFill="1" applyBorder="1" applyAlignment="1">
      <alignment horizontal="distributed" vertical="center"/>
    </xf>
    <xf numFmtId="181" fontId="5" fillId="0" borderId="13" xfId="15" applyFont="1" applyFill="1" applyBorder="1" applyAlignment="1">
      <alignment horizontal="distributed" vertical="center"/>
    </xf>
    <xf numFmtId="181" fontId="5" fillId="0" borderId="10" xfId="15" applyFont="1" applyFill="1" applyBorder="1" applyAlignment="1">
      <alignment horizontal="distributed" vertical="center"/>
    </xf>
    <xf numFmtId="181" fontId="5" fillId="0" borderId="14" xfId="15" applyFont="1" applyBorder="1" applyAlignment="1">
      <alignment horizontal="distributed" vertical="center"/>
    </xf>
    <xf numFmtId="181" fontId="6" fillId="0" borderId="0" xfId="15" applyFont="1" applyAlignment="1">
      <alignment horizontal="distributed" vertical="center"/>
    </xf>
    <xf numFmtId="181" fontId="6" fillId="0" borderId="4" xfId="15" applyFont="1" applyBorder="1" applyAlignment="1">
      <alignment horizontal="distributed" vertical="center"/>
    </xf>
    <xf numFmtId="181" fontId="6" fillId="0" borderId="10" xfId="15" applyFont="1" applyBorder="1" applyAlignment="1">
      <alignment horizontal="distributed" vertical="center"/>
    </xf>
    <xf numFmtId="181" fontId="5" fillId="0" borderId="15" xfId="15" applyFont="1" applyBorder="1" applyAlignment="1">
      <alignment horizontal="distributed" vertical="center"/>
    </xf>
    <xf numFmtId="181" fontId="6" fillId="0" borderId="14" xfId="15" applyFont="1" applyBorder="1" applyAlignment="1">
      <alignment horizontal="distributed" vertical="center"/>
    </xf>
    <xf numFmtId="41" fontId="5" fillId="0" borderId="0" xfId="15" applyNumberFormat="1" applyFont="1" applyBorder="1" applyAlignment="1">
      <alignment horizontal="right"/>
    </xf>
    <xf numFmtId="0" fontId="5" fillId="0" borderId="0" xfId="15" applyNumberFormat="1" applyFont="1" applyBorder="1" applyAlignment="1">
      <alignment horizontal="right"/>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4"/>
  <sheetViews>
    <sheetView showGridLines="0" tabSelected="1" zoomScale="75" zoomScaleNormal="75" workbookViewId="0" topLeftCell="O5">
      <selection activeCell="S28" sqref="S28"/>
    </sheetView>
  </sheetViews>
  <sheetFormatPr defaultColWidth="8.625" defaultRowHeight="12.75"/>
  <cols>
    <col min="1" max="1" width="0.875" style="1" customWidth="1"/>
    <col min="2" max="2" width="19.75390625" style="1" customWidth="1"/>
    <col min="3" max="3" width="0.875" style="1" customWidth="1"/>
    <col min="4" max="4" width="12.875" style="1" customWidth="1"/>
    <col min="5" max="5" width="13.25390625" style="1" customWidth="1"/>
    <col min="6" max="6" width="10.375" style="1" customWidth="1"/>
    <col min="7" max="7" width="15.00390625" style="1" customWidth="1"/>
    <col min="8" max="8" width="10.75390625" style="1" customWidth="1"/>
    <col min="9" max="9" width="13.75390625" style="1" customWidth="1"/>
    <col min="10" max="10" width="10.75390625" style="1" customWidth="1"/>
    <col min="11" max="11" width="13.75390625" style="1" customWidth="1"/>
    <col min="12" max="12" width="13.00390625" style="1" customWidth="1"/>
    <col min="13" max="13" width="13.375" style="1" customWidth="1"/>
    <col min="14" max="14" width="0.875" style="1" customWidth="1"/>
    <col min="15" max="15" width="19.75390625" style="1" customWidth="1"/>
    <col min="16" max="16" width="0.875" style="1" customWidth="1"/>
    <col min="17" max="17" width="10.375" style="1" customWidth="1"/>
    <col min="18" max="18" width="11.375" style="1" customWidth="1"/>
    <col min="19" max="19" width="11.125" style="1" customWidth="1"/>
    <col min="20" max="20" width="13.125" style="1" customWidth="1"/>
    <col min="21" max="21" width="7.25390625" style="1" customWidth="1"/>
    <col min="22" max="22" width="10.75390625" style="1" customWidth="1"/>
    <col min="23" max="23" width="7.25390625" style="1" customWidth="1"/>
    <col min="24" max="24" width="10.75390625" style="1" customWidth="1"/>
    <col min="25" max="25" width="7.25390625" style="1" customWidth="1"/>
    <col min="26" max="26" width="11.00390625" style="1" customWidth="1"/>
    <col min="27" max="27" width="12.875" style="1" customWidth="1"/>
    <col min="28" max="28" width="13.375" style="1" customWidth="1"/>
    <col min="29" max="29" width="4.00390625" style="1" customWidth="1"/>
    <col min="30" max="34" width="8.625" style="1" customWidth="1"/>
    <col min="35" max="35" width="15.00390625" style="1" customWidth="1"/>
    <col min="36" max="36" width="11.00390625" style="1" customWidth="1"/>
    <col min="37" max="37" width="15.00390625" style="1" customWidth="1"/>
    <col min="38" max="38" width="11.00390625" style="1" customWidth="1"/>
    <col min="39" max="39" width="15.00390625" style="1" customWidth="1"/>
    <col min="40" max="40" width="11.00390625" style="1" customWidth="1"/>
    <col min="41" max="41" width="3.00390625" style="1" customWidth="1"/>
    <col min="42" max="42" width="13.00390625" style="1" customWidth="1"/>
    <col min="43" max="43" width="6.00390625" style="1" customWidth="1"/>
    <col min="44" max="16384" width="8.625" style="1" customWidth="1"/>
  </cols>
  <sheetData>
    <row r="1" spans="1:15" ht="24">
      <c r="A1" s="4"/>
      <c r="B1" s="5" t="s">
        <v>41</v>
      </c>
      <c r="J1" s="1" t="s">
        <v>45</v>
      </c>
      <c r="N1" s="4"/>
      <c r="O1" s="5"/>
    </row>
    <row r="2" spans="1:28" ht="31.5" customHeight="1" thickBot="1">
      <c r="A2" s="6"/>
      <c r="B2" s="7" t="s">
        <v>37</v>
      </c>
      <c r="C2" s="7"/>
      <c r="D2" s="7"/>
      <c r="E2" s="7"/>
      <c r="F2" s="7"/>
      <c r="G2" s="7"/>
      <c r="H2" s="7"/>
      <c r="I2" s="7"/>
      <c r="J2" s="7"/>
      <c r="K2" s="7"/>
      <c r="L2" s="8" t="s">
        <v>0</v>
      </c>
      <c r="M2" s="8"/>
      <c r="N2" s="6"/>
      <c r="O2" s="7"/>
      <c r="P2" s="7"/>
      <c r="Q2" s="7"/>
      <c r="R2" s="7"/>
      <c r="S2" s="7"/>
      <c r="T2" s="7"/>
      <c r="U2" s="7"/>
      <c r="V2" s="7"/>
      <c r="W2" s="7"/>
      <c r="X2" s="7"/>
      <c r="Y2" s="7"/>
      <c r="Z2" s="7"/>
      <c r="AA2" s="8"/>
      <c r="AB2" s="8"/>
    </row>
    <row r="3" spans="1:28" ht="15.75" customHeight="1">
      <c r="A3" s="4"/>
      <c r="B3" s="44" t="s">
        <v>51</v>
      </c>
      <c r="C3" s="9"/>
      <c r="D3" s="10" t="s">
        <v>1</v>
      </c>
      <c r="E3" s="10"/>
      <c r="F3" s="11" t="s">
        <v>2</v>
      </c>
      <c r="G3" s="11" t="s">
        <v>3</v>
      </c>
      <c r="H3" s="37" t="s">
        <v>38</v>
      </c>
      <c r="I3" s="38"/>
      <c r="J3" s="37" t="s">
        <v>39</v>
      </c>
      <c r="K3" s="38"/>
      <c r="L3" s="37" t="s">
        <v>40</v>
      </c>
      <c r="M3" s="49"/>
      <c r="N3" s="12"/>
      <c r="O3" s="44" t="s">
        <v>51</v>
      </c>
      <c r="P3" s="9"/>
      <c r="Q3" s="37" t="s">
        <v>32</v>
      </c>
      <c r="R3" s="38"/>
      <c r="S3" s="37" t="s">
        <v>33</v>
      </c>
      <c r="T3" s="38"/>
      <c r="U3" s="37" t="s">
        <v>34</v>
      </c>
      <c r="V3" s="38"/>
      <c r="W3" s="37" t="s">
        <v>35</v>
      </c>
      <c r="X3" s="38"/>
      <c r="Y3" s="37" t="s">
        <v>36</v>
      </c>
      <c r="Z3" s="38"/>
      <c r="AA3" s="41" t="s">
        <v>26</v>
      </c>
      <c r="AB3" s="32" t="s">
        <v>27</v>
      </c>
    </row>
    <row r="4" spans="1:28" ht="15.75" customHeight="1">
      <c r="A4" s="4"/>
      <c r="B4" s="45"/>
      <c r="C4" s="9"/>
      <c r="D4" s="13" t="s">
        <v>4</v>
      </c>
      <c r="E4" s="13"/>
      <c r="F4" s="14" t="s">
        <v>5</v>
      </c>
      <c r="G4" s="14" t="s">
        <v>6</v>
      </c>
      <c r="H4" s="39"/>
      <c r="I4" s="40"/>
      <c r="J4" s="39"/>
      <c r="K4" s="40"/>
      <c r="L4" s="39"/>
      <c r="M4" s="46"/>
      <c r="N4" s="12"/>
      <c r="O4" s="45"/>
      <c r="P4" s="9"/>
      <c r="Q4" s="39"/>
      <c r="R4" s="40"/>
      <c r="S4" s="39"/>
      <c r="T4" s="40"/>
      <c r="U4" s="39"/>
      <c r="V4" s="40"/>
      <c r="W4" s="39"/>
      <c r="X4" s="40"/>
      <c r="Y4" s="39"/>
      <c r="Z4" s="40"/>
      <c r="AA4" s="42"/>
      <c r="AB4" s="33"/>
    </row>
    <row r="5" spans="1:28" ht="15.75" customHeight="1">
      <c r="A5" s="4"/>
      <c r="B5" s="45"/>
      <c r="C5" s="9"/>
      <c r="D5" s="35" t="s">
        <v>7</v>
      </c>
      <c r="E5" s="35" t="s">
        <v>8</v>
      </c>
      <c r="F5" s="15" t="s">
        <v>31</v>
      </c>
      <c r="G5" s="16"/>
      <c r="H5" s="35" t="s">
        <v>8</v>
      </c>
      <c r="I5" s="35" t="s">
        <v>9</v>
      </c>
      <c r="J5" s="35" t="s">
        <v>8</v>
      </c>
      <c r="K5" s="35" t="s">
        <v>9</v>
      </c>
      <c r="L5" s="35" t="s">
        <v>8</v>
      </c>
      <c r="M5" s="48" t="s">
        <v>9</v>
      </c>
      <c r="N5" s="4"/>
      <c r="O5" s="45"/>
      <c r="P5" s="9"/>
      <c r="Q5" s="35" t="s">
        <v>8</v>
      </c>
      <c r="R5" s="35" t="s">
        <v>9</v>
      </c>
      <c r="S5" s="35" t="s">
        <v>8</v>
      </c>
      <c r="T5" s="35" t="s">
        <v>9</v>
      </c>
      <c r="U5" s="35" t="s">
        <v>8</v>
      </c>
      <c r="V5" s="35" t="s">
        <v>9</v>
      </c>
      <c r="W5" s="35" t="s">
        <v>8</v>
      </c>
      <c r="X5" s="35" t="s">
        <v>9</v>
      </c>
      <c r="Y5" s="35" t="s">
        <v>8</v>
      </c>
      <c r="Z5" s="35" t="s">
        <v>9</v>
      </c>
      <c r="AA5" s="42"/>
      <c r="AB5" s="33"/>
    </row>
    <row r="6" spans="1:28" ht="15.75" customHeight="1">
      <c r="A6" s="17"/>
      <c r="B6" s="46"/>
      <c r="C6" s="18"/>
      <c r="D6" s="47"/>
      <c r="E6" s="47"/>
      <c r="F6" s="19"/>
      <c r="G6" s="19"/>
      <c r="H6" s="47"/>
      <c r="I6" s="47"/>
      <c r="J6" s="47"/>
      <c r="K6" s="47"/>
      <c r="L6" s="47"/>
      <c r="M6" s="39"/>
      <c r="N6" s="17"/>
      <c r="O6" s="46"/>
      <c r="P6" s="18"/>
      <c r="Q6" s="36"/>
      <c r="R6" s="36"/>
      <c r="S6" s="36"/>
      <c r="T6" s="36"/>
      <c r="U6" s="36"/>
      <c r="V6" s="36"/>
      <c r="W6" s="36"/>
      <c r="X6" s="36"/>
      <c r="Y6" s="36"/>
      <c r="Z6" s="36"/>
      <c r="AA6" s="43"/>
      <c r="AB6" s="34"/>
    </row>
    <row r="7" spans="1:28" ht="31.5" customHeight="1">
      <c r="A7" s="4"/>
      <c r="B7" s="20" t="s">
        <v>10</v>
      </c>
      <c r="C7" s="9"/>
      <c r="D7" s="21">
        <f>D8+D9</f>
        <v>176819</v>
      </c>
      <c r="E7" s="21">
        <f>E8+E9</f>
        <v>259255</v>
      </c>
      <c r="F7" s="26">
        <v>14.47</v>
      </c>
      <c r="G7" s="21">
        <f aca="true" t="shared" si="0" ref="G7:M7">G8+G9</f>
        <v>35014098</v>
      </c>
      <c r="H7" s="21">
        <f t="shared" si="0"/>
        <v>227441</v>
      </c>
      <c r="I7" s="21">
        <f t="shared" si="0"/>
        <v>10810816</v>
      </c>
      <c r="J7" s="21">
        <f t="shared" si="0"/>
        <v>185746</v>
      </c>
      <c r="K7" s="21">
        <f t="shared" si="0"/>
        <v>2920182</v>
      </c>
      <c r="L7" s="21">
        <f t="shared" si="0"/>
        <v>23324</v>
      </c>
      <c r="M7" s="21">
        <f t="shared" si="0"/>
        <v>159730</v>
      </c>
      <c r="N7" s="4"/>
      <c r="O7" s="20" t="s">
        <v>10</v>
      </c>
      <c r="P7" s="9"/>
      <c r="Q7" s="21">
        <f aca="true" t="shared" si="1" ref="Q7:AA7">Q8+Q9</f>
        <v>26044</v>
      </c>
      <c r="R7" s="21">
        <f t="shared" si="1"/>
        <v>521982</v>
      </c>
      <c r="S7" s="21">
        <f t="shared" si="1"/>
        <v>203671</v>
      </c>
      <c r="T7" s="21">
        <f t="shared" si="1"/>
        <v>20113599</v>
      </c>
      <c r="U7" s="21">
        <f t="shared" si="1"/>
        <v>11</v>
      </c>
      <c r="V7" s="21">
        <f t="shared" si="1"/>
        <v>2723</v>
      </c>
      <c r="W7" s="21">
        <f t="shared" si="1"/>
        <v>493</v>
      </c>
      <c r="X7" s="21">
        <f t="shared" si="1"/>
        <v>4956</v>
      </c>
      <c r="Y7" s="21">
        <f t="shared" si="1"/>
        <v>301</v>
      </c>
      <c r="Z7" s="21">
        <f t="shared" si="1"/>
        <v>60961</v>
      </c>
      <c r="AA7" s="21">
        <f t="shared" si="1"/>
        <v>419149</v>
      </c>
      <c r="AB7" s="21">
        <f>ROUNDDOWN(G7*1000/E7,0)</f>
        <v>135056</v>
      </c>
    </row>
    <row r="8" spans="1:28" ht="31.5" customHeight="1">
      <c r="A8" s="4"/>
      <c r="B8" s="20" t="s">
        <v>11</v>
      </c>
      <c r="C8" s="9"/>
      <c r="D8" s="21">
        <f>SUM(D10:D19)</f>
        <v>142460</v>
      </c>
      <c r="E8" s="21">
        <f>SUM(E10:E19)</f>
        <v>209571</v>
      </c>
      <c r="F8" s="26">
        <v>16.71</v>
      </c>
      <c r="G8" s="21">
        <f aca="true" t="shared" si="2" ref="G8:M8">SUM(G10:G19)</f>
        <v>27818570</v>
      </c>
      <c r="H8" s="21">
        <f t="shared" si="2"/>
        <v>185262</v>
      </c>
      <c r="I8" s="21">
        <f t="shared" si="2"/>
        <v>9036988</v>
      </c>
      <c r="J8" s="21">
        <f t="shared" si="2"/>
        <v>158739</v>
      </c>
      <c r="K8" s="21">
        <f t="shared" si="2"/>
        <v>2603421</v>
      </c>
      <c r="L8" s="21">
        <f t="shared" si="2"/>
        <v>19179</v>
      </c>
      <c r="M8" s="21">
        <f t="shared" si="2"/>
        <v>128169</v>
      </c>
      <c r="N8" s="4"/>
      <c r="O8" s="20" t="s">
        <v>11</v>
      </c>
      <c r="P8" s="9"/>
      <c r="Q8" s="21">
        <f aca="true" t="shared" si="3" ref="Q8:AA8">SUM(Q10:Q19)</f>
        <v>19237</v>
      </c>
      <c r="R8" s="21">
        <f t="shared" si="3"/>
        <v>388232</v>
      </c>
      <c r="S8" s="21">
        <f t="shared" si="3"/>
        <v>159037</v>
      </c>
      <c r="T8" s="21">
        <f t="shared" si="3"/>
        <v>15301905</v>
      </c>
      <c r="U8" s="21">
        <f t="shared" si="3"/>
        <v>8</v>
      </c>
      <c r="V8" s="21">
        <f t="shared" si="3"/>
        <v>2081</v>
      </c>
      <c r="W8" s="21">
        <f t="shared" si="3"/>
        <v>404</v>
      </c>
      <c r="X8" s="21">
        <f t="shared" si="3"/>
        <v>3051</v>
      </c>
      <c r="Y8" s="21">
        <f t="shared" si="3"/>
        <v>267</v>
      </c>
      <c r="Z8" s="21">
        <f t="shared" si="3"/>
        <v>54962</v>
      </c>
      <c r="AA8" s="21">
        <f t="shared" si="3"/>
        <v>299761</v>
      </c>
      <c r="AB8" s="21">
        <f aca="true" t="shared" si="4" ref="AB8:AB19">ROUNDDOWN(G8*1000/E8,0)</f>
        <v>132740</v>
      </c>
    </row>
    <row r="9" spans="1:28" ht="31.5" customHeight="1">
      <c r="A9" s="4"/>
      <c r="B9" s="20" t="s">
        <v>12</v>
      </c>
      <c r="C9" s="9"/>
      <c r="D9" s="21">
        <f>SUM(D21:D27)</f>
        <v>34359</v>
      </c>
      <c r="E9" s="21">
        <f>SUM(E21:E27)</f>
        <v>49684</v>
      </c>
      <c r="F9" s="26">
        <v>9.24</v>
      </c>
      <c r="G9" s="21">
        <f>SUM(G21:G27)+G28</f>
        <v>7195528</v>
      </c>
      <c r="H9" s="21">
        <f>SUM(H21:H27)</f>
        <v>42179</v>
      </c>
      <c r="I9" s="21">
        <f>SUM(I21:I27)+I28</f>
        <v>1773828</v>
      </c>
      <c r="J9" s="21">
        <f>SUM(J21:J27)</f>
        <v>27007</v>
      </c>
      <c r="K9" s="21">
        <f>SUM(K21:K27)+K28</f>
        <v>316761</v>
      </c>
      <c r="L9" s="21">
        <f>SUM(L21:L27)</f>
        <v>4145</v>
      </c>
      <c r="M9" s="21">
        <f>SUM(M21:M27)+M28</f>
        <v>31561</v>
      </c>
      <c r="N9" s="4"/>
      <c r="O9" s="20" t="s">
        <v>12</v>
      </c>
      <c r="P9" s="9"/>
      <c r="Q9" s="21">
        <f aca="true" t="shared" si="5" ref="Q9:Y9">SUM(Q21:Q27)</f>
        <v>6807</v>
      </c>
      <c r="R9" s="21">
        <f>SUM(R21:R27)+R28</f>
        <v>133750</v>
      </c>
      <c r="S9" s="21">
        <f t="shared" si="5"/>
        <v>44634</v>
      </c>
      <c r="T9" s="21">
        <f>SUM(T21:T27)+T28</f>
        <v>4811694</v>
      </c>
      <c r="U9" s="21">
        <f>SUM(U21:U27)</f>
        <v>3</v>
      </c>
      <c r="V9" s="21">
        <f>SUM(V21:V27)+V28</f>
        <v>642</v>
      </c>
      <c r="W9" s="21">
        <f t="shared" si="5"/>
        <v>89</v>
      </c>
      <c r="X9" s="21">
        <f>SUM(X21:X27)+X28</f>
        <v>1905</v>
      </c>
      <c r="Y9" s="21">
        <f t="shared" si="5"/>
        <v>34</v>
      </c>
      <c r="Z9" s="21">
        <f>SUM(Z21:Z27)+Z28</f>
        <v>5999</v>
      </c>
      <c r="AA9" s="21">
        <f>SUM(AA21:AA27)+AA28</f>
        <v>119388</v>
      </c>
      <c r="AB9" s="21">
        <f t="shared" si="4"/>
        <v>144825</v>
      </c>
    </row>
    <row r="10" spans="1:28" ht="31.5" customHeight="1">
      <c r="A10" s="4"/>
      <c r="B10" s="3" t="s">
        <v>13</v>
      </c>
      <c r="C10" s="9"/>
      <c r="D10" s="21">
        <v>65048</v>
      </c>
      <c r="E10" s="1">
        <v>97912</v>
      </c>
      <c r="F10" s="27">
        <v>19.23</v>
      </c>
      <c r="G10" s="1">
        <f aca="true" t="shared" si="6" ref="G10:G19">I10+K10+M10+R10+T10+V10+X10+Z10+AA10</f>
        <v>12766241</v>
      </c>
      <c r="H10" s="1">
        <v>86792</v>
      </c>
      <c r="I10" s="1">
        <v>4550725</v>
      </c>
      <c r="J10" s="1">
        <v>81034</v>
      </c>
      <c r="K10" s="1">
        <v>1453276</v>
      </c>
      <c r="L10" s="1">
        <v>9412</v>
      </c>
      <c r="M10" s="1">
        <v>65221</v>
      </c>
      <c r="N10" s="4"/>
      <c r="O10" s="3" t="s">
        <v>13</v>
      </c>
      <c r="P10" s="9"/>
      <c r="Q10" s="21">
        <v>6399</v>
      </c>
      <c r="R10" s="1">
        <v>133198</v>
      </c>
      <c r="S10" s="21">
        <v>69313</v>
      </c>
      <c r="T10" s="1">
        <v>6434213</v>
      </c>
      <c r="U10" s="3">
        <v>4</v>
      </c>
      <c r="V10" s="3">
        <v>669</v>
      </c>
      <c r="W10" s="1">
        <v>179</v>
      </c>
      <c r="X10" s="1">
        <v>1555</v>
      </c>
      <c r="Y10" s="1">
        <v>143</v>
      </c>
      <c r="Z10" s="1">
        <v>29962</v>
      </c>
      <c r="AA10" s="1">
        <v>97422</v>
      </c>
      <c r="AB10" s="21">
        <f t="shared" si="4"/>
        <v>130384</v>
      </c>
    </row>
    <row r="11" spans="1:28" ht="15.75" customHeight="1">
      <c r="A11" s="4"/>
      <c r="B11" s="3" t="s">
        <v>14</v>
      </c>
      <c r="C11" s="9"/>
      <c r="D11" s="21">
        <v>32596</v>
      </c>
      <c r="E11" s="1">
        <v>46359</v>
      </c>
      <c r="F11" s="27">
        <v>16.17</v>
      </c>
      <c r="G11" s="1">
        <f t="shared" si="6"/>
        <v>6834207</v>
      </c>
      <c r="H11" s="1">
        <v>41355</v>
      </c>
      <c r="I11" s="1">
        <v>2047855</v>
      </c>
      <c r="J11" s="1">
        <v>35900</v>
      </c>
      <c r="K11" s="1">
        <v>598754</v>
      </c>
      <c r="L11" s="1">
        <v>3897</v>
      </c>
      <c r="M11" s="1">
        <v>24264</v>
      </c>
      <c r="N11" s="4"/>
      <c r="O11" s="3" t="s">
        <v>14</v>
      </c>
      <c r="P11" s="9"/>
      <c r="Q11" s="21">
        <v>4866</v>
      </c>
      <c r="R11" s="1">
        <v>98805</v>
      </c>
      <c r="S11" s="21">
        <v>39969</v>
      </c>
      <c r="T11" s="1">
        <v>3925056</v>
      </c>
      <c r="U11" s="2" t="s">
        <v>49</v>
      </c>
      <c r="V11" s="50">
        <v>0</v>
      </c>
      <c r="W11" s="1">
        <v>161</v>
      </c>
      <c r="X11" s="1">
        <v>305</v>
      </c>
      <c r="Y11" s="1">
        <v>82</v>
      </c>
      <c r="Z11" s="1">
        <v>16902</v>
      </c>
      <c r="AA11" s="1">
        <v>122266</v>
      </c>
      <c r="AB11" s="21">
        <f t="shared" si="4"/>
        <v>147419</v>
      </c>
    </row>
    <row r="12" spans="1:28" ht="15.75" customHeight="1">
      <c r="A12" s="4"/>
      <c r="B12" s="3" t="s">
        <v>15</v>
      </c>
      <c r="C12" s="9"/>
      <c r="D12" s="21">
        <v>2664</v>
      </c>
      <c r="E12" s="1">
        <v>3884</v>
      </c>
      <c r="F12" s="27">
        <v>8.32</v>
      </c>
      <c r="G12" s="1">
        <f t="shared" si="6"/>
        <v>571543</v>
      </c>
      <c r="H12" s="1">
        <v>3364</v>
      </c>
      <c r="I12" s="1">
        <v>140319</v>
      </c>
      <c r="J12" s="1">
        <v>2641</v>
      </c>
      <c r="K12" s="1">
        <v>32564</v>
      </c>
      <c r="L12" s="1">
        <v>273</v>
      </c>
      <c r="M12" s="1">
        <v>2268</v>
      </c>
      <c r="N12" s="4"/>
      <c r="O12" s="3" t="s">
        <v>15</v>
      </c>
      <c r="P12" s="9"/>
      <c r="Q12" s="21">
        <v>410</v>
      </c>
      <c r="R12" s="1">
        <v>13818</v>
      </c>
      <c r="S12" s="21">
        <v>3112</v>
      </c>
      <c r="T12" s="1">
        <v>377539</v>
      </c>
      <c r="U12" s="2" t="s">
        <v>49</v>
      </c>
      <c r="V12" s="3">
        <v>337</v>
      </c>
      <c r="W12" s="3">
        <v>2</v>
      </c>
      <c r="X12" s="3">
        <v>87</v>
      </c>
      <c r="Y12" s="2">
        <v>1</v>
      </c>
      <c r="Z12" s="2">
        <v>342</v>
      </c>
      <c r="AA12" s="1">
        <v>4269</v>
      </c>
      <c r="AB12" s="21">
        <f t="shared" si="4"/>
        <v>147153</v>
      </c>
    </row>
    <row r="13" spans="1:28" ht="15.75" customHeight="1">
      <c r="A13" s="4"/>
      <c r="B13" s="3" t="s">
        <v>16</v>
      </c>
      <c r="C13" s="9"/>
      <c r="D13" s="21">
        <v>7709</v>
      </c>
      <c r="E13" s="1">
        <v>11715</v>
      </c>
      <c r="F13" s="28">
        <v>9.72</v>
      </c>
      <c r="G13" s="1">
        <f t="shared" si="6"/>
        <v>1529961</v>
      </c>
      <c r="H13" s="1">
        <v>9629</v>
      </c>
      <c r="I13" s="1">
        <v>437281</v>
      </c>
      <c r="J13" s="1">
        <v>8933</v>
      </c>
      <c r="K13" s="1">
        <v>137864</v>
      </c>
      <c r="L13" s="1">
        <v>1606</v>
      </c>
      <c r="M13" s="1">
        <v>8476</v>
      </c>
      <c r="N13" s="4"/>
      <c r="O13" s="3" t="s">
        <v>16</v>
      </c>
      <c r="P13" s="9"/>
      <c r="Q13" s="21">
        <v>596</v>
      </c>
      <c r="R13" s="1">
        <v>8476</v>
      </c>
      <c r="S13" s="21">
        <v>1765</v>
      </c>
      <c r="T13" s="1">
        <v>917447</v>
      </c>
      <c r="U13" s="3">
        <v>3</v>
      </c>
      <c r="V13" s="3">
        <v>518</v>
      </c>
      <c r="W13" s="1">
        <v>3</v>
      </c>
      <c r="X13" s="1">
        <v>212</v>
      </c>
      <c r="Y13" s="3">
        <v>6</v>
      </c>
      <c r="Z13" s="3">
        <v>1395</v>
      </c>
      <c r="AA13" s="1">
        <v>18292</v>
      </c>
      <c r="AB13" s="21">
        <f t="shared" si="4"/>
        <v>130598</v>
      </c>
    </row>
    <row r="14" spans="1:28" ht="15.75" customHeight="1">
      <c r="A14" s="4"/>
      <c r="B14" s="3" t="s">
        <v>17</v>
      </c>
      <c r="C14" s="9"/>
      <c r="D14" s="21">
        <v>9606</v>
      </c>
      <c r="E14" s="1">
        <v>14276</v>
      </c>
      <c r="F14" s="27">
        <v>13.58</v>
      </c>
      <c r="G14" s="1">
        <f t="shared" si="6"/>
        <v>1874030</v>
      </c>
      <c r="H14" s="1">
        <v>12839</v>
      </c>
      <c r="I14" s="1">
        <v>578911</v>
      </c>
      <c r="J14" s="1">
        <v>11382</v>
      </c>
      <c r="K14" s="1">
        <v>155677</v>
      </c>
      <c r="L14" s="1">
        <v>1426</v>
      </c>
      <c r="M14" s="1">
        <v>8686</v>
      </c>
      <c r="N14" s="4"/>
      <c r="O14" s="3" t="s">
        <v>17</v>
      </c>
      <c r="P14" s="9"/>
      <c r="Q14" s="21">
        <v>1615</v>
      </c>
      <c r="R14" s="1">
        <v>32163</v>
      </c>
      <c r="S14" s="21">
        <v>12618</v>
      </c>
      <c r="T14" s="1">
        <v>1080605</v>
      </c>
      <c r="U14" s="2" t="s">
        <v>49</v>
      </c>
      <c r="V14" s="50">
        <v>0</v>
      </c>
      <c r="W14" s="3">
        <v>3</v>
      </c>
      <c r="X14" s="3">
        <v>111</v>
      </c>
      <c r="Y14" s="1">
        <v>9</v>
      </c>
      <c r="Z14" s="1">
        <v>1771</v>
      </c>
      <c r="AA14" s="1">
        <v>16106</v>
      </c>
      <c r="AB14" s="21">
        <f t="shared" si="4"/>
        <v>131271</v>
      </c>
    </row>
    <row r="15" spans="1:28" ht="15.75" customHeight="1">
      <c r="A15" s="4"/>
      <c r="B15" s="3" t="s">
        <v>18</v>
      </c>
      <c r="C15" s="9"/>
      <c r="D15" s="21">
        <v>1949</v>
      </c>
      <c r="E15" s="1">
        <v>2451</v>
      </c>
      <c r="F15" s="27">
        <v>9</v>
      </c>
      <c r="G15" s="1">
        <f t="shared" si="6"/>
        <v>404714</v>
      </c>
      <c r="H15" s="1">
        <v>2010</v>
      </c>
      <c r="I15" s="1">
        <v>84005</v>
      </c>
      <c r="J15" s="1">
        <v>657</v>
      </c>
      <c r="K15" s="1">
        <v>6291</v>
      </c>
      <c r="L15" s="1">
        <v>36</v>
      </c>
      <c r="M15" s="1">
        <v>208</v>
      </c>
      <c r="N15" s="4"/>
      <c r="O15" s="3" t="s">
        <v>18</v>
      </c>
      <c r="P15" s="9"/>
      <c r="Q15" s="21">
        <v>388</v>
      </c>
      <c r="R15" s="1">
        <v>9148</v>
      </c>
      <c r="S15" s="21">
        <v>1989</v>
      </c>
      <c r="T15" s="1">
        <v>301798</v>
      </c>
      <c r="U15" s="2" t="s">
        <v>49</v>
      </c>
      <c r="V15" s="50">
        <v>0</v>
      </c>
      <c r="W15" s="2" t="s">
        <v>49</v>
      </c>
      <c r="X15" s="50">
        <v>0</v>
      </c>
      <c r="Y15" s="3">
        <v>4</v>
      </c>
      <c r="Z15" s="3">
        <v>595</v>
      </c>
      <c r="AA15" s="2">
        <v>2669</v>
      </c>
      <c r="AB15" s="21">
        <f t="shared" si="4"/>
        <v>165121</v>
      </c>
    </row>
    <row r="16" spans="1:28" ht="15.75" customHeight="1">
      <c r="A16" s="4"/>
      <c r="B16" s="3" t="s">
        <v>19</v>
      </c>
      <c r="C16" s="9"/>
      <c r="D16" s="21">
        <v>4810</v>
      </c>
      <c r="E16" s="1">
        <v>7613</v>
      </c>
      <c r="F16" s="27">
        <v>29.68</v>
      </c>
      <c r="G16" s="1">
        <f t="shared" si="6"/>
        <v>898689</v>
      </c>
      <c r="H16" s="1">
        <v>6792</v>
      </c>
      <c r="I16" s="1">
        <v>271885</v>
      </c>
      <c r="J16" s="1">
        <v>5192</v>
      </c>
      <c r="K16" s="1">
        <v>53015</v>
      </c>
      <c r="L16" s="1">
        <v>777</v>
      </c>
      <c r="M16" s="1">
        <v>6073</v>
      </c>
      <c r="N16" s="4"/>
      <c r="O16" s="3" t="s">
        <v>19</v>
      </c>
      <c r="P16" s="9"/>
      <c r="Q16" s="21">
        <v>873</v>
      </c>
      <c r="R16" s="1">
        <v>14713</v>
      </c>
      <c r="S16" s="21">
        <v>7129</v>
      </c>
      <c r="T16" s="1">
        <v>548149</v>
      </c>
      <c r="U16" s="2" t="s">
        <v>49</v>
      </c>
      <c r="V16" s="50">
        <v>0</v>
      </c>
      <c r="W16" s="1">
        <v>39</v>
      </c>
      <c r="X16" s="1">
        <v>123</v>
      </c>
      <c r="Y16" s="1">
        <v>6</v>
      </c>
      <c r="Z16" s="1">
        <v>960</v>
      </c>
      <c r="AA16" s="1">
        <v>3771</v>
      </c>
      <c r="AB16" s="21">
        <f t="shared" si="4"/>
        <v>118046</v>
      </c>
    </row>
    <row r="17" spans="1:28" ht="15.75" customHeight="1">
      <c r="A17" s="4"/>
      <c r="B17" s="3" t="s">
        <v>42</v>
      </c>
      <c r="C17" s="9"/>
      <c r="D17" s="21">
        <v>7327</v>
      </c>
      <c r="E17" s="1">
        <v>9597</v>
      </c>
      <c r="F17" s="27">
        <v>20.22</v>
      </c>
      <c r="G17" s="1">
        <f t="shared" si="6"/>
        <v>1110012</v>
      </c>
      <c r="H17" s="1">
        <v>8566</v>
      </c>
      <c r="I17" s="1">
        <v>359048</v>
      </c>
      <c r="J17" s="1">
        <v>5238</v>
      </c>
      <c r="K17" s="1">
        <v>72943</v>
      </c>
      <c r="L17" s="1">
        <v>415</v>
      </c>
      <c r="M17" s="1">
        <v>2928</v>
      </c>
      <c r="N17" s="4"/>
      <c r="O17" s="3" t="s">
        <v>42</v>
      </c>
      <c r="P17" s="9"/>
      <c r="Q17" s="21">
        <v>2168</v>
      </c>
      <c r="R17" s="3">
        <v>37666</v>
      </c>
      <c r="S17" s="21">
        <v>8988</v>
      </c>
      <c r="T17" s="1">
        <v>630181</v>
      </c>
      <c r="U17" s="2" t="s">
        <v>49</v>
      </c>
      <c r="V17" s="50">
        <v>0</v>
      </c>
      <c r="W17" s="1">
        <v>2</v>
      </c>
      <c r="X17" s="3">
        <v>389</v>
      </c>
      <c r="Y17" s="1">
        <v>4</v>
      </c>
      <c r="Z17" s="3">
        <v>707</v>
      </c>
      <c r="AA17" s="1">
        <v>6150</v>
      </c>
      <c r="AB17" s="21">
        <f t="shared" si="4"/>
        <v>115662</v>
      </c>
    </row>
    <row r="18" spans="1:28" ht="15.75" customHeight="1">
      <c r="A18" s="4"/>
      <c r="B18" s="3" t="s">
        <v>43</v>
      </c>
      <c r="C18" s="9"/>
      <c r="D18" s="21">
        <v>5157</v>
      </c>
      <c r="E18" s="1">
        <v>7792</v>
      </c>
      <c r="F18" s="27">
        <v>20.24</v>
      </c>
      <c r="G18" s="1">
        <f t="shared" si="6"/>
        <v>901203</v>
      </c>
      <c r="H18" s="1">
        <v>6711</v>
      </c>
      <c r="I18" s="1">
        <v>254943</v>
      </c>
      <c r="J18" s="1">
        <v>2970</v>
      </c>
      <c r="K18" s="1">
        <v>23690</v>
      </c>
      <c r="L18" s="1">
        <v>632</v>
      </c>
      <c r="M18" s="1">
        <v>5001</v>
      </c>
      <c r="N18" s="4"/>
      <c r="O18" s="3" t="s">
        <v>43</v>
      </c>
      <c r="P18" s="9"/>
      <c r="Q18" s="21">
        <v>963</v>
      </c>
      <c r="R18" s="3">
        <v>15453</v>
      </c>
      <c r="S18" s="21">
        <v>7330</v>
      </c>
      <c r="T18" s="3">
        <v>591636</v>
      </c>
      <c r="U18" s="2" t="s">
        <v>49</v>
      </c>
      <c r="V18" s="50">
        <v>0</v>
      </c>
      <c r="W18" s="3">
        <v>11</v>
      </c>
      <c r="X18" s="3">
        <v>223</v>
      </c>
      <c r="Y18" s="1">
        <v>6</v>
      </c>
      <c r="Z18" s="3">
        <v>1203</v>
      </c>
      <c r="AA18" s="1">
        <v>9054</v>
      </c>
      <c r="AB18" s="21">
        <f t="shared" si="4"/>
        <v>115657</v>
      </c>
    </row>
    <row r="19" spans="1:28" ht="15.75" customHeight="1">
      <c r="A19" s="4"/>
      <c r="B19" s="3" t="s">
        <v>44</v>
      </c>
      <c r="C19" s="9"/>
      <c r="D19" s="21">
        <v>5594</v>
      </c>
      <c r="E19" s="1">
        <v>7972</v>
      </c>
      <c r="F19" s="29">
        <v>16.6</v>
      </c>
      <c r="G19" s="1">
        <f t="shared" si="6"/>
        <v>927970</v>
      </c>
      <c r="H19" s="1">
        <v>7204</v>
      </c>
      <c r="I19" s="1">
        <v>312016</v>
      </c>
      <c r="J19" s="1">
        <v>4792</v>
      </c>
      <c r="K19" s="1">
        <v>69347</v>
      </c>
      <c r="L19" s="1">
        <v>705</v>
      </c>
      <c r="M19" s="1">
        <v>5044</v>
      </c>
      <c r="N19" s="4"/>
      <c r="O19" s="3" t="s">
        <v>44</v>
      </c>
      <c r="P19" s="9"/>
      <c r="Q19" s="21">
        <v>959</v>
      </c>
      <c r="R19" s="1">
        <v>24792</v>
      </c>
      <c r="S19" s="21">
        <v>6824</v>
      </c>
      <c r="T19" s="1">
        <v>495281</v>
      </c>
      <c r="U19" s="2">
        <v>1</v>
      </c>
      <c r="V19" s="3">
        <v>557</v>
      </c>
      <c r="W19" s="1">
        <v>4</v>
      </c>
      <c r="X19" s="1">
        <v>46</v>
      </c>
      <c r="Y19" s="3">
        <v>6</v>
      </c>
      <c r="Z19" s="3">
        <v>1125</v>
      </c>
      <c r="AA19" s="1">
        <v>19762</v>
      </c>
      <c r="AB19" s="21">
        <f t="shared" si="4"/>
        <v>116403</v>
      </c>
    </row>
    <row r="20" spans="1:22" ht="15.75" customHeight="1">
      <c r="A20" s="4"/>
      <c r="B20" s="3"/>
      <c r="C20" s="9"/>
      <c r="D20" s="21"/>
      <c r="F20" s="27"/>
      <c r="N20" s="4"/>
      <c r="O20" s="3"/>
      <c r="P20" s="9"/>
      <c r="Q20" s="21"/>
      <c r="S20" s="21"/>
      <c r="U20" s="3"/>
      <c r="V20" s="2"/>
    </row>
    <row r="21" spans="1:28" ht="15.75" customHeight="1">
      <c r="A21" s="4"/>
      <c r="B21" s="3" t="s">
        <v>46</v>
      </c>
      <c r="C21" s="9"/>
      <c r="D21" s="21">
        <v>8628</v>
      </c>
      <c r="E21" s="1">
        <v>12913</v>
      </c>
      <c r="F21" s="29">
        <v>8.39</v>
      </c>
      <c r="G21" s="1">
        <f aca="true" t="shared" si="7" ref="G21:G27">I21+K21+M21+R21+T21+V21+X21+Z21+AA21</f>
        <v>673531</v>
      </c>
      <c r="H21" s="1">
        <v>11273</v>
      </c>
      <c r="I21" s="1">
        <v>485480</v>
      </c>
      <c r="J21" s="1">
        <v>8981</v>
      </c>
      <c r="K21" s="1">
        <v>130927</v>
      </c>
      <c r="L21" s="1">
        <v>1305</v>
      </c>
      <c r="M21" s="1">
        <v>10108</v>
      </c>
      <c r="N21" s="4"/>
      <c r="O21" s="3" t="s">
        <v>46</v>
      </c>
      <c r="P21" s="9"/>
      <c r="Q21" s="21">
        <v>1410</v>
      </c>
      <c r="R21" s="1">
        <v>1140</v>
      </c>
      <c r="S21" s="21">
        <v>11122</v>
      </c>
      <c r="T21" s="1">
        <v>8296</v>
      </c>
      <c r="U21" s="2" t="s">
        <v>49</v>
      </c>
      <c r="V21" s="50">
        <v>0</v>
      </c>
      <c r="W21" s="1">
        <v>16</v>
      </c>
      <c r="X21" s="1">
        <v>554</v>
      </c>
      <c r="Y21" s="1">
        <v>6</v>
      </c>
      <c r="Z21" s="1">
        <v>1116</v>
      </c>
      <c r="AA21" s="1">
        <v>35910</v>
      </c>
      <c r="AB21" s="21">
        <f aca="true" t="shared" si="8" ref="AB21:AB27">ROUNDDOWN(G21*1000/E21,0)</f>
        <v>52159</v>
      </c>
    </row>
    <row r="22" spans="1:28" ht="15.75" customHeight="1">
      <c r="A22" s="4"/>
      <c r="B22" s="3" t="s">
        <v>47</v>
      </c>
      <c r="C22" s="9"/>
      <c r="D22" s="21">
        <v>2684</v>
      </c>
      <c r="E22" s="1">
        <v>3461</v>
      </c>
      <c r="F22" s="29">
        <v>10.1</v>
      </c>
      <c r="G22" s="1">
        <f t="shared" si="7"/>
        <v>162618</v>
      </c>
      <c r="H22" s="1">
        <v>2778</v>
      </c>
      <c r="I22" s="1">
        <v>130159</v>
      </c>
      <c r="J22" s="1">
        <v>1486</v>
      </c>
      <c r="K22" s="1">
        <v>14468</v>
      </c>
      <c r="L22" s="1">
        <v>133</v>
      </c>
      <c r="M22" s="1">
        <v>1107</v>
      </c>
      <c r="N22" s="4"/>
      <c r="O22" s="3" t="s">
        <v>47</v>
      </c>
      <c r="P22" s="9"/>
      <c r="Q22" s="21">
        <v>527</v>
      </c>
      <c r="R22" s="1">
        <v>403</v>
      </c>
      <c r="S22" s="21">
        <v>3303</v>
      </c>
      <c r="T22" s="1">
        <v>1733</v>
      </c>
      <c r="U22" s="2" t="s">
        <v>49</v>
      </c>
      <c r="V22" s="50">
        <v>0</v>
      </c>
      <c r="W22" s="1">
        <v>13</v>
      </c>
      <c r="X22" s="1">
        <v>364</v>
      </c>
      <c r="Y22" s="1">
        <v>3</v>
      </c>
      <c r="Z22" s="1">
        <v>437</v>
      </c>
      <c r="AA22" s="1">
        <v>13947</v>
      </c>
      <c r="AB22" s="21">
        <f t="shared" si="8"/>
        <v>46985</v>
      </c>
    </row>
    <row r="23" spans="1:28" ht="15.75" customHeight="1">
      <c r="A23" s="4"/>
      <c r="B23" s="3" t="s">
        <v>20</v>
      </c>
      <c r="C23" s="9"/>
      <c r="D23" s="21">
        <v>3562</v>
      </c>
      <c r="E23" s="1">
        <v>5851</v>
      </c>
      <c r="F23" s="27">
        <v>7.06</v>
      </c>
      <c r="G23" s="1">
        <f t="shared" si="7"/>
        <v>243899</v>
      </c>
      <c r="H23" s="1">
        <v>4927</v>
      </c>
      <c r="I23" s="1">
        <v>184929</v>
      </c>
      <c r="J23" s="1">
        <v>3098</v>
      </c>
      <c r="K23" s="1">
        <v>34172</v>
      </c>
      <c r="L23" s="1">
        <v>772</v>
      </c>
      <c r="M23" s="1">
        <v>6101</v>
      </c>
      <c r="N23" s="4"/>
      <c r="O23" s="3" t="s">
        <v>20</v>
      </c>
      <c r="P23" s="9"/>
      <c r="Q23" s="21">
        <v>632</v>
      </c>
      <c r="R23" s="1">
        <v>321</v>
      </c>
      <c r="S23" s="21">
        <v>5395</v>
      </c>
      <c r="T23" s="1">
        <v>1541</v>
      </c>
      <c r="U23" s="2">
        <v>1</v>
      </c>
      <c r="V23" s="2">
        <v>245</v>
      </c>
      <c r="W23" s="1">
        <v>16</v>
      </c>
      <c r="X23" s="1">
        <v>443</v>
      </c>
      <c r="Y23" s="3">
        <v>3</v>
      </c>
      <c r="Z23" s="3">
        <v>1023</v>
      </c>
      <c r="AA23" s="1">
        <v>15124</v>
      </c>
      <c r="AB23" s="21">
        <f t="shared" si="8"/>
        <v>41685</v>
      </c>
    </row>
    <row r="24" spans="1:28" ht="15.75" customHeight="1">
      <c r="A24" s="4"/>
      <c r="B24" s="3" t="s">
        <v>21</v>
      </c>
      <c r="C24" s="9"/>
      <c r="D24" s="21">
        <v>7415</v>
      </c>
      <c r="E24" s="1">
        <v>10284</v>
      </c>
      <c r="F24" s="27">
        <v>7.3</v>
      </c>
      <c r="G24" s="1">
        <f t="shared" si="7"/>
        <v>436343</v>
      </c>
      <c r="H24" s="1">
        <v>8397</v>
      </c>
      <c r="I24" s="1">
        <v>349860</v>
      </c>
      <c r="J24" s="1">
        <v>4949</v>
      </c>
      <c r="K24" s="1">
        <v>61245</v>
      </c>
      <c r="L24" s="1">
        <v>574</v>
      </c>
      <c r="M24" s="1">
        <v>4160</v>
      </c>
      <c r="N24" s="4"/>
      <c r="O24" s="3" t="s">
        <v>21</v>
      </c>
      <c r="P24" s="9"/>
      <c r="Q24" s="21">
        <v>1736</v>
      </c>
      <c r="R24" s="1">
        <v>127</v>
      </c>
      <c r="S24" s="21">
        <v>9643</v>
      </c>
      <c r="T24" s="1">
        <v>9396</v>
      </c>
      <c r="U24" s="2">
        <v>1</v>
      </c>
      <c r="V24" s="2">
        <v>80</v>
      </c>
      <c r="W24" s="1">
        <v>37</v>
      </c>
      <c r="X24" s="3">
        <v>354</v>
      </c>
      <c r="Y24" s="1">
        <v>8</v>
      </c>
      <c r="Z24" s="1">
        <v>1105</v>
      </c>
      <c r="AA24" s="1">
        <v>10016</v>
      </c>
      <c r="AB24" s="21">
        <f t="shared" si="8"/>
        <v>42429</v>
      </c>
    </row>
    <row r="25" spans="1:28" ht="15.75" customHeight="1">
      <c r="A25" s="4"/>
      <c r="B25" s="3" t="s">
        <v>22</v>
      </c>
      <c r="C25" s="9"/>
      <c r="D25" s="21">
        <v>8904</v>
      </c>
      <c r="E25" s="1">
        <v>12826</v>
      </c>
      <c r="F25" s="27">
        <v>14.77</v>
      </c>
      <c r="G25" s="1">
        <f t="shared" si="7"/>
        <v>570740</v>
      </c>
      <c r="H25" s="1">
        <v>11023</v>
      </c>
      <c r="I25" s="1">
        <v>471503</v>
      </c>
      <c r="J25" s="1">
        <v>6886</v>
      </c>
      <c r="K25" s="1">
        <v>58137</v>
      </c>
      <c r="L25" s="1">
        <v>1031</v>
      </c>
      <c r="M25" s="1">
        <v>7635</v>
      </c>
      <c r="N25" s="4"/>
      <c r="O25" s="3" t="s">
        <v>22</v>
      </c>
      <c r="P25" s="9"/>
      <c r="Q25" s="21">
        <v>2023</v>
      </c>
      <c r="R25" s="1">
        <v>997</v>
      </c>
      <c r="S25" s="21">
        <v>11195</v>
      </c>
      <c r="T25" s="1">
        <v>8014</v>
      </c>
      <c r="U25" s="2">
        <v>1</v>
      </c>
      <c r="V25" s="2">
        <v>317</v>
      </c>
      <c r="W25" s="1">
        <v>7</v>
      </c>
      <c r="X25" s="1">
        <v>190</v>
      </c>
      <c r="Y25" s="1">
        <v>8</v>
      </c>
      <c r="Z25" s="1">
        <v>1312</v>
      </c>
      <c r="AA25" s="1">
        <v>22635</v>
      </c>
      <c r="AB25" s="21">
        <f t="shared" si="8"/>
        <v>44498</v>
      </c>
    </row>
    <row r="26" spans="1:28" ht="15.75" customHeight="1">
      <c r="A26" s="4"/>
      <c r="B26" s="3" t="s">
        <v>23</v>
      </c>
      <c r="C26" s="9"/>
      <c r="D26" s="21">
        <v>796</v>
      </c>
      <c r="E26" s="1">
        <v>1098</v>
      </c>
      <c r="F26" s="29">
        <v>14.24</v>
      </c>
      <c r="G26" s="1">
        <f>I26+K26+M26+R26+T26+V26+X26+Z26+AA26</f>
        <v>49284</v>
      </c>
      <c r="H26" s="1">
        <v>983</v>
      </c>
      <c r="I26" s="1">
        <v>37413</v>
      </c>
      <c r="J26" s="1">
        <v>509</v>
      </c>
      <c r="K26" s="1">
        <v>4976</v>
      </c>
      <c r="L26" s="1">
        <v>88</v>
      </c>
      <c r="M26" s="1">
        <v>710</v>
      </c>
      <c r="N26" s="4"/>
      <c r="O26" s="3" t="s">
        <v>23</v>
      </c>
      <c r="P26" s="9"/>
      <c r="Q26" s="21">
        <v>179</v>
      </c>
      <c r="R26" s="51">
        <v>0</v>
      </c>
      <c r="S26" s="21">
        <v>998</v>
      </c>
      <c r="T26" s="1">
        <v>669</v>
      </c>
      <c r="U26" s="2" t="s">
        <v>49</v>
      </c>
      <c r="V26" s="50">
        <v>0</v>
      </c>
      <c r="W26" s="2" t="s">
        <v>49</v>
      </c>
      <c r="X26" s="50">
        <v>0</v>
      </c>
      <c r="Y26" s="2" t="s">
        <v>49</v>
      </c>
      <c r="Z26" s="50">
        <v>0</v>
      </c>
      <c r="AA26" s="1">
        <v>5516</v>
      </c>
      <c r="AB26" s="21">
        <f t="shared" si="8"/>
        <v>44885</v>
      </c>
    </row>
    <row r="27" spans="1:28" ht="15.75" customHeight="1">
      <c r="A27" s="4"/>
      <c r="B27" s="3" t="s">
        <v>48</v>
      </c>
      <c r="C27" s="9"/>
      <c r="D27" s="21">
        <v>2370</v>
      </c>
      <c r="E27" s="1">
        <v>3251</v>
      </c>
      <c r="F27" s="27">
        <v>10.51</v>
      </c>
      <c r="G27" s="1">
        <f t="shared" si="7"/>
        <v>148116</v>
      </c>
      <c r="H27" s="1">
        <v>2798</v>
      </c>
      <c r="I27" s="1">
        <v>114347</v>
      </c>
      <c r="J27" s="1">
        <v>1098</v>
      </c>
      <c r="K27" s="1">
        <v>12467</v>
      </c>
      <c r="L27" s="1">
        <v>242</v>
      </c>
      <c r="M27" s="1">
        <v>1740</v>
      </c>
      <c r="N27" s="4"/>
      <c r="O27" s="3" t="s">
        <v>48</v>
      </c>
      <c r="P27" s="9"/>
      <c r="Q27" s="21">
        <v>300</v>
      </c>
      <c r="R27" s="1">
        <v>315</v>
      </c>
      <c r="S27" s="21">
        <v>2978</v>
      </c>
      <c r="T27" s="1">
        <v>2001</v>
      </c>
      <c r="U27" s="2" t="s">
        <v>49</v>
      </c>
      <c r="V27" s="50">
        <v>0</v>
      </c>
      <c r="W27" s="2" t="s">
        <v>49</v>
      </c>
      <c r="X27" s="50">
        <v>0</v>
      </c>
      <c r="Y27" s="1">
        <v>6</v>
      </c>
      <c r="Z27" s="1">
        <v>1006</v>
      </c>
      <c r="AA27" s="1">
        <v>16240</v>
      </c>
      <c r="AB27" s="21">
        <f t="shared" si="8"/>
        <v>45560</v>
      </c>
    </row>
    <row r="28" spans="1:28" ht="31.5" customHeight="1">
      <c r="A28" s="4"/>
      <c r="B28" s="20" t="s">
        <v>24</v>
      </c>
      <c r="C28" s="9"/>
      <c r="D28" s="2" t="s">
        <v>49</v>
      </c>
      <c r="E28" s="2" t="s">
        <v>49</v>
      </c>
      <c r="F28" s="30" t="s">
        <v>49</v>
      </c>
      <c r="G28" s="1">
        <f>I28+K28+M28+R28+T28+V28+X28+Z28+AA28</f>
        <v>4910997</v>
      </c>
      <c r="H28" s="2" t="s">
        <v>49</v>
      </c>
      <c r="I28" s="2">
        <v>137</v>
      </c>
      <c r="J28" s="2" t="s">
        <v>49</v>
      </c>
      <c r="K28" s="2">
        <v>369</v>
      </c>
      <c r="L28" s="2" t="s">
        <v>49</v>
      </c>
      <c r="M28" s="50">
        <v>0</v>
      </c>
      <c r="N28" s="4"/>
      <c r="O28" s="20" t="s">
        <v>24</v>
      </c>
      <c r="P28" s="9"/>
      <c r="Q28" s="2" t="s">
        <v>49</v>
      </c>
      <c r="R28" s="2">
        <v>130447</v>
      </c>
      <c r="S28" s="2" t="s">
        <v>49</v>
      </c>
      <c r="T28" s="2">
        <v>4780044</v>
      </c>
      <c r="U28" s="2" t="s">
        <v>49</v>
      </c>
      <c r="V28" s="50">
        <v>0</v>
      </c>
      <c r="W28" s="2" t="s">
        <v>49</v>
      </c>
      <c r="X28" s="50">
        <v>0</v>
      </c>
      <c r="Y28" s="2" t="s">
        <v>49</v>
      </c>
      <c r="Z28" s="50">
        <v>0</v>
      </c>
      <c r="AA28" s="50">
        <v>0</v>
      </c>
      <c r="AB28" s="50">
        <v>0</v>
      </c>
    </row>
    <row r="29" spans="1:28" ht="31.5" customHeight="1" thickBot="1">
      <c r="A29" s="6"/>
      <c r="B29" s="22" t="s">
        <v>25</v>
      </c>
      <c r="C29" s="23"/>
      <c r="D29" s="7">
        <f>ROUNDDOWN(D7/12,0)</f>
        <v>14734</v>
      </c>
      <c r="E29" s="7">
        <f aca="true" t="shared" si="9" ref="E29:M29">ROUNDDOWN(E7/12,0)</f>
        <v>21604</v>
      </c>
      <c r="F29" s="31">
        <f>F7</f>
        <v>14.47</v>
      </c>
      <c r="G29" s="7">
        <f t="shared" si="9"/>
        <v>2917841</v>
      </c>
      <c r="H29" s="7">
        <f t="shared" si="9"/>
        <v>18953</v>
      </c>
      <c r="I29" s="7">
        <f t="shared" si="9"/>
        <v>900901</v>
      </c>
      <c r="J29" s="7">
        <f t="shared" si="9"/>
        <v>15478</v>
      </c>
      <c r="K29" s="7">
        <f t="shared" si="9"/>
        <v>243348</v>
      </c>
      <c r="L29" s="7">
        <f t="shared" si="9"/>
        <v>1943</v>
      </c>
      <c r="M29" s="7">
        <f t="shared" si="9"/>
        <v>13310</v>
      </c>
      <c r="N29" s="6"/>
      <c r="O29" s="22" t="s">
        <v>25</v>
      </c>
      <c r="P29" s="23"/>
      <c r="Q29" s="7">
        <f aca="true" t="shared" si="10" ref="Q29:AA29">ROUNDDOWN(Q7/12,0)</f>
        <v>2170</v>
      </c>
      <c r="R29" s="7">
        <f t="shared" si="10"/>
        <v>43498</v>
      </c>
      <c r="S29" s="7">
        <f t="shared" si="10"/>
        <v>16972</v>
      </c>
      <c r="T29" s="7">
        <f t="shared" si="10"/>
        <v>1676133</v>
      </c>
      <c r="U29" s="24" t="s">
        <v>49</v>
      </c>
      <c r="V29" s="7">
        <f t="shared" si="10"/>
        <v>226</v>
      </c>
      <c r="W29" s="7">
        <f t="shared" si="10"/>
        <v>41</v>
      </c>
      <c r="X29" s="7">
        <f t="shared" si="10"/>
        <v>413</v>
      </c>
      <c r="Y29" s="7">
        <f t="shared" si="10"/>
        <v>25</v>
      </c>
      <c r="Z29" s="7">
        <f t="shared" si="10"/>
        <v>5080</v>
      </c>
      <c r="AA29" s="7">
        <f t="shared" si="10"/>
        <v>34929</v>
      </c>
      <c r="AB29" s="7">
        <f>ROUNDDOWN(G29*1000/E29,0)</f>
        <v>135060</v>
      </c>
    </row>
    <row r="30" spans="6:15" ht="15.75" customHeight="1">
      <c r="F30" s="27"/>
      <c r="N30" s="4"/>
      <c r="O30" s="25" t="s">
        <v>30</v>
      </c>
    </row>
    <row r="31" spans="6:15" ht="15.75" customHeight="1">
      <c r="F31" s="27"/>
      <c r="N31" s="4"/>
      <c r="O31" s="25" t="s">
        <v>29</v>
      </c>
    </row>
    <row r="32" spans="6:15" ht="15.75" customHeight="1">
      <c r="F32" s="27"/>
      <c r="N32" s="4"/>
      <c r="O32" s="25" t="s">
        <v>50</v>
      </c>
    </row>
    <row r="33" spans="14:15" ht="15.75" customHeight="1">
      <c r="N33" s="4"/>
      <c r="O33" s="25" t="s">
        <v>52</v>
      </c>
    </row>
    <row r="34" spans="14:15" ht="15.75" customHeight="1">
      <c r="N34" s="4"/>
      <c r="O34" s="25" t="s">
        <v>28</v>
      </c>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mergeCells count="30">
    <mergeCell ref="M5:M6"/>
    <mergeCell ref="H3:I4"/>
    <mergeCell ref="J3:K4"/>
    <mergeCell ref="L3:M4"/>
    <mergeCell ref="I5:I6"/>
    <mergeCell ref="J5:J6"/>
    <mergeCell ref="K5:K6"/>
    <mergeCell ref="L5:L6"/>
    <mergeCell ref="D5:D6"/>
    <mergeCell ref="B3:B6"/>
    <mergeCell ref="E5:E6"/>
    <mergeCell ref="H5:H6"/>
    <mergeCell ref="O3:O6"/>
    <mergeCell ref="Q3:R4"/>
    <mergeCell ref="U3:V4"/>
    <mergeCell ref="W3:X4"/>
    <mergeCell ref="Q5:Q6"/>
    <mergeCell ref="R5:R6"/>
    <mergeCell ref="U5:U6"/>
    <mergeCell ref="S3:T4"/>
    <mergeCell ref="S5:S6"/>
    <mergeCell ref="T5:T6"/>
    <mergeCell ref="AB3:AB6"/>
    <mergeCell ref="V5:V6"/>
    <mergeCell ref="Z5:Z6"/>
    <mergeCell ref="Y3:Z4"/>
    <mergeCell ref="AA3:AA6"/>
    <mergeCell ref="W5:W6"/>
    <mergeCell ref="X5:X6"/>
    <mergeCell ref="Y5:Y6"/>
  </mergeCells>
  <printOptions/>
  <pageMargins left="0.3937007874015748" right="0.56" top="0.3937007874015748" bottom="0" header="0.5118110236220472" footer="0.511811023622047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2005-10-10T00:45:43Z</cp:lastPrinted>
  <dcterms:modified xsi:type="dcterms:W3CDTF">2005-10-18T05:27:43Z</dcterms:modified>
  <cp:category/>
  <cp:version/>
  <cp:contentType/>
  <cp:contentStatus/>
</cp:coreProperties>
</file>