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65521" windowWidth="7515" windowHeight="6165" tabRatio="698" activeTab="0"/>
  </bookViews>
  <sheets>
    <sheet name="Sheet1" sheetId="1" r:id="rId1"/>
  </sheets>
  <definedNames>
    <definedName name="_xlnm.Print_Area" localSheetId="0">'Sheet1'!$A$1:$CN$76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<sst xmlns="http://schemas.openxmlformats.org/spreadsheetml/2006/main" count="546" uniqueCount="151">
  <si>
    <t>52    労  働・賃  金  4</t>
  </si>
  <si>
    <t>4  労  働・賃  金    53</t>
  </si>
  <si>
    <t xml:space="preserve">    56    労  働・賃  金  4</t>
  </si>
  <si>
    <t xml:space="preserve">                 ２８        産    業    （ 大 分 類 ）    別    １５    歳</t>
  </si>
  <si>
    <t xml:space="preserve">  以    上    就    業    人    口</t>
  </si>
  <si>
    <t>（平成７年）</t>
  </si>
  <si>
    <t>第       ３       次       産       業       （続）</t>
  </si>
  <si>
    <t>分類不能の産業</t>
  </si>
  <si>
    <t>市町村</t>
  </si>
  <si>
    <t>運輸・通信業</t>
  </si>
  <si>
    <t>飲     食     店</t>
  </si>
  <si>
    <t>金 融・保 険 業</t>
  </si>
  <si>
    <t>不 動 産 業</t>
  </si>
  <si>
    <t>サ ー ビ ス 業</t>
  </si>
  <si>
    <t>公     務</t>
  </si>
  <si>
    <t>単位：人</t>
  </si>
  <si>
    <t>総          数</t>
  </si>
  <si>
    <t>第             1            次            産            業</t>
  </si>
  <si>
    <t>第             2            次            産            業</t>
  </si>
  <si>
    <t>第    3    次    産    業</t>
  </si>
  <si>
    <t>総数</t>
  </si>
  <si>
    <t>＃男</t>
  </si>
  <si>
    <t>計</t>
  </si>
  <si>
    <t>農              業</t>
  </si>
  <si>
    <t>林              業</t>
  </si>
  <si>
    <t>漁              業</t>
  </si>
  <si>
    <t>鉱              業</t>
  </si>
  <si>
    <t>建       設       業</t>
  </si>
  <si>
    <t>製       造       業</t>
  </si>
  <si>
    <t>電気・ガス・水道業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</si>
  <si>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</si>
  <si>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</si>
  <si>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</si>
  <si>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</si>
  <si>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</si>
  <si>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</si>
  <si>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</si>
  <si>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</si>
  <si>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</si>
  <si>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</si>
  <si>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</si>
  <si>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 xml:space="preserve">    -</t>
  </si>
  <si>
    <t>平戸市</t>
  </si>
  <si>
    <t xml:space="preserve">- 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</si>
  <si>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</si>
  <si>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</si>
  <si>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</si>
  <si>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</si>
  <si>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</si>
  <si>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</si>
  <si>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</si>
  <si>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</si>
  <si>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</si>
  <si>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</si>
  <si>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</si>
  <si>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</si>
  <si>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</si>
  <si>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</si>
  <si>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</si>
  <si>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</si>
  <si>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</si>
  <si>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</si>
  <si>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</si>
  <si>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</si>
  <si>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</si>
  <si>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</si>
  <si>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</si>
  <si>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</si>
  <si>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</si>
  <si>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</si>
  <si>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</si>
  <si>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</si>
  <si>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</si>
  <si>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</si>
  <si>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</si>
  <si>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</si>
  <si>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</si>
  <si>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総務庁統計局「国勢調査報告」</t>
  </si>
  <si>
    <t xml:space="preserve">    54    労  働・賃  金  4</t>
  </si>
  <si>
    <t>4  労  働・賃  金    55</t>
  </si>
  <si>
    <t>4  労  働・賃  金    57</t>
  </si>
  <si>
    <t>（平成７年）（続）</t>
  </si>
  <si>
    <t xml:space="preserve">    以    上    就    業    人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</si>
  <si>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</si>
  <si>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</si>
  <si>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</si>
  <si>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</si>
  <si>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</si>
  <si>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</si>
  <si>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</si>
  <si>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</si>
  <si>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</si>
  <si>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</si>
  <si>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</si>
  <si>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</si>
  <si>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</si>
  <si>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</si>
  <si>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</si>
  <si>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</si>
  <si>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</si>
  <si>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</si>
  <si>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</si>
  <si>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</si>
  <si>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</si>
  <si>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</si>
  <si>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</si>
  <si>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</si>
  <si>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</si>
  <si>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</si>
  <si>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</si>
  <si>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</si>
  <si>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</si>
  <si>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</si>
  <si>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</si>
  <si>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</si>
  <si>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</si>
  <si>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</si>
  <si>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</si>
  <si>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</si>
  <si>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</si>
  <si>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</si>
  <si>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</si>
  <si>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</si>
  <si>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</si>
  <si>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</si>
  <si>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</si>
  <si>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</si>
  <si>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</si>
  <si>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</si>
  <si>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</si>
  <si>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卸売 ･小 売 業、</t>
  </si>
  <si>
    <t xml:space="preserve">                 ２８        産    業    （ 大 分 類 ）    別    １５    歳</t>
  </si>
  <si>
    <t>１）</t>
  </si>
  <si>
    <t>　注）他に分類されないもの。</t>
  </si>
  <si>
    <t>市　町　村</t>
  </si>
  <si>
    <t>分類不能の産業</t>
  </si>
  <si>
    <t>運輸・通信業</t>
  </si>
  <si>
    <t>卸売・小売業、</t>
  </si>
  <si>
    <t>金融・保険業</t>
  </si>
  <si>
    <t>不動産業</t>
  </si>
  <si>
    <t>サービス業</t>
  </si>
  <si>
    <t>公　　務</t>
  </si>
  <si>
    <t>飲　　食　　店</t>
  </si>
  <si>
    <t>小　　浜　　町</t>
  </si>
  <si>
    <t>　資料：総務庁統計局「国勢調査報告」</t>
  </si>
  <si>
    <t xml:space="preserve">  以    上    就    業    人    口</t>
  </si>
  <si>
    <t>国勢調査（各年10月 1日現在）による。</t>
  </si>
  <si>
    <t xml:space="preserve"> 「就業人口」とは、調査期間（調査期日前 1週間）中収入になる仕事を少しでもした人のほか、収入になる仕事をもってはいるが調査期間中少</t>
  </si>
  <si>
    <t>　しも仕事をしなかった人で、休み始めて30日未満または30日以上でも賃金、給料をもらったか、もらうことになっている人、および個人経営の</t>
  </si>
  <si>
    <t xml:space="preserve">  事業を営んでいる人で、休業してから30日未満の者をいう。なお、家族の人が家業の手伝いをした場合は、無給であっても収入になる仕事をし</t>
  </si>
  <si>
    <t xml:space="preserve">  たとする。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</si>
</sst>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 quotePrefix="1">
      <alignment horizontal="right"/>
    </xf>
    <xf numFmtId="0" fontId="5" fillId="0" borderId="0" xfId="0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81" fontId="5" fillId="0" borderId="0" xfId="15" applyFont="1" applyAlignment="1" quotePrefix="1">
      <alignment horizontal="center"/>
    </xf>
    <xf numFmtId="0" fontId="5" fillId="0" borderId="0" xfId="0" applyFont="1" applyFill="1" applyAlignment="1">
      <alignment/>
    </xf>
    <xf numFmtId="181" fontId="5" fillId="0" borderId="5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7" xfId="15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3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20.625" style="2" customWidth="1"/>
    <col min="4" max="4" width="0.875" style="2" customWidth="1"/>
    <col min="5" max="6" width="14.375" style="2" customWidth="1"/>
    <col min="7" max="8" width="13.625" style="2" customWidth="1"/>
    <col min="9" max="13" width="13.25390625" style="2" customWidth="1"/>
    <col min="14" max="14" width="13.625" style="2" customWidth="1"/>
    <col min="15" max="16" width="4.75390625" style="2" customWidth="1"/>
    <col min="17" max="28" width="13.00390625" style="2" customWidth="1"/>
    <col min="29" max="29" width="2.375" style="2" customWidth="1"/>
    <col min="30" max="30" width="19.875" style="2" customWidth="1"/>
    <col min="31" max="31" width="1.37890625" style="2" customWidth="1"/>
    <col min="32" max="41" width="13.625" style="2" customWidth="1"/>
    <col min="42" max="43" width="4.75390625" style="2" customWidth="1"/>
    <col min="44" max="55" width="13.125" style="2" customWidth="1"/>
    <col min="56" max="56" width="1.875" style="2" customWidth="1"/>
    <col min="57" max="57" width="0.875" style="2" customWidth="1"/>
    <col min="58" max="58" width="19.00390625" style="2" customWidth="1"/>
    <col min="59" max="59" width="1.75390625" style="2" customWidth="1"/>
    <col min="60" max="60" width="9.875" style="2" customWidth="1"/>
    <col min="61" max="61" width="9.75390625" style="2" customWidth="1"/>
    <col min="62" max="62" width="10.75390625" style="2" customWidth="1"/>
    <col min="63" max="63" width="9.875" style="2" customWidth="1"/>
    <col min="64" max="67" width="9.75390625" style="2" customWidth="1"/>
    <col min="68" max="68" width="10.75390625" style="2" customWidth="1"/>
    <col min="69" max="71" width="9.75390625" style="2" customWidth="1"/>
    <col min="72" max="72" width="8.875" style="2" customWidth="1"/>
    <col min="73" max="73" width="8.375" style="2" customWidth="1"/>
    <col min="74" max="74" width="4.375" style="2" customWidth="1"/>
    <col min="75" max="75" width="4.625" style="2" customWidth="1"/>
    <col min="76" max="76" width="0.74609375" style="2" customWidth="1"/>
    <col min="77" max="77" width="20.375" style="2" customWidth="1"/>
    <col min="78" max="78" width="1.75390625" style="2" customWidth="1"/>
    <col min="79" max="80" width="10.00390625" style="2" customWidth="1"/>
    <col min="81" max="92" width="9.75390625" style="2" customWidth="1"/>
    <col min="93" max="16384" width="8.625" style="2" customWidth="1"/>
  </cols>
  <sheetData>
    <row r="1" spans="1:90" ht="16.5" customHeight="1">
      <c r="A1" s="22"/>
      <c r="C1" s="2" t="s">
        <v>0</v>
      </c>
      <c r="Z1" s="3" t="s">
        <v>1</v>
      </c>
      <c r="AA1" s="3"/>
      <c r="AB1" s="24"/>
      <c r="AD1" s="2" t="s">
        <v>78</v>
      </c>
      <c r="BA1" s="3" t="s">
        <v>79</v>
      </c>
      <c r="BB1" s="3"/>
      <c r="BC1" s="24"/>
      <c r="BF1" s="2" t="s">
        <v>2</v>
      </c>
      <c r="CL1" s="3" t="s">
        <v>80</v>
      </c>
    </row>
    <row r="2" spans="3:92" ht="24">
      <c r="C2" s="1" t="s">
        <v>3</v>
      </c>
      <c r="Q2" s="1" t="s">
        <v>4</v>
      </c>
      <c r="W2" s="2" t="s">
        <v>5</v>
      </c>
      <c r="Z2" s="25"/>
      <c r="AA2" s="25"/>
      <c r="AD2" s="1" t="s">
        <v>3</v>
      </c>
      <c r="AR2" s="1" t="s">
        <v>145</v>
      </c>
      <c r="AX2" s="2" t="s">
        <v>81</v>
      </c>
      <c r="BF2" s="1" t="s">
        <v>131</v>
      </c>
      <c r="BY2" s="1" t="s">
        <v>82</v>
      </c>
      <c r="CG2" s="2" t="s">
        <v>81</v>
      </c>
      <c r="CL2" s="3"/>
      <c r="CM2" s="3"/>
      <c r="CN2" s="24"/>
    </row>
    <row r="3" spans="3:84" ht="17.25" customHeight="1">
      <c r="C3" s="2" t="s">
        <v>146</v>
      </c>
      <c r="CF3" s="25"/>
    </row>
    <row r="4" spans="3:92" ht="17.25" customHeight="1" thickBot="1">
      <c r="C4" s="2" t="s">
        <v>147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8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20" t="s">
        <v>15</v>
      </c>
      <c r="BD4" s="8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0" t="s">
        <v>15</v>
      </c>
      <c r="CN4" s="41"/>
    </row>
    <row r="5" spans="3:92" ht="17.25" customHeight="1">
      <c r="C5" s="2" t="s">
        <v>148</v>
      </c>
      <c r="AF5" s="6" t="s">
        <v>16</v>
      </c>
      <c r="AG5" s="26"/>
      <c r="AH5" s="6" t="s">
        <v>17</v>
      </c>
      <c r="AI5" s="26"/>
      <c r="AJ5" s="26"/>
      <c r="AK5" s="26"/>
      <c r="AL5" s="26"/>
      <c r="AM5" s="26"/>
      <c r="AN5" s="26"/>
      <c r="AO5" s="26"/>
      <c r="AR5" s="26" t="s">
        <v>18</v>
      </c>
      <c r="AS5" s="26"/>
      <c r="AT5" s="26"/>
      <c r="AU5" s="26"/>
      <c r="AV5" s="26"/>
      <c r="AW5" s="26"/>
      <c r="AX5" s="26"/>
      <c r="AY5" s="26"/>
      <c r="AZ5" s="6" t="s">
        <v>19</v>
      </c>
      <c r="BA5" s="26"/>
      <c r="BB5" s="26"/>
      <c r="BC5" s="26"/>
      <c r="BD5" s="8"/>
      <c r="BH5" s="6" t="s">
        <v>6</v>
      </c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5"/>
      <c r="BU5" s="8"/>
      <c r="BX5" s="63" t="s">
        <v>134</v>
      </c>
      <c r="BY5" s="64"/>
      <c r="BZ5" s="65"/>
      <c r="CA5" s="6" t="s">
        <v>6</v>
      </c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70" t="s">
        <v>135</v>
      </c>
      <c r="CN5" s="64"/>
    </row>
    <row r="6" spans="3:92" ht="17.25" customHeight="1">
      <c r="C6" s="2" t="s">
        <v>149</v>
      </c>
      <c r="AF6" s="30"/>
      <c r="AG6" s="31"/>
      <c r="AH6" s="74" t="s">
        <v>22</v>
      </c>
      <c r="AI6" s="86"/>
      <c r="AJ6" s="74" t="s">
        <v>23</v>
      </c>
      <c r="AK6" s="86"/>
      <c r="AL6" s="74" t="s">
        <v>24</v>
      </c>
      <c r="AM6" s="86"/>
      <c r="AN6" s="74" t="s">
        <v>25</v>
      </c>
      <c r="AO6" s="89"/>
      <c r="AR6" s="83" t="s">
        <v>22</v>
      </c>
      <c r="AS6" s="86"/>
      <c r="AT6" s="74" t="s">
        <v>26</v>
      </c>
      <c r="AU6" s="86"/>
      <c r="AV6" s="74" t="s">
        <v>27</v>
      </c>
      <c r="AW6" s="86"/>
      <c r="AX6" s="74" t="s">
        <v>28</v>
      </c>
      <c r="AY6" s="86"/>
      <c r="AZ6" s="74" t="s">
        <v>22</v>
      </c>
      <c r="BA6" s="86"/>
      <c r="BB6" s="74" t="s">
        <v>29</v>
      </c>
      <c r="BC6" s="89"/>
      <c r="BD6" s="8"/>
      <c r="BH6" s="74" t="s">
        <v>9</v>
      </c>
      <c r="BI6" s="86"/>
      <c r="BJ6" s="27" t="s">
        <v>130</v>
      </c>
      <c r="BK6" s="3"/>
      <c r="BL6" s="74" t="s">
        <v>11</v>
      </c>
      <c r="BM6" s="86"/>
      <c r="BN6" s="74" t="s">
        <v>12</v>
      </c>
      <c r="BO6" s="86"/>
      <c r="BP6" s="74" t="s">
        <v>13</v>
      </c>
      <c r="BQ6" s="86"/>
      <c r="BR6" s="5" t="s">
        <v>132</v>
      </c>
      <c r="BT6" s="27" t="s">
        <v>7</v>
      </c>
      <c r="BU6" s="3"/>
      <c r="BX6" s="66"/>
      <c r="BY6" s="66"/>
      <c r="BZ6" s="67"/>
      <c r="CA6" s="74" t="s">
        <v>136</v>
      </c>
      <c r="CB6" s="75"/>
      <c r="CC6" s="74" t="s">
        <v>137</v>
      </c>
      <c r="CD6" s="76"/>
      <c r="CE6" s="77" t="s">
        <v>138</v>
      </c>
      <c r="CF6" s="77"/>
      <c r="CG6" s="77" t="s">
        <v>139</v>
      </c>
      <c r="CH6" s="77"/>
      <c r="CI6" s="74" t="s">
        <v>140</v>
      </c>
      <c r="CJ6" s="75"/>
      <c r="CK6" s="74" t="s">
        <v>141</v>
      </c>
      <c r="CL6" s="79"/>
      <c r="CM6" s="71"/>
      <c r="CN6" s="72"/>
    </row>
    <row r="7" spans="2:92" ht="18" customHeight="1" thickBot="1">
      <c r="B7" s="4"/>
      <c r="C7" s="4" t="s">
        <v>150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0" t="s">
        <v>15</v>
      </c>
      <c r="AC7" s="8"/>
      <c r="AD7" s="28" t="s">
        <v>8</v>
      </c>
      <c r="AF7" s="46" t="s">
        <v>20</v>
      </c>
      <c r="AG7" s="46" t="s">
        <v>21</v>
      </c>
      <c r="AH7" s="87"/>
      <c r="AI7" s="88"/>
      <c r="AJ7" s="87"/>
      <c r="AK7" s="88"/>
      <c r="AL7" s="87"/>
      <c r="AM7" s="88"/>
      <c r="AN7" s="87"/>
      <c r="AO7" s="90"/>
      <c r="AR7" s="90"/>
      <c r="AS7" s="88"/>
      <c r="AT7" s="87"/>
      <c r="AU7" s="88"/>
      <c r="AV7" s="87"/>
      <c r="AW7" s="88"/>
      <c r="AX7" s="87"/>
      <c r="AY7" s="88"/>
      <c r="AZ7" s="87"/>
      <c r="BA7" s="88"/>
      <c r="BB7" s="87"/>
      <c r="BC7" s="90"/>
      <c r="BD7" s="8"/>
      <c r="BF7" s="28" t="s">
        <v>8</v>
      </c>
      <c r="BH7" s="87"/>
      <c r="BI7" s="88"/>
      <c r="BJ7" s="6" t="s">
        <v>10</v>
      </c>
      <c r="BK7" s="26"/>
      <c r="BL7" s="87"/>
      <c r="BM7" s="88"/>
      <c r="BN7" s="87"/>
      <c r="BO7" s="88"/>
      <c r="BP7" s="87"/>
      <c r="BQ7" s="88"/>
      <c r="BR7" s="6" t="s">
        <v>14</v>
      </c>
      <c r="BS7" s="26"/>
      <c r="BT7" s="29"/>
      <c r="BU7" s="7"/>
      <c r="BX7" s="66"/>
      <c r="BY7" s="66"/>
      <c r="BZ7" s="67"/>
      <c r="CA7" s="73"/>
      <c r="CB7" s="69"/>
      <c r="CC7" s="59" t="s">
        <v>142</v>
      </c>
      <c r="CD7" s="60"/>
      <c r="CE7" s="78"/>
      <c r="CF7" s="78"/>
      <c r="CG7" s="78"/>
      <c r="CH7" s="78"/>
      <c r="CI7" s="73"/>
      <c r="CJ7" s="69"/>
      <c r="CK7" s="80"/>
      <c r="CL7" s="81"/>
      <c r="CM7" s="73"/>
      <c r="CN7" s="68"/>
    </row>
    <row r="8" spans="5:92" ht="16.5" customHeight="1">
      <c r="E8" s="6" t="s">
        <v>16</v>
      </c>
      <c r="F8" s="26"/>
      <c r="G8" s="6" t="s">
        <v>17</v>
      </c>
      <c r="H8" s="26"/>
      <c r="I8" s="26"/>
      <c r="J8" s="26"/>
      <c r="K8" s="26"/>
      <c r="L8" s="26"/>
      <c r="M8" s="26"/>
      <c r="N8" s="26"/>
      <c r="Q8" s="26" t="s">
        <v>18</v>
      </c>
      <c r="R8" s="26"/>
      <c r="S8" s="26"/>
      <c r="T8" s="26"/>
      <c r="U8" s="26"/>
      <c r="V8" s="26"/>
      <c r="W8" s="26"/>
      <c r="X8" s="26"/>
      <c r="Y8" s="6" t="s">
        <v>19</v>
      </c>
      <c r="Z8" s="26"/>
      <c r="AA8" s="26"/>
      <c r="AB8" s="26"/>
      <c r="AC8" s="8"/>
      <c r="AF8" s="47"/>
      <c r="AG8" s="47"/>
      <c r="AH8" s="5"/>
      <c r="AI8" s="5"/>
      <c r="AJ8" s="5"/>
      <c r="AK8" s="5"/>
      <c r="AL8" s="5"/>
      <c r="AM8" s="5"/>
      <c r="AN8" s="5"/>
      <c r="AO8" s="5"/>
      <c r="AR8" s="8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X8" s="66"/>
      <c r="BY8" s="66"/>
      <c r="BZ8" s="67"/>
      <c r="CA8" s="43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5:92" ht="16.5" customHeight="1">
      <c r="E9" s="30"/>
      <c r="F9" s="31"/>
      <c r="G9" s="74" t="s">
        <v>22</v>
      </c>
      <c r="H9" s="75"/>
      <c r="I9" s="74" t="s">
        <v>23</v>
      </c>
      <c r="J9" s="75"/>
      <c r="K9" s="74" t="s">
        <v>24</v>
      </c>
      <c r="L9" s="75"/>
      <c r="M9" s="74" t="s">
        <v>25</v>
      </c>
      <c r="N9" s="82"/>
      <c r="Q9" s="83" t="s">
        <v>22</v>
      </c>
      <c r="R9" s="75"/>
      <c r="S9" s="74" t="s">
        <v>26</v>
      </c>
      <c r="T9" s="75"/>
      <c r="U9" s="74" t="s">
        <v>27</v>
      </c>
      <c r="V9" s="75"/>
      <c r="W9" s="74" t="s">
        <v>28</v>
      </c>
      <c r="X9" s="75"/>
      <c r="Y9" s="74" t="s">
        <v>22</v>
      </c>
      <c r="Z9" s="75"/>
      <c r="AA9" s="74" t="s">
        <v>29</v>
      </c>
      <c r="AB9" s="82"/>
      <c r="AC9" s="8"/>
      <c r="AD9" s="7"/>
      <c r="AE9" s="7"/>
      <c r="AF9" s="29"/>
      <c r="AG9" s="29"/>
      <c r="AH9" s="32" t="s">
        <v>20</v>
      </c>
      <c r="AI9" s="32" t="s">
        <v>21</v>
      </c>
      <c r="AJ9" s="32" t="s">
        <v>20</v>
      </c>
      <c r="AK9" s="32" t="s">
        <v>21</v>
      </c>
      <c r="AL9" s="32" t="s">
        <v>20</v>
      </c>
      <c r="AM9" s="32" t="s">
        <v>21</v>
      </c>
      <c r="AN9" s="32" t="s">
        <v>20</v>
      </c>
      <c r="AO9" s="32" t="s">
        <v>21</v>
      </c>
      <c r="AR9" s="35" t="s">
        <v>20</v>
      </c>
      <c r="AS9" s="32" t="s">
        <v>21</v>
      </c>
      <c r="AT9" s="32" t="s">
        <v>20</v>
      </c>
      <c r="AU9" s="32" t="s">
        <v>21</v>
      </c>
      <c r="AV9" s="32" t="s">
        <v>20</v>
      </c>
      <c r="AW9" s="32" t="s">
        <v>21</v>
      </c>
      <c r="AX9" s="32" t="s">
        <v>20</v>
      </c>
      <c r="AY9" s="32" t="s">
        <v>21</v>
      </c>
      <c r="AZ9" s="32" t="s">
        <v>20</v>
      </c>
      <c r="BA9" s="32" t="s">
        <v>21</v>
      </c>
      <c r="BB9" s="32" t="s">
        <v>20</v>
      </c>
      <c r="BC9" s="32" t="s">
        <v>21</v>
      </c>
      <c r="BE9" s="7"/>
      <c r="BF9" s="7"/>
      <c r="BG9" s="7"/>
      <c r="BH9" s="32" t="s">
        <v>20</v>
      </c>
      <c r="BI9" s="32" t="s">
        <v>21</v>
      </c>
      <c r="BJ9" s="32" t="s">
        <v>20</v>
      </c>
      <c r="BK9" s="32" t="s">
        <v>21</v>
      </c>
      <c r="BL9" s="32" t="s">
        <v>20</v>
      </c>
      <c r="BM9" s="32" t="s">
        <v>21</v>
      </c>
      <c r="BN9" s="32" t="s">
        <v>20</v>
      </c>
      <c r="BO9" s="32" t="s">
        <v>21</v>
      </c>
      <c r="BP9" s="32" t="s">
        <v>20</v>
      </c>
      <c r="BQ9" s="32" t="s">
        <v>21</v>
      </c>
      <c r="BR9" s="32" t="s">
        <v>20</v>
      </c>
      <c r="BS9" s="32" t="s">
        <v>21</v>
      </c>
      <c r="BT9" s="32" t="s">
        <v>20</v>
      </c>
      <c r="BU9" s="32" t="s">
        <v>21</v>
      </c>
      <c r="BX9" s="68"/>
      <c r="BY9" s="68"/>
      <c r="BZ9" s="69"/>
      <c r="CA9" s="45" t="s">
        <v>20</v>
      </c>
      <c r="CB9" s="32" t="s">
        <v>21</v>
      </c>
      <c r="CC9" s="32" t="s">
        <v>20</v>
      </c>
      <c r="CD9" s="32" t="s">
        <v>21</v>
      </c>
      <c r="CE9" s="32" t="s">
        <v>20</v>
      </c>
      <c r="CF9" s="32" t="s">
        <v>21</v>
      </c>
      <c r="CG9" s="32" t="s">
        <v>20</v>
      </c>
      <c r="CH9" s="32" t="s">
        <v>21</v>
      </c>
      <c r="CI9" s="32" t="s">
        <v>20</v>
      </c>
      <c r="CJ9" s="32" t="s">
        <v>21</v>
      </c>
      <c r="CK9" s="32" t="s">
        <v>20</v>
      </c>
      <c r="CL9" s="32" t="s">
        <v>21</v>
      </c>
      <c r="CM9" s="32" t="s">
        <v>20</v>
      </c>
      <c r="CN9" s="32" t="s">
        <v>21</v>
      </c>
    </row>
    <row r="10" spans="3:92" ht="16.5" customHeight="1">
      <c r="C10" s="28" t="s">
        <v>8</v>
      </c>
      <c r="E10" s="84" t="s">
        <v>20</v>
      </c>
      <c r="F10" s="84" t="s">
        <v>21</v>
      </c>
      <c r="G10" s="73"/>
      <c r="H10" s="69"/>
      <c r="I10" s="73"/>
      <c r="J10" s="69"/>
      <c r="K10" s="73"/>
      <c r="L10" s="69"/>
      <c r="M10" s="73"/>
      <c r="N10" s="68"/>
      <c r="Q10" s="68"/>
      <c r="R10" s="69"/>
      <c r="S10" s="73"/>
      <c r="T10" s="69"/>
      <c r="U10" s="73"/>
      <c r="V10" s="69"/>
      <c r="W10" s="73"/>
      <c r="X10" s="69"/>
      <c r="Y10" s="73"/>
      <c r="Z10" s="69"/>
      <c r="AA10" s="73"/>
      <c r="AB10" s="68"/>
      <c r="AC10" s="8"/>
      <c r="AD10" s="17" t="s">
        <v>83</v>
      </c>
      <c r="AF10" s="44">
        <f aca="true" t="shared" si="0" ref="AF10:AG14">SUM(AH10,AR10,AZ10,CM10)</f>
        <v>6404</v>
      </c>
      <c r="AG10" s="23">
        <f t="shared" si="0"/>
        <v>3436</v>
      </c>
      <c r="AH10" s="37">
        <f aca="true" t="shared" si="1" ref="AH10:AI14">SUM(AJ10,AL10,AN10)</f>
        <v>1023</v>
      </c>
      <c r="AI10" s="37">
        <f t="shared" si="1"/>
        <v>646</v>
      </c>
      <c r="AJ10" s="9">
        <v>925</v>
      </c>
      <c r="AK10" s="9">
        <v>554</v>
      </c>
      <c r="AL10" s="9">
        <v>1</v>
      </c>
      <c r="AM10" s="9">
        <v>1</v>
      </c>
      <c r="AN10" s="9">
        <v>97</v>
      </c>
      <c r="AO10" s="9">
        <v>91</v>
      </c>
      <c r="AP10" s="9"/>
      <c r="AQ10" s="9"/>
      <c r="AR10" s="37">
        <f aca="true" t="shared" si="2" ref="AR10:AS14">SUM(AT10,AV10,AX10)</f>
        <v>1181</v>
      </c>
      <c r="AS10" s="37">
        <f t="shared" si="2"/>
        <v>833</v>
      </c>
      <c r="AT10" s="9">
        <v>1</v>
      </c>
      <c r="AU10" s="9">
        <v>1</v>
      </c>
      <c r="AV10" s="9">
        <v>712</v>
      </c>
      <c r="AW10" s="9">
        <v>641</v>
      </c>
      <c r="AX10" s="9">
        <v>468</v>
      </c>
      <c r="AY10" s="9">
        <v>191</v>
      </c>
      <c r="AZ10" s="23">
        <v>4199</v>
      </c>
      <c r="BA10" s="23">
        <v>1956</v>
      </c>
      <c r="BB10" s="9">
        <v>26</v>
      </c>
      <c r="BC10" s="9">
        <v>22</v>
      </c>
      <c r="BE10" s="8"/>
      <c r="BF10" s="8"/>
      <c r="BG10" s="8"/>
      <c r="BH10" s="33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Y10" s="16" t="s">
        <v>143</v>
      </c>
      <c r="CA10" s="44">
        <v>283</v>
      </c>
      <c r="CB10" s="23">
        <v>246</v>
      </c>
      <c r="CC10" s="23">
        <v>1188</v>
      </c>
      <c r="CD10" s="23">
        <v>542</v>
      </c>
      <c r="CE10" s="23">
        <v>75</v>
      </c>
      <c r="CF10" s="23">
        <v>25</v>
      </c>
      <c r="CG10" s="23">
        <v>7</v>
      </c>
      <c r="CH10" s="23">
        <v>2</v>
      </c>
      <c r="CI10" s="23">
        <v>2433</v>
      </c>
      <c r="CJ10" s="23">
        <v>959</v>
      </c>
      <c r="CK10" s="23">
        <v>187</v>
      </c>
      <c r="CL10" s="23">
        <v>160</v>
      </c>
      <c r="CM10" s="23">
        <v>1</v>
      </c>
      <c r="CN10" s="23">
        <v>1</v>
      </c>
    </row>
    <row r="11" spans="5:92" ht="16.5" customHeight="1">
      <c r="E11" s="85"/>
      <c r="F11" s="85"/>
      <c r="G11" s="5"/>
      <c r="H11" s="5"/>
      <c r="I11" s="5"/>
      <c r="J11" s="5"/>
      <c r="K11" s="5"/>
      <c r="L11" s="5"/>
      <c r="M11" s="5"/>
      <c r="N11" s="5"/>
      <c r="Q11" s="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8"/>
      <c r="AD11" s="16" t="s">
        <v>84</v>
      </c>
      <c r="AF11" s="36">
        <f t="shared" si="0"/>
        <v>2523</v>
      </c>
      <c r="AG11" s="37">
        <f t="shared" si="0"/>
        <v>1452</v>
      </c>
      <c r="AH11" s="37">
        <f t="shared" si="1"/>
        <v>1257</v>
      </c>
      <c r="AI11" s="37">
        <f t="shared" si="1"/>
        <v>741</v>
      </c>
      <c r="AJ11" s="9">
        <v>1120</v>
      </c>
      <c r="AK11" s="9">
        <v>629</v>
      </c>
      <c r="AL11" s="10" t="s">
        <v>43</v>
      </c>
      <c r="AM11" s="10" t="s">
        <v>43</v>
      </c>
      <c r="AN11" s="9">
        <v>137</v>
      </c>
      <c r="AO11" s="9">
        <v>112</v>
      </c>
      <c r="AP11" s="9"/>
      <c r="AQ11" s="9"/>
      <c r="AR11" s="37">
        <f t="shared" si="2"/>
        <v>397</v>
      </c>
      <c r="AS11" s="37">
        <f t="shared" si="2"/>
        <v>263</v>
      </c>
      <c r="AT11" s="10" t="s">
        <v>43</v>
      </c>
      <c r="AU11" s="10" t="s">
        <v>43</v>
      </c>
      <c r="AV11" s="9">
        <v>204</v>
      </c>
      <c r="AW11" s="9">
        <v>190</v>
      </c>
      <c r="AX11" s="9">
        <v>193</v>
      </c>
      <c r="AY11" s="9">
        <v>73</v>
      </c>
      <c r="AZ11" s="9">
        <v>869</v>
      </c>
      <c r="BA11" s="9">
        <v>448</v>
      </c>
      <c r="BB11" s="9">
        <v>2</v>
      </c>
      <c r="BC11" s="9">
        <v>1</v>
      </c>
      <c r="BF11" s="11" t="s">
        <v>30</v>
      </c>
      <c r="BH11" s="36">
        <v>42732</v>
      </c>
      <c r="BI11" s="9">
        <v>37609</v>
      </c>
      <c r="BJ11" s="9">
        <v>158599</v>
      </c>
      <c r="BK11" s="9">
        <v>74772</v>
      </c>
      <c r="BL11" s="9">
        <v>18825</v>
      </c>
      <c r="BM11" s="9">
        <v>8698</v>
      </c>
      <c r="BN11" s="10">
        <v>2828</v>
      </c>
      <c r="BO11" s="10">
        <v>1760</v>
      </c>
      <c r="BP11" s="9">
        <v>152313</v>
      </c>
      <c r="BQ11" s="9">
        <v>70512</v>
      </c>
      <c r="BR11" s="9">
        <v>36192</v>
      </c>
      <c r="BS11" s="9">
        <v>30129</v>
      </c>
      <c r="BT11" s="9">
        <v>733</v>
      </c>
      <c r="BU11" s="9">
        <v>374</v>
      </c>
      <c r="BY11" s="16" t="s">
        <v>84</v>
      </c>
      <c r="CA11" s="36">
        <v>132</v>
      </c>
      <c r="CB11" s="9">
        <v>120</v>
      </c>
      <c r="CC11" s="9">
        <v>258</v>
      </c>
      <c r="CD11" s="9">
        <v>118</v>
      </c>
      <c r="CE11" s="9">
        <v>28</v>
      </c>
      <c r="CF11" s="9">
        <v>11</v>
      </c>
      <c r="CG11" s="10" t="s">
        <v>43</v>
      </c>
      <c r="CH11" s="10" t="s">
        <v>43</v>
      </c>
      <c r="CI11" s="9">
        <v>379</v>
      </c>
      <c r="CJ11" s="9">
        <v>148</v>
      </c>
      <c r="CK11" s="9">
        <v>70</v>
      </c>
      <c r="CL11" s="9">
        <v>50</v>
      </c>
      <c r="CM11" s="13" t="s">
        <v>43</v>
      </c>
      <c r="CN11" s="13" t="s">
        <v>43</v>
      </c>
    </row>
    <row r="12" spans="2:92" ht="16.5" customHeight="1">
      <c r="B12" s="7"/>
      <c r="C12" s="7"/>
      <c r="D12" s="7"/>
      <c r="E12" s="29"/>
      <c r="F12" s="29"/>
      <c r="G12" s="32" t="s">
        <v>20</v>
      </c>
      <c r="H12" s="32" t="s">
        <v>21</v>
      </c>
      <c r="I12" s="32" t="s">
        <v>20</v>
      </c>
      <c r="J12" s="32" t="s">
        <v>21</v>
      </c>
      <c r="K12" s="32" t="s">
        <v>20</v>
      </c>
      <c r="L12" s="32" t="s">
        <v>21</v>
      </c>
      <c r="M12" s="32" t="s">
        <v>20</v>
      </c>
      <c r="N12" s="32" t="s">
        <v>21</v>
      </c>
      <c r="Q12" s="35" t="s">
        <v>20</v>
      </c>
      <c r="R12" s="32" t="s">
        <v>21</v>
      </c>
      <c r="S12" s="32" t="s">
        <v>20</v>
      </c>
      <c r="T12" s="32" t="s">
        <v>21</v>
      </c>
      <c r="U12" s="32" t="s">
        <v>20</v>
      </c>
      <c r="V12" s="32" t="s">
        <v>21</v>
      </c>
      <c r="W12" s="32" t="s">
        <v>20</v>
      </c>
      <c r="X12" s="32" t="s">
        <v>21</v>
      </c>
      <c r="Y12" s="32" t="s">
        <v>20</v>
      </c>
      <c r="Z12" s="32" t="s">
        <v>21</v>
      </c>
      <c r="AA12" s="32" t="s">
        <v>20</v>
      </c>
      <c r="AB12" s="32" t="s">
        <v>21</v>
      </c>
      <c r="AC12" s="8"/>
      <c r="AD12" s="16" t="s">
        <v>85</v>
      </c>
      <c r="AF12" s="36">
        <f t="shared" si="0"/>
        <v>3917</v>
      </c>
      <c r="AG12" s="37">
        <f t="shared" si="0"/>
        <v>2222</v>
      </c>
      <c r="AH12" s="37">
        <f t="shared" si="1"/>
        <v>1244</v>
      </c>
      <c r="AI12" s="37">
        <f t="shared" si="1"/>
        <v>712</v>
      </c>
      <c r="AJ12" s="9">
        <v>1155</v>
      </c>
      <c r="AK12" s="9">
        <v>641</v>
      </c>
      <c r="AL12" s="10">
        <v>1</v>
      </c>
      <c r="AM12" s="10">
        <v>1</v>
      </c>
      <c r="AN12" s="9">
        <v>88</v>
      </c>
      <c r="AO12" s="9">
        <v>70</v>
      </c>
      <c r="AP12" s="9"/>
      <c r="AQ12" s="9"/>
      <c r="AR12" s="37">
        <f t="shared" si="2"/>
        <v>569</v>
      </c>
      <c r="AS12" s="37">
        <f t="shared" si="2"/>
        <v>346</v>
      </c>
      <c r="AT12" s="10">
        <v>2</v>
      </c>
      <c r="AU12" s="10">
        <v>2</v>
      </c>
      <c r="AV12" s="9">
        <v>233</v>
      </c>
      <c r="AW12" s="9">
        <v>216</v>
      </c>
      <c r="AX12" s="9">
        <v>334</v>
      </c>
      <c r="AY12" s="9">
        <v>128</v>
      </c>
      <c r="AZ12" s="9">
        <v>2102</v>
      </c>
      <c r="BA12" s="9">
        <v>1162</v>
      </c>
      <c r="BB12" s="9">
        <v>11</v>
      </c>
      <c r="BC12" s="9">
        <v>9</v>
      </c>
      <c r="BF12" s="11" t="s">
        <v>31</v>
      </c>
      <c r="BH12" s="36">
        <v>41497</v>
      </c>
      <c r="BI12" s="9">
        <v>36175</v>
      </c>
      <c r="BJ12" s="9">
        <v>158625</v>
      </c>
      <c r="BK12" s="9">
        <v>73406</v>
      </c>
      <c r="BL12" s="9">
        <v>19877</v>
      </c>
      <c r="BM12" s="9">
        <v>8257</v>
      </c>
      <c r="BN12" s="9">
        <v>3712</v>
      </c>
      <c r="BO12" s="9">
        <v>2211</v>
      </c>
      <c r="BP12" s="9">
        <v>171398</v>
      </c>
      <c r="BQ12" s="9">
        <v>78409</v>
      </c>
      <c r="BR12" s="9">
        <v>35531</v>
      </c>
      <c r="BS12" s="9">
        <v>29569</v>
      </c>
      <c r="BT12" s="9">
        <v>697</v>
      </c>
      <c r="BU12" s="9">
        <v>351</v>
      </c>
      <c r="BY12" s="16" t="s">
        <v>85</v>
      </c>
      <c r="CA12" s="36">
        <v>407</v>
      </c>
      <c r="CB12" s="9">
        <v>398</v>
      </c>
      <c r="CC12" s="9">
        <v>664</v>
      </c>
      <c r="CD12" s="9">
        <v>308</v>
      </c>
      <c r="CE12" s="9">
        <v>57</v>
      </c>
      <c r="CF12" s="9">
        <v>15</v>
      </c>
      <c r="CG12" s="9">
        <v>7</v>
      </c>
      <c r="CH12" s="9">
        <v>4</v>
      </c>
      <c r="CI12" s="9">
        <v>838</v>
      </c>
      <c r="CJ12" s="9">
        <v>343</v>
      </c>
      <c r="CK12" s="9">
        <v>118</v>
      </c>
      <c r="CL12" s="9">
        <v>85</v>
      </c>
      <c r="CM12" s="9">
        <v>2</v>
      </c>
      <c r="CN12" s="9">
        <v>2</v>
      </c>
    </row>
    <row r="13" spans="5:92" ht="16.5" customHeight="1">
      <c r="E13" s="5"/>
      <c r="AD13" s="16" t="s">
        <v>86</v>
      </c>
      <c r="AF13" s="36">
        <f t="shared" si="0"/>
        <v>2972</v>
      </c>
      <c r="AG13" s="37">
        <f t="shared" si="0"/>
        <v>1729</v>
      </c>
      <c r="AH13" s="37">
        <f t="shared" si="1"/>
        <v>519</v>
      </c>
      <c r="AI13" s="37">
        <f t="shared" si="1"/>
        <v>335</v>
      </c>
      <c r="AJ13" s="9">
        <v>418</v>
      </c>
      <c r="AK13" s="9">
        <v>251</v>
      </c>
      <c r="AL13" s="10" t="s">
        <v>43</v>
      </c>
      <c r="AM13" s="10" t="s">
        <v>43</v>
      </c>
      <c r="AN13" s="9">
        <v>101</v>
      </c>
      <c r="AO13" s="9">
        <v>84</v>
      </c>
      <c r="AP13" s="9"/>
      <c r="AQ13" s="9"/>
      <c r="AR13" s="37">
        <f t="shared" si="2"/>
        <v>532</v>
      </c>
      <c r="AS13" s="37">
        <f t="shared" si="2"/>
        <v>264</v>
      </c>
      <c r="AT13" s="10">
        <v>2</v>
      </c>
      <c r="AU13" s="10">
        <v>1</v>
      </c>
      <c r="AV13" s="9">
        <v>153</v>
      </c>
      <c r="AW13" s="9">
        <v>133</v>
      </c>
      <c r="AX13" s="9">
        <v>377</v>
      </c>
      <c r="AY13" s="9">
        <v>130</v>
      </c>
      <c r="AZ13" s="9">
        <v>1919</v>
      </c>
      <c r="BA13" s="9">
        <v>1130</v>
      </c>
      <c r="BB13" s="9">
        <v>3</v>
      </c>
      <c r="BC13" s="9">
        <v>2</v>
      </c>
      <c r="BF13" s="11"/>
      <c r="BH13" s="36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Y13" s="16" t="s">
        <v>86</v>
      </c>
      <c r="CA13" s="36">
        <v>432</v>
      </c>
      <c r="CB13" s="9">
        <v>418</v>
      </c>
      <c r="CC13" s="9">
        <v>605</v>
      </c>
      <c r="CD13" s="9">
        <v>278</v>
      </c>
      <c r="CE13" s="9">
        <v>54</v>
      </c>
      <c r="CF13" s="9">
        <v>33</v>
      </c>
      <c r="CG13" s="9">
        <v>1</v>
      </c>
      <c r="CH13" s="10" t="s">
        <v>43</v>
      </c>
      <c r="CI13" s="9">
        <v>702</v>
      </c>
      <c r="CJ13" s="9">
        <v>305</v>
      </c>
      <c r="CK13" s="9">
        <v>122</v>
      </c>
      <c r="CL13" s="9">
        <v>94</v>
      </c>
      <c r="CM13" s="13">
        <v>2</v>
      </c>
      <c r="CN13" s="13" t="s">
        <v>43</v>
      </c>
    </row>
    <row r="14" spans="3:92" ht="16.5" customHeight="1">
      <c r="C14" s="11" t="s">
        <v>30</v>
      </c>
      <c r="E14" s="36">
        <f>SUM(G14,Q14,Y14,BT11)</f>
        <v>701157</v>
      </c>
      <c r="F14" s="37">
        <f>SUM(H14,R14,Z14,BU11)</f>
        <v>416766</v>
      </c>
      <c r="G14" s="9">
        <f>SUM(I14,K14,M14)</f>
        <v>121243</v>
      </c>
      <c r="H14" s="9">
        <f>SUM(J14,L14,N14)</f>
        <v>72845</v>
      </c>
      <c r="I14" s="9">
        <v>84946</v>
      </c>
      <c r="J14" s="9">
        <v>43392</v>
      </c>
      <c r="K14" s="9">
        <v>946</v>
      </c>
      <c r="L14" s="9">
        <v>707</v>
      </c>
      <c r="M14" s="9">
        <v>35351</v>
      </c>
      <c r="N14" s="9">
        <v>28746</v>
      </c>
      <c r="Q14" s="9">
        <f>SUM(S14,U14,W14)</f>
        <v>163501</v>
      </c>
      <c r="R14" s="9">
        <f>SUM(T14,V14,X14)</f>
        <v>116513</v>
      </c>
      <c r="S14" s="9">
        <v>5098</v>
      </c>
      <c r="T14" s="9">
        <v>4752</v>
      </c>
      <c r="U14" s="9">
        <v>66537</v>
      </c>
      <c r="V14" s="9">
        <v>56701</v>
      </c>
      <c r="W14" s="9">
        <v>91866</v>
      </c>
      <c r="X14" s="9">
        <v>55060</v>
      </c>
      <c r="Y14" s="9">
        <f>SUM(AA14,BH11,BJ11,BL11,BN11,BP11,BR11)</f>
        <v>415680</v>
      </c>
      <c r="Z14" s="9">
        <f>SUM(AB14,BI11,BK11,BM11,BO11,BQ11,BS11)</f>
        <v>227034</v>
      </c>
      <c r="AA14" s="9">
        <v>4191</v>
      </c>
      <c r="AB14" s="9">
        <v>3554</v>
      </c>
      <c r="AD14" s="16" t="s">
        <v>87</v>
      </c>
      <c r="AF14" s="36">
        <f t="shared" si="0"/>
        <v>3170</v>
      </c>
      <c r="AG14" s="37">
        <f t="shared" si="0"/>
        <v>1803</v>
      </c>
      <c r="AH14" s="37">
        <f t="shared" si="1"/>
        <v>1210</v>
      </c>
      <c r="AI14" s="37">
        <f t="shared" si="1"/>
        <v>716</v>
      </c>
      <c r="AJ14" s="9">
        <v>1111</v>
      </c>
      <c r="AK14" s="9">
        <v>647</v>
      </c>
      <c r="AL14" s="9">
        <v>2</v>
      </c>
      <c r="AM14" s="9">
        <v>2</v>
      </c>
      <c r="AN14" s="9">
        <v>97</v>
      </c>
      <c r="AO14" s="9">
        <v>67</v>
      </c>
      <c r="AP14" s="9"/>
      <c r="AQ14" s="9"/>
      <c r="AR14" s="37">
        <f t="shared" si="2"/>
        <v>493</v>
      </c>
      <c r="AS14" s="37">
        <f t="shared" si="2"/>
        <v>272</v>
      </c>
      <c r="AT14" s="9">
        <v>2</v>
      </c>
      <c r="AU14" s="9">
        <v>2</v>
      </c>
      <c r="AV14" s="9">
        <v>178</v>
      </c>
      <c r="AW14" s="9">
        <v>160</v>
      </c>
      <c r="AX14" s="9">
        <v>313</v>
      </c>
      <c r="AY14" s="9">
        <v>110</v>
      </c>
      <c r="AZ14" s="9">
        <v>1460</v>
      </c>
      <c r="BA14" s="9">
        <v>810</v>
      </c>
      <c r="BB14" s="9">
        <v>2</v>
      </c>
      <c r="BC14" s="9">
        <v>1</v>
      </c>
      <c r="BF14" s="21" t="s">
        <v>32</v>
      </c>
      <c r="BH14" s="36">
        <f>SUM(BH16:BH18)</f>
        <v>41252</v>
      </c>
      <c r="BI14" s="37">
        <f>SUM(BI16:BI18)</f>
        <v>35563</v>
      </c>
      <c r="BJ14" s="37">
        <f aca="true" t="shared" si="3" ref="BJ14:BU14">SUM(BJ16:BJ18)</f>
        <v>164413</v>
      </c>
      <c r="BK14" s="37">
        <f t="shared" si="3"/>
        <v>75169</v>
      </c>
      <c r="BL14" s="37">
        <f t="shared" si="3"/>
        <v>19686</v>
      </c>
      <c r="BM14" s="37">
        <f t="shared" si="3"/>
        <v>8194</v>
      </c>
      <c r="BN14" s="37">
        <f t="shared" si="3"/>
        <v>3899</v>
      </c>
      <c r="BO14" s="37">
        <f t="shared" si="3"/>
        <v>2243</v>
      </c>
      <c r="BP14" s="37">
        <f t="shared" si="3"/>
        <v>193903</v>
      </c>
      <c r="BQ14" s="37">
        <f>SUM(BQ16:BQ18)</f>
        <v>86167</v>
      </c>
      <c r="BR14" s="37">
        <f t="shared" si="3"/>
        <v>37632</v>
      </c>
      <c r="BS14" s="37">
        <f t="shared" si="3"/>
        <v>30321</v>
      </c>
      <c r="BT14" s="37">
        <f t="shared" si="3"/>
        <v>1045</v>
      </c>
      <c r="BU14" s="37">
        <f t="shared" si="3"/>
        <v>581</v>
      </c>
      <c r="BY14" s="16" t="s">
        <v>87</v>
      </c>
      <c r="CA14" s="36">
        <v>296</v>
      </c>
      <c r="CB14" s="9">
        <v>275</v>
      </c>
      <c r="CC14" s="9">
        <v>466</v>
      </c>
      <c r="CD14" s="9">
        <v>214</v>
      </c>
      <c r="CE14" s="9">
        <v>41</v>
      </c>
      <c r="CF14" s="9">
        <v>16</v>
      </c>
      <c r="CG14" s="10">
        <v>1</v>
      </c>
      <c r="CH14" s="10">
        <v>1</v>
      </c>
      <c r="CI14" s="9">
        <v>565</v>
      </c>
      <c r="CJ14" s="9">
        <v>238</v>
      </c>
      <c r="CK14" s="9">
        <v>89</v>
      </c>
      <c r="CL14" s="9">
        <v>65</v>
      </c>
      <c r="CM14" s="13">
        <v>7</v>
      </c>
      <c r="CN14" s="13">
        <v>5</v>
      </c>
    </row>
    <row r="15" spans="3:92" ht="16.5" customHeight="1">
      <c r="C15" s="11" t="s">
        <v>31</v>
      </c>
      <c r="E15" s="36">
        <f>SUM(G15,Q15,Y15,BT12)</f>
        <v>706441</v>
      </c>
      <c r="F15" s="37">
        <f>SUM(H15,R15,Z15,BU12)</f>
        <v>408792</v>
      </c>
      <c r="G15" s="9">
        <f>SUM(I15,K15,M15)</f>
        <v>96896</v>
      </c>
      <c r="H15" s="9">
        <f>SUM(J15,L15,N15)</f>
        <v>59309</v>
      </c>
      <c r="I15" s="9">
        <v>66575</v>
      </c>
      <c r="J15" s="9">
        <v>35061</v>
      </c>
      <c r="K15" s="9">
        <v>671</v>
      </c>
      <c r="L15" s="9">
        <v>526</v>
      </c>
      <c r="M15" s="9">
        <v>29650</v>
      </c>
      <c r="N15" s="9">
        <v>23722</v>
      </c>
      <c r="Q15" s="9">
        <f>SUM(S15,U15,W15)</f>
        <v>174147</v>
      </c>
      <c r="R15" s="9">
        <f>SUM(T15,V15,X15)</f>
        <v>117635</v>
      </c>
      <c r="S15" s="9">
        <v>2072</v>
      </c>
      <c r="T15" s="9">
        <v>1907</v>
      </c>
      <c r="U15" s="9">
        <v>72158</v>
      </c>
      <c r="V15" s="9">
        <v>60433</v>
      </c>
      <c r="W15" s="9">
        <v>99917</v>
      </c>
      <c r="X15" s="9">
        <v>55295</v>
      </c>
      <c r="Y15" s="9">
        <f>SUM(AA15,BH12,BJ12,BL12,BN12,BP12,BR12)</f>
        <v>434701</v>
      </c>
      <c r="Z15" s="9">
        <f>SUM(AB15,BI12,BK12,BM12,BO12,BQ12,BS12)</f>
        <v>231497</v>
      </c>
      <c r="AA15" s="9">
        <v>4061</v>
      </c>
      <c r="AB15" s="9">
        <v>3470</v>
      </c>
      <c r="AF15" s="36"/>
      <c r="AG15" s="9"/>
      <c r="AH15" s="37"/>
      <c r="AI15" s="37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H15" s="36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CA15" s="36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3:92" ht="16.5" customHeight="1">
      <c r="C16" s="11"/>
      <c r="E16" s="36"/>
      <c r="F16" s="37"/>
      <c r="G16" s="9"/>
      <c r="H16" s="9"/>
      <c r="I16" s="9"/>
      <c r="J16" s="9"/>
      <c r="K16" s="9"/>
      <c r="L16" s="9"/>
      <c r="M16" s="9"/>
      <c r="N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D16" s="16" t="s">
        <v>88</v>
      </c>
      <c r="AF16" s="36">
        <f aca="true" t="shared" si="4" ref="AF16:AG20">SUM(AH16,AR16,AZ16,CM16)</f>
        <v>2377</v>
      </c>
      <c r="AG16" s="37">
        <f t="shared" si="4"/>
        <v>1343</v>
      </c>
      <c r="AH16" s="37">
        <f aca="true" t="shared" si="5" ref="AH16:AI20">SUM(AJ16,AL16,AN16)</f>
        <v>1171</v>
      </c>
      <c r="AI16" s="37">
        <f t="shared" si="5"/>
        <v>675</v>
      </c>
      <c r="AJ16" s="9">
        <v>1169</v>
      </c>
      <c r="AK16" s="9">
        <v>674</v>
      </c>
      <c r="AL16" s="10" t="s">
        <v>43</v>
      </c>
      <c r="AM16" s="10" t="s">
        <v>43</v>
      </c>
      <c r="AN16" s="9">
        <v>2</v>
      </c>
      <c r="AO16" s="9">
        <v>1</v>
      </c>
      <c r="AP16" s="9"/>
      <c r="AQ16" s="9"/>
      <c r="AR16" s="37">
        <f aca="true" t="shared" si="6" ref="AR16:AS20">SUM(AT16,AV16,AX16)</f>
        <v>383</v>
      </c>
      <c r="AS16" s="37">
        <f t="shared" si="6"/>
        <v>239</v>
      </c>
      <c r="AT16" s="9">
        <v>3</v>
      </c>
      <c r="AU16" s="9">
        <v>2</v>
      </c>
      <c r="AV16" s="9">
        <v>164</v>
      </c>
      <c r="AW16" s="9">
        <v>145</v>
      </c>
      <c r="AX16" s="9">
        <v>216</v>
      </c>
      <c r="AY16" s="9">
        <v>92</v>
      </c>
      <c r="AZ16" s="9">
        <v>823</v>
      </c>
      <c r="BA16" s="9">
        <v>429</v>
      </c>
      <c r="BB16" s="9">
        <v>3</v>
      </c>
      <c r="BC16" s="9">
        <v>3</v>
      </c>
      <c r="BF16" s="11" t="s">
        <v>33</v>
      </c>
      <c r="BH16" s="36">
        <f>SUM(BH20:BH28)</f>
        <v>27018</v>
      </c>
      <c r="BI16" s="37">
        <f>SUM(BI20:BI28)</f>
        <v>23041</v>
      </c>
      <c r="BJ16" s="9">
        <f aca="true" t="shared" si="7" ref="BJ16:BU16">SUM(BJ20:BJ28)</f>
        <v>117386</v>
      </c>
      <c r="BK16" s="9">
        <f t="shared" si="7"/>
        <v>54015</v>
      </c>
      <c r="BL16" s="9">
        <f t="shared" si="7"/>
        <v>15653</v>
      </c>
      <c r="BM16" s="9">
        <f t="shared" si="7"/>
        <v>6715</v>
      </c>
      <c r="BN16" s="9">
        <f t="shared" si="7"/>
        <v>3419</v>
      </c>
      <c r="BO16" s="9">
        <f t="shared" si="7"/>
        <v>1965</v>
      </c>
      <c r="BP16" s="9">
        <f>SUM(BP20:BP28)</f>
        <v>132846</v>
      </c>
      <c r="BQ16" s="9">
        <f t="shared" si="7"/>
        <v>59721</v>
      </c>
      <c r="BR16" s="9">
        <f t="shared" si="7"/>
        <v>26318</v>
      </c>
      <c r="BS16" s="9">
        <f t="shared" si="7"/>
        <v>21498</v>
      </c>
      <c r="BT16" s="9">
        <f t="shared" si="7"/>
        <v>867</v>
      </c>
      <c r="BU16" s="9">
        <f t="shared" si="7"/>
        <v>494</v>
      </c>
      <c r="BV16" s="37"/>
      <c r="BY16" s="16" t="s">
        <v>88</v>
      </c>
      <c r="CA16" s="36">
        <v>84</v>
      </c>
      <c r="CB16" s="9">
        <v>76</v>
      </c>
      <c r="CC16" s="9">
        <v>266</v>
      </c>
      <c r="CD16" s="9">
        <v>122</v>
      </c>
      <c r="CE16" s="9">
        <v>25</v>
      </c>
      <c r="CF16" s="9">
        <v>10</v>
      </c>
      <c r="CG16" s="10" t="s">
        <v>43</v>
      </c>
      <c r="CH16" s="10" t="s">
        <v>43</v>
      </c>
      <c r="CI16" s="9">
        <v>358</v>
      </c>
      <c r="CJ16" s="9">
        <v>156</v>
      </c>
      <c r="CK16" s="9">
        <v>87</v>
      </c>
      <c r="CL16" s="9">
        <v>62</v>
      </c>
      <c r="CM16" s="13" t="s">
        <v>43</v>
      </c>
      <c r="CN16" s="13" t="s">
        <v>43</v>
      </c>
    </row>
    <row r="17" spans="3:92" ht="16.5" customHeight="1">
      <c r="C17" s="21" t="s">
        <v>32</v>
      </c>
      <c r="E17" s="36">
        <f>SUM(E19:E21)</f>
        <v>725810</v>
      </c>
      <c r="F17" s="37">
        <f>SUM(F19:F21)</f>
        <v>416273</v>
      </c>
      <c r="G17" s="37">
        <f aca="true" t="shared" si="8" ref="G17:N17">SUM(G19:G21)</f>
        <v>80544</v>
      </c>
      <c r="H17" s="37">
        <f t="shared" si="8"/>
        <v>49616</v>
      </c>
      <c r="I17" s="37">
        <f t="shared" si="8"/>
        <v>55173</v>
      </c>
      <c r="J17" s="37">
        <f t="shared" si="8"/>
        <v>29822</v>
      </c>
      <c r="K17" s="37">
        <f t="shared" si="8"/>
        <v>596</v>
      </c>
      <c r="L17" s="37">
        <f t="shared" si="8"/>
        <v>495</v>
      </c>
      <c r="M17" s="37">
        <f t="shared" si="8"/>
        <v>24775</v>
      </c>
      <c r="N17" s="37">
        <f t="shared" si="8"/>
        <v>19299</v>
      </c>
      <c r="Q17" s="37">
        <f aca="true" t="shared" si="9" ref="Q17:AB17">SUM(Q19:Q21)</f>
        <v>179102</v>
      </c>
      <c r="R17" s="37">
        <f t="shared" si="9"/>
        <v>124690</v>
      </c>
      <c r="S17" s="37">
        <f t="shared" si="9"/>
        <v>2084</v>
      </c>
      <c r="T17" s="37">
        <f t="shared" si="9"/>
        <v>1894</v>
      </c>
      <c r="U17" s="37">
        <f t="shared" si="9"/>
        <v>82865</v>
      </c>
      <c r="V17" s="37">
        <f t="shared" si="9"/>
        <v>68987</v>
      </c>
      <c r="W17" s="37">
        <f t="shared" si="9"/>
        <v>94153</v>
      </c>
      <c r="X17" s="37">
        <f t="shared" si="9"/>
        <v>53809</v>
      </c>
      <c r="Y17" s="37">
        <f t="shared" si="9"/>
        <v>465119</v>
      </c>
      <c r="Z17" s="37">
        <f t="shared" si="9"/>
        <v>241386</v>
      </c>
      <c r="AA17" s="37">
        <f t="shared" si="9"/>
        <v>4334</v>
      </c>
      <c r="AB17" s="37">
        <f t="shared" si="9"/>
        <v>3729</v>
      </c>
      <c r="AD17" s="16" t="s">
        <v>89</v>
      </c>
      <c r="AF17" s="36">
        <f t="shared" si="4"/>
        <v>4633</v>
      </c>
      <c r="AG17" s="37">
        <f t="shared" si="4"/>
        <v>2573</v>
      </c>
      <c r="AH17" s="37">
        <f t="shared" si="5"/>
        <v>996</v>
      </c>
      <c r="AI17" s="37">
        <f t="shared" si="5"/>
        <v>622</v>
      </c>
      <c r="AJ17" s="9">
        <v>784</v>
      </c>
      <c r="AK17" s="9">
        <v>437</v>
      </c>
      <c r="AL17" s="9">
        <v>6</v>
      </c>
      <c r="AM17" s="9">
        <v>5</v>
      </c>
      <c r="AN17" s="9">
        <v>206</v>
      </c>
      <c r="AO17" s="9">
        <v>180</v>
      </c>
      <c r="AP17" s="9"/>
      <c r="AQ17" s="9"/>
      <c r="AR17" s="37">
        <f t="shared" si="6"/>
        <v>1788</v>
      </c>
      <c r="AS17" s="37">
        <f t="shared" si="6"/>
        <v>983</v>
      </c>
      <c r="AT17" s="9">
        <v>7</v>
      </c>
      <c r="AU17" s="9">
        <v>6</v>
      </c>
      <c r="AV17" s="9">
        <v>462</v>
      </c>
      <c r="AW17" s="9">
        <v>428</v>
      </c>
      <c r="AX17" s="9">
        <v>1319</v>
      </c>
      <c r="AY17" s="9">
        <v>549</v>
      </c>
      <c r="AZ17" s="9">
        <v>1849</v>
      </c>
      <c r="BA17" s="9">
        <v>968</v>
      </c>
      <c r="BB17" s="9">
        <v>7</v>
      </c>
      <c r="BC17" s="9">
        <v>7</v>
      </c>
      <c r="BF17" s="11"/>
      <c r="BH17" s="36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Y17" s="16" t="s">
        <v>89</v>
      </c>
      <c r="CA17" s="36">
        <v>176</v>
      </c>
      <c r="CB17" s="9">
        <v>164</v>
      </c>
      <c r="CC17" s="9">
        <v>682</v>
      </c>
      <c r="CD17" s="9">
        <v>328</v>
      </c>
      <c r="CE17" s="9">
        <v>54</v>
      </c>
      <c r="CF17" s="9">
        <v>22</v>
      </c>
      <c r="CG17" s="9">
        <v>2</v>
      </c>
      <c r="CH17" s="9">
        <v>2</v>
      </c>
      <c r="CI17" s="9">
        <v>830</v>
      </c>
      <c r="CJ17" s="9">
        <v>363</v>
      </c>
      <c r="CK17" s="9">
        <v>98</v>
      </c>
      <c r="CL17" s="9">
        <v>82</v>
      </c>
      <c r="CM17" s="13" t="s">
        <v>43</v>
      </c>
      <c r="CN17" s="13" t="s">
        <v>43</v>
      </c>
    </row>
    <row r="18" spans="5:92" ht="16.5" customHeight="1">
      <c r="E18" s="36"/>
      <c r="F18" s="9"/>
      <c r="G18" s="9"/>
      <c r="H18" s="9"/>
      <c r="I18" s="9"/>
      <c r="J18" s="9"/>
      <c r="K18" s="9"/>
      <c r="L18" s="9"/>
      <c r="M18" s="9"/>
      <c r="N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D18" s="16" t="s">
        <v>90</v>
      </c>
      <c r="AF18" s="36">
        <f t="shared" si="4"/>
        <v>4842</v>
      </c>
      <c r="AG18" s="37">
        <f t="shared" si="4"/>
        <v>2644</v>
      </c>
      <c r="AH18" s="37">
        <f t="shared" si="5"/>
        <v>1399</v>
      </c>
      <c r="AI18" s="37">
        <f t="shared" si="5"/>
        <v>796</v>
      </c>
      <c r="AJ18" s="9">
        <v>1264</v>
      </c>
      <c r="AK18" s="9">
        <v>682</v>
      </c>
      <c r="AL18" s="9">
        <v>3</v>
      </c>
      <c r="AM18" s="9">
        <v>3</v>
      </c>
      <c r="AN18" s="9">
        <v>132</v>
      </c>
      <c r="AO18" s="9">
        <v>111</v>
      </c>
      <c r="AP18" s="9"/>
      <c r="AQ18" s="9"/>
      <c r="AR18" s="37">
        <f t="shared" si="6"/>
        <v>1550</v>
      </c>
      <c r="AS18" s="37">
        <f t="shared" si="6"/>
        <v>875</v>
      </c>
      <c r="AT18" s="9">
        <v>6</v>
      </c>
      <c r="AU18" s="9">
        <v>5</v>
      </c>
      <c r="AV18" s="9">
        <v>368</v>
      </c>
      <c r="AW18" s="9">
        <v>332</v>
      </c>
      <c r="AX18" s="9">
        <v>1176</v>
      </c>
      <c r="AY18" s="9">
        <v>538</v>
      </c>
      <c r="AZ18" s="9">
        <v>1891</v>
      </c>
      <c r="BA18" s="9">
        <v>973</v>
      </c>
      <c r="BB18" s="9">
        <v>10</v>
      </c>
      <c r="BC18" s="9">
        <v>10</v>
      </c>
      <c r="BF18" s="11" t="s">
        <v>34</v>
      </c>
      <c r="BH18" s="36">
        <f aca="true" t="shared" si="10" ref="BH18:BU18">SUM(BH31,BH52,BH59,BH67,CA23,CA42,CA57,CA65)</f>
        <v>14234</v>
      </c>
      <c r="BI18" s="37">
        <f t="shared" si="10"/>
        <v>12522</v>
      </c>
      <c r="BJ18" s="37">
        <f t="shared" si="10"/>
        <v>47027</v>
      </c>
      <c r="BK18" s="37">
        <f t="shared" si="10"/>
        <v>21154</v>
      </c>
      <c r="BL18" s="37">
        <f t="shared" si="10"/>
        <v>4033</v>
      </c>
      <c r="BM18" s="37">
        <f t="shared" si="10"/>
        <v>1479</v>
      </c>
      <c r="BN18" s="37">
        <f t="shared" si="10"/>
        <v>480</v>
      </c>
      <c r="BO18" s="37">
        <f t="shared" si="10"/>
        <v>278</v>
      </c>
      <c r="BP18" s="37">
        <f t="shared" si="10"/>
        <v>61057</v>
      </c>
      <c r="BQ18" s="37">
        <f t="shared" si="10"/>
        <v>26446</v>
      </c>
      <c r="BR18" s="37">
        <f t="shared" si="10"/>
        <v>11314</v>
      </c>
      <c r="BS18" s="37">
        <f t="shared" si="10"/>
        <v>8823</v>
      </c>
      <c r="BT18" s="37">
        <f t="shared" si="10"/>
        <v>178</v>
      </c>
      <c r="BU18" s="37">
        <f t="shared" si="10"/>
        <v>87</v>
      </c>
      <c r="BY18" s="16" t="s">
        <v>90</v>
      </c>
      <c r="CA18" s="36">
        <v>176</v>
      </c>
      <c r="CB18" s="9">
        <v>154</v>
      </c>
      <c r="CC18" s="9">
        <v>661</v>
      </c>
      <c r="CD18" s="9">
        <v>326</v>
      </c>
      <c r="CE18" s="9">
        <v>66</v>
      </c>
      <c r="CF18" s="9">
        <v>29</v>
      </c>
      <c r="CG18" s="9">
        <v>1</v>
      </c>
      <c r="CH18" s="10">
        <v>1</v>
      </c>
      <c r="CI18" s="9">
        <v>847</v>
      </c>
      <c r="CJ18" s="9">
        <v>354</v>
      </c>
      <c r="CK18" s="9">
        <v>130</v>
      </c>
      <c r="CL18" s="9">
        <v>99</v>
      </c>
      <c r="CM18" s="13">
        <v>2</v>
      </c>
      <c r="CN18" s="13" t="s">
        <v>43</v>
      </c>
    </row>
    <row r="19" spans="3:92" ht="16.5" customHeight="1">
      <c r="C19" s="11" t="s">
        <v>33</v>
      </c>
      <c r="E19" s="36">
        <f>SUM(E23:E31)</f>
        <v>454583</v>
      </c>
      <c r="F19" s="37">
        <f>SUM(F23:F31)</f>
        <v>260211</v>
      </c>
      <c r="G19" s="37">
        <f aca="true" t="shared" si="11" ref="G19:N19">SUM(G23:G31)</f>
        <v>24469</v>
      </c>
      <c r="H19" s="37">
        <f t="shared" si="11"/>
        <v>15151</v>
      </c>
      <c r="I19" s="37">
        <f t="shared" si="11"/>
        <v>17673</v>
      </c>
      <c r="J19" s="37">
        <f t="shared" si="11"/>
        <v>9718</v>
      </c>
      <c r="K19" s="37">
        <f>SUM(K23:K31)</f>
        <v>193</v>
      </c>
      <c r="L19" s="37">
        <f t="shared" si="11"/>
        <v>167</v>
      </c>
      <c r="M19" s="37">
        <f t="shared" si="11"/>
        <v>6603</v>
      </c>
      <c r="N19" s="37">
        <f t="shared" si="11"/>
        <v>5266</v>
      </c>
      <c r="Q19" s="37">
        <f aca="true" t="shared" si="12" ref="Q19:AB19">SUM(Q23:Q31)</f>
        <v>103459</v>
      </c>
      <c r="R19" s="37">
        <f t="shared" si="12"/>
        <v>74890</v>
      </c>
      <c r="S19" s="37">
        <f t="shared" si="12"/>
        <v>345</v>
      </c>
      <c r="T19" s="37">
        <f t="shared" si="12"/>
        <v>293</v>
      </c>
      <c r="U19" s="37">
        <f t="shared" si="12"/>
        <v>48250</v>
      </c>
      <c r="V19" s="37">
        <f t="shared" si="12"/>
        <v>40272</v>
      </c>
      <c r="W19" s="37">
        <f t="shared" si="12"/>
        <v>54864</v>
      </c>
      <c r="X19" s="37">
        <f t="shared" si="12"/>
        <v>34325</v>
      </c>
      <c r="Y19" s="37">
        <f t="shared" si="12"/>
        <v>325788</v>
      </c>
      <c r="Z19" s="37">
        <f t="shared" si="12"/>
        <v>169676</v>
      </c>
      <c r="AA19" s="37">
        <f t="shared" si="12"/>
        <v>3148</v>
      </c>
      <c r="AB19" s="37">
        <f t="shared" si="12"/>
        <v>2721</v>
      </c>
      <c r="AD19" s="16" t="s">
        <v>91</v>
      </c>
      <c r="AF19" s="36">
        <f t="shared" si="4"/>
        <v>2502</v>
      </c>
      <c r="AG19" s="37">
        <f t="shared" si="4"/>
        <v>1380</v>
      </c>
      <c r="AH19" s="37">
        <f t="shared" si="5"/>
        <v>883</v>
      </c>
      <c r="AI19" s="37">
        <f t="shared" si="5"/>
        <v>539</v>
      </c>
      <c r="AJ19" s="9">
        <v>689</v>
      </c>
      <c r="AK19" s="9">
        <v>373</v>
      </c>
      <c r="AL19" s="10">
        <v>1</v>
      </c>
      <c r="AM19" s="10">
        <v>1</v>
      </c>
      <c r="AN19" s="9">
        <v>193</v>
      </c>
      <c r="AO19" s="9">
        <v>165</v>
      </c>
      <c r="AP19" s="9"/>
      <c r="AQ19" s="9"/>
      <c r="AR19" s="37">
        <f t="shared" si="6"/>
        <v>611</v>
      </c>
      <c r="AS19" s="37">
        <f t="shared" si="6"/>
        <v>350</v>
      </c>
      <c r="AT19" s="9">
        <v>3</v>
      </c>
      <c r="AU19" s="9">
        <v>3</v>
      </c>
      <c r="AV19" s="9">
        <v>265</v>
      </c>
      <c r="AW19" s="9">
        <v>234</v>
      </c>
      <c r="AX19" s="9">
        <v>343</v>
      </c>
      <c r="AY19" s="9">
        <v>113</v>
      </c>
      <c r="AZ19" s="9">
        <v>1008</v>
      </c>
      <c r="BA19" s="9">
        <v>491</v>
      </c>
      <c r="BB19" s="9">
        <v>1</v>
      </c>
      <c r="BC19" s="9">
        <v>1</v>
      </c>
      <c r="BH19" s="36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Y19" s="16" t="s">
        <v>91</v>
      </c>
      <c r="CA19" s="36">
        <v>68</v>
      </c>
      <c r="CB19" s="9">
        <v>63</v>
      </c>
      <c r="CC19" s="9">
        <v>342</v>
      </c>
      <c r="CD19" s="9">
        <v>170</v>
      </c>
      <c r="CE19" s="9">
        <v>27</v>
      </c>
      <c r="CF19" s="9">
        <v>11</v>
      </c>
      <c r="CG19" s="10" t="s">
        <v>43</v>
      </c>
      <c r="CH19" s="10" t="s">
        <v>43</v>
      </c>
      <c r="CI19" s="9">
        <v>469</v>
      </c>
      <c r="CJ19" s="9">
        <v>167</v>
      </c>
      <c r="CK19" s="9">
        <v>101</v>
      </c>
      <c r="CL19" s="9">
        <v>79</v>
      </c>
      <c r="CM19" s="13" t="s">
        <v>43</v>
      </c>
      <c r="CN19" s="13" t="s">
        <v>43</v>
      </c>
    </row>
    <row r="20" spans="3:92" ht="16.5" customHeight="1">
      <c r="C20" s="11"/>
      <c r="E20" s="36"/>
      <c r="F20" s="9"/>
      <c r="G20" s="9"/>
      <c r="H20" s="9"/>
      <c r="I20" s="9"/>
      <c r="J20" s="9"/>
      <c r="K20" s="9"/>
      <c r="L20" s="9"/>
      <c r="M20" s="9"/>
      <c r="N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D20" s="16" t="s">
        <v>92</v>
      </c>
      <c r="AF20" s="36">
        <f t="shared" si="4"/>
        <v>3739</v>
      </c>
      <c r="AG20" s="37">
        <f t="shared" si="4"/>
        <v>2056</v>
      </c>
      <c r="AH20" s="37">
        <f t="shared" si="5"/>
        <v>858</v>
      </c>
      <c r="AI20" s="37">
        <f t="shared" si="5"/>
        <v>481</v>
      </c>
      <c r="AJ20" s="9">
        <v>769</v>
      </c>
      <c r="AK20" s="9">
        <v>410</v>
      </c>
      <c r="AL20" s="9">
        <v>1</v>
      </c>
      <c r="AM20" s="9">
        <v>1</v>
      </c>
      <c r="AN20" s="9">
        <v>88</v>
      </c>
      <c r="AO20" s="9">
        <v>70</v>
      </c>
      <c r="AP20" s="9"/>
      <c r="AQ20" s="9"/>
      <c r="AR20" s="37">
        <f t="shared" si="6"/>
        <v>1032</v>
      </c>
      <c r="AS20" s="37">
        <f t="shared" si="6"/>
        <v>653</v>
      </c>
      <c r="AT20" s="10" t="s">
        <v>43</v>
      </c>
      <c r="AU20" s="10" t="s">
        <v>43</v>
      </c>
      <c r="AV20" s="9">
        <v>514</v>
      </c>
      <c r="AW20" s="9">
        <v>453</v>
      </c>
      <c r="AX20" s="9">
        <v>518</v>
      </c>
      <c r="AY20" s="9">
        <v>200</v>
      </c>
      <c r="AZ20" s="9">
        <v>1847</v>
      </c>
      <c r="BA20" s="9">
        <v>921</v>
      </c>
      <c r="BB20" s="9">
        <v>7</v>
      </c>
      <c r="BC20" s="9">
        <v>4</v>
      </c>
      <c r="BF20" s="11" t="s">
        <v>35</v>
      </c>
      <c r="BH20" s="36">
        <v>12934</v>
      </c>
      <c r="BI20" s="9">
        <v>11159</v>
      </c>
      <c r="BJ20" s="9">
        <v>56099</v>
      </c>
      <c r="BK20" s="9">
        <v>25983</v>
      </c>
      <c r="BL20" s="9">
        <v>8310</v>
      </c>
      <c r="BM20" s="9">
        <v>3562</v>
      </c>
      <c r="BN20" s="9">
        <v>2094</v>
      </c>
      <c r="BO20" s="9">
        <v>1192</v>
      </c>
      <c r="BP20" s="9">
        <v>62500</v>
      </c>
      <c r="BQ20" s="9">
        <v>28548</v>
      </c>
      <c r="BR20" s="9">
        <v>8259</v>
      </c>
      <c r="BS20" s="9">
        <v>6076</v>
      </c>
      <c r="BT20" s="9">
        <v>688</v>
      </c>
      <c r="BU20" s="9">
        <v>400</v>
      </c>
      <c r="BY20" s="16" t="s">
        <v>92</v>
      </c>
      <c r="CA20" s="36">
        <v>154</v>
      </c>
      <c r="CB20" s="9">
        <v>135</v>
      </c>
      <c r="CC20" s="9">
        <v>638</v>
      </c>
      <c r="CD20" s="9">
        <v>312</v>
      </c>
      <c r="CE20" s="9">
        <v>61</v>
      </c>
      <c r="CF20" s="9">
        <v>20</v>
      </c>
      <c r="CG20" s="9">
        <v>5</v>
      </c>
      <c r="CH20" s="9">
        <v>4</v>
      </c>
      <c r="CI20" s="9">
        <v>889</v>
      </c>
      <c r="CJ20" s="9">
        <v>373</v>
      </c>
      <c r="CK20" s="9">
        <v>93</v>
      </c>
      <c r="CL20" s="9">
        <v>73</v>
      </c>
      <c r="CM20" s="9">
        <v>2</v>
      </c>
      <c r="CN20" s="9">
        <v>1</v>
      </c>
    </row>
    <row r="21" spans="3:92" ht="16.5" customHeight="1">
      <c r="C21" s="11" t="s">
        <v>34</v>
      </c>
      <c r="E21" s="36">
        <f aca="true" t="shared" si="13" ref="E21:N21">E33+E53+E59+E66+AF23+AF42+AF57+AF65</f>
        <v>271227</v>
      </c>
      <c r="F21" s="37">
        <f t="shared" si="13"/>
        <v>156062</v>
      </c>
      <c r="G21" s="37">
        <f t="shared" si="13"/>
        <v>56075</v>
      </c>
      <c r="H21" s="37">
        <f t="shared" si="13"/>
        <v>34465</v>
      </c>
      <c r="I21" s="37">
        <f t="shared" si="13"/>
        <v>37500</v>
      </c>
      <c r="J21" s="37">
        <f t="shared" si="13"/>
        <v>20104</v>
      </c>
      <c r="K21" s="37">
        <f t="shared" si="13"/>
        <v>403</v>
      </c>
      <c r="L21" s="37">
        <f t="shared" si="13"/>
        <v>328</v>
      </c>
      <c r="M21" s="37">
        <f t="shared" si="13"/>
        <v>18172</v>
      </c>
      <c r="N21" s="37">
        <f t="shared" si="13"/>
        <v>14033</v>
      </c>
      <c r="O21" s="8"/>
      <c r="P21" s="8"/>
      <c r="Q21" s="37">
        <f aca="true" t="shared" si="14" ref="Q21:AB21">Q33+Q53+Q59+Q66+AR23+AR42+AR57+AR65</f>
        <v>75643</v>
      </c>
      <c r="R21" s="37">
        <f t="shared" si="14"/>
        <v>49800</v>
      </c>
      <c r="S21" s="37">
        <f t="shared" si="14"/>
        <v>1739</v>
      </c>
      <c r="T21" s="37">
        <f t="shared" si="14"/>
        <v>1601</v>
      </c>
      <c r="U21" s="37">
        <f t="shared" si="14"/>
        <v>34615</v>
      </c>
      <c r="V21" s="37">
        <f t="shared" si="14"/>
        <v>28715</v>
      </c>
      <c r="W21" s="37">
        <f t="shared" si="14"/>
        <v>39289</v>
      </c>
      <c r="X21" s="37">
        <f t="shared" si="14"/>
        <v>19484</v>
      </c>
      <c r="Y21" s="37">
        <f t="shared" si="14"/>
        <v>139331</v>
      </c>
      <c r="Z21" s="37">
        <f t="shared" si="14"/>
        <v>71710</v>
      </c>
      <c r="AA21" s="37">
        <f t="shared" si="14"/>
        <v>1186</v>
      </c>
      <c r="AB21" s="37">
        <f t="shared" si="14"/>
        <v>1008</v>
      </c>
      <c r="AF21" s="36"/>
      <c r="AG21" s="37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F21" s="11" t="s">
        <v>36</v>
      </c>
      <c r="BH21" s="36">
        <v>6467</v>
      </c>
      <c r="BI21" s="9">
        <v>5444</v>
      </c>
      <c r="BJ21" s="9">
        <v>30951</v>
      </c>
      <c r="BK21" s="9">
        <v>14001</v>
      </c>
      <c r="BL21" s="9">
        <v>4351</v>
      </c>
      <c r="BM21" s="9">
        <v>1846</v>
      </c>
      <c r="BN21" s="9">
        <v>737</v>
      </c>
      <c r="BO21" s="9">
        <v>406</v>
      </c>
      <c r="BP21" s="9">
        <v>32749</v>
      </c>
      <c r="BQ21" s="9">
        <v>14595</v>
      </c>
      <c r="BR21" s="9">
        <v>9271</v>
      </c>
      <c r="BS21" s="9">
        <v>8010</v>
      </c>
      <c r="BT21" s="9">
        <v>117</v>
      </c>
      <c r="BU21" s="9">
        <v>69</v>
      </c>
      <c r="CA21" s="36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</row>
    <row r="22" spans="5:92" ht="16.5" customHeight="1">
      <c r="E22" s="36"/>
      <c r="F22" s="9"/>
      <c r="G22" s="9"/>
      <c r="H22" s="9"/>
      <c r="I22" s="9"/>
      <c r="J22" s="9"/>
      <c r="K22" s="9"/>
      <c r="L22" s="9"/>
      <c r="M22" s="9"/>
      <c r="N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F22" s="3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F22" s="11" t="s">
        <v>37</v>
      </c>
      <c r="BH22" s="36">
        <v>965</v>
      </c>
      <c r="BI22" s="9">
        <v>774</v>
      </c>
      <c r="BJ22" s="9">
        <v>4696</v>
      </c>
      <c r="BK22" s="9">
        <v>2230</v>
      </c>
      <c r="BL22" s="9">
        <v>449</v>
      </c>
      <c r="BM22" s="9">
        <v>212</v>
      </c>
      <c r="BN22" s="9">
        <v>68</v>
      </c>
      <c r="BO22" s="9">
        <v>42</v>
      </c>
      <c r="BP22" s="9">
        <v>5387</v>
      </c>
      <c r="BQ22" s="9">
        <v>2260</v>
      </c>
      <c r="BR22" s="9">
        <v>844</v>
      </c>
      <c r="BS22" s="9">
        <v>628</v>
      </c>
      <c r="BT22" s="9">
        <v>3</v>
      </c>
      <c r="BU22" s="9">
        <v>2</v>
      </c>
      <c r="CA22" s="36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</row>
    <row r="23" spans="3:92" ht="16.5" customHeight="1">
      <c r="C23" s="11" t="s">
        <v>35</v>
      </c>
      <c r="E23" s="36">
        <f aca="true" t="shared" si="15" ref="E23:F27">SUM(G23,Q23,Y23,BT20)</f>
        <v>200398</v>
      </c>
      <c r="F23" s="37">
        <f t="shared" si="15"/>
        <v>115408</v>
      </c>
      <c r="G23" s="9">
        <f>SUM(I23,K23,M23)</f>
        <v>5299</v>
      </c>
      <c r="H23" s="9">
        <f>SUM(J23,L23,N23)</f>
        <v>3648</v>
      </c>
      <c r="I23" s="9">
        <v>3193</v>
      </c>
      <c r="J23" s="9">
        <v>1824</v>
      </c>
      <c r="K23" s="9">
        <v>67</v>
      </c>
      <c r="L23" s="9">
        <v>54</v>
      </c>
      <c r="M23" s="9">
        <v>2039</v>
      </c>
      <c r="N23" s="9">
        <v>1770</v>
      </c>
      <c r="Q23" s="9">
        <f>SUM(S23,U23,W23)</f>
        <v>42980</v>
      </c>
      <c r="R23" s="9">
        <f>SUM(T23,V23,X23)</f>
        <v>33801</v>
      </c>
      <c r="S23" s="9">
        <v>111</v>
      </c>
      <c r="T23" s="9">
        <v>95</v>
      </c>
      <c r="U23" s="9">
        <v>20114</v>
      </c>
      <c r="V23" s="9">
        <v>16817</v>
      </c>
      <c r="W23" s="9">
        <v>22755</v>
      </c>
      <c r="X23" s="9">
        <v>16889</v>
      </c>
      <c r="Y23" s="9">
        <f aca="true" t="shared" si="16" ref="Y23:Z27">SUM(AA23,BH20,BJ20,BL20,BN20,BP20,BR20)</f>
        <v>151431</v>
      </c>
      <c r="Z23" s="9">
        <f t="shared" si="16"/>
        <v>77559</v>
      </c>
      <c r="AA23" s="9">
        <v>1235</v>
      </c>
      <c r="AB23" s="9">
        <v>1039</v>
      </c>
      <c r="AD23" s="14" t="s">
        <v>93</v>
      </c>
      <c r="AF23" s="36">
        <f>SUM(AF25:AF39)</f>
        <v>35865</v>
      </c>
      <c r="AG23" s="37">
        <f>SUM(AG25:AG39)</f>
        <v>20389</v>
      </c>
      <c r="AH23" s="9">
        <f>SUM(AJ23,AL23,AN23)</f>
        <v>7540</v>
      </c>
      <c r="AI23" s="9">
        <f>SUM(AK23,AM23,AO23)</f>
        <v>5024</v>
      </c>
      <c r="AJ23" s="37">
        <f aca="true" t="shared" si="17" ref="AJ23:AO23">SUM(AJ25:AJ39)</f>
        <v>3996</v>
      </c>
      <c r="AK23" s="37">
        <f t="shared" si="17"/>
        <v>2185</v>
      </c>
      <c r="AL23" s="37">
        <f t="shared" si="17"/>
        <v>27</v>
      </c>
      <c r="AM23" s="37">
        <f t="shared" si="17"/>
        <v>22</v>
      </c>
      <c r="AN23" s="37">
        <f t="shared" si="17"/>
        <v>3517</v>
      </c>
      <c r="AO23" s="37">
        <f t="shared" si="17"/>
        <v>2817</v>
      </c>
      <c r="AP23" s="9"/>
      <c r="AQ23" s="9"/>
      <c r="AR23" s="37">
        <f aca="true" t="shared" si="18" ref="AR23:BC23">SUM(AR25:AR39)</f>
        <v>10918</v>
      </c>
      <c r="AS23" s="37">
        <f t="shared" si="18"/>
        <v>6585</v>
      </c>
      <c r="AT23" s="37">
        <f t="shared" si="18"/>
        <v>88</v>
      </c>
      <c r="AU23" s="37">
        <f t="shared" si="18"/>
        <v>80</v>
      </c>
      <c r="AV23" s="37">
        <f t="shared" si="18"/>
        <v>5113</v>
      </c>
      <c r="AW23" s="37">
        <f t="shared" si="18"/>
        <v>4136</v>
      </c>
      <c r="AX23" s="37">
        <f t="shared" si="18"/>
        <v>5717</v>
      </c>
      <c r="AY23" s="37">
        <f t="shared" si="18"/>
        <v>2369</v>
      </c>
      <c r="AZ23" s="37">
        <f t="shared" si="18"/>
        <v>17403</v>
      </c>
      <c r="BA23" s="37">
        <f t="shared" si="18"/>
        <v>8778</v>
      </c>
      <c r="BB23" s="37">
        <f t="shared" si="18"/>
        <v>136</v>
      </c>
      <c r="BC23" s="37">
        <f t="shared" si="18"/>
        <v>121</v>
      </c>
      <c r="BF23" s="11" t="s">
        <v>38</v>
      </c>
      <c r="BH23" s="36">
        <v>2595</v>
      </c>
      <c r="BI23" s="9">
        <v>2203</v>
      </c>
      <c r="BJ23" s="9">
        <v>10798</v>
      </c>
      <c r="BK23" s="9">
        <v>5345</v>
      </c>
      <c r="BL23" s="9">
        <v>1222</v>
      </c>
      <c r="BM23" s="9">
        <v>564</v>
      </c>
      <c r="BN23" s="9">
        <v>255</v>
      </c>
      <c r="BO23" s="9">
        <v>157</v>
      </c>
      <c r="BP23" s="9">
        <v>12446</v>
      </c>
      <c r="BQ23" s="9">
        <v>5712</v>
      </c>
      <c r="BR23" s="9">
        <v>1877</v>
      </c>
      <c r="BS23" s="9">
        <v>1541</v>
      </c>
      <c r="BT23" s="9">
        <v>30</v>
      </c>
      <c r="BU23" s="9">
        <v>12</v>
      </c>
      <c r="BY23" s="14" t="s">
        <v>93</v>
      </c>
      <c r="CA23" s="36">
        <f>SUM(CA25:CA39)</f>
        <v>1867</v>
      </c>
      <c r="CB23" s="37">
        <f>SUM(CB25:CB39)</f>
        <v>1648</v>
      </c>
      <c r="CC23" s="37">
        <f aca="true" t="shared" si="19" ref="CC23:CI23">SUM(CC25:CC39)</f>
        <v>5631</v>
      </c>
      <c r="CD23" s="37">
        <f t="shared" si="19"/>
        <v>2393</v>
      </c>
      <c r="CE23" s="37">
        <f t="shared" si="19"/>
        <v>478</v>
      </c>
      <c r="CF23" s="37">
        <f t="shared" si="19"/>
        <v>163</v>
      </c>
      <c r="CG23" s="37">
        <f t="shared" si="19"/>
        <v>43</v>
      </c>
      <c r="CH23" s="37">
        <f t="shared" si="19"/>
        <v>21</v>
      </c>
      <c r="CI23" s="37">
        <f t="shared" si="19"/>
        <v>7772</v>
      </c>
      <c r="CJ23" s="37">
        <f>SUM(CJ25:CJ39)</f>
        <v>3323</v>
      </c>
      <c r="CK23" s="37">
        <f>SUM(CK25:CK39)</f>
        <v>1476</v>
      </c>
      <c r="CL23" s="37">
        <f>SUM(CL25:CL39)</f>
        <v>1109</v>
      </c>
      <c r="CM23" s="37">
        <f>SUM(CM25:CM39)</f>
        <v>4</v>
      </c>
      <c r="CN23" s="37">
        <f>SUM(CN25:CN39)</f>
        <v>2</v>
      </c>
    </row>
    <row r="24" spans="3:92" ht="16.5" customHeight="1">
      <c r="C24" s="11" t="s">
        <v>36</v>
      </c>
      <c r="E24" s="36">
        <f t="shared" si="15"/>
        <v>115909</v>
      </c>
      <c r="F24" s="37">
        <f t="shared" si="15"/>
        <v>66053</v>
      </c>
      <c r="G24" s="9">
        <f aca="true" t="shared" si="20" ref="G24:H27">SUM(I24,K24,M24)</f>
        <v>4814</v>
      </c>
      <c r="H24" s="9">
        <f t="shared" si="20"/>
        <v>2681</v>
      </c>
      <c r="I24" s="9">
        <v>3640</v>
      </c>
      <c r="J24" s="9">
        <v>1871</v>
      </c>
      <c r="K24" s="9">
        <v>28</v>
      </c>
      <c r="L24" s="9">
        <v>24</v>
      </c>
      <c r="M24" s="9">
        <v>1146</v>
      </c>
      <c r="N24" s="9">
        <v>786</v>
      </c>
      <c r="Q24" s="9">
        <f aca="true" t="shared" si="21" ref="Q24:R31">SUM(S24,U24,W24)</f>
        <v>25626</v>
      </c>
      <c r="R24" s="9">
        <f t="shared" si="21"/>
        <v>18272</v>
      </c>
      <c r="S24" s="9">
        <v>82</v>
      </c>
      <c r="T24" s="9">
        <v>71</v>
      </c>
      <c r="U24" s="9">
        <v>12815</v>
      </c>
      <c r="V24" s="9">
        <v>10591</v>
      </c>
      <c r="W24" s="9">
        <v>12729</v>
      </c>
      <c r="X24" s="9">
        <v>7610</v>
      </c>
      <c r="Y24" s="9">
        <f t="shared" si="16"/>
        <v>85352</v>
      </c>
      <c r="Z24" s="9">
        <f t="shared" si="16"/>
        <v>45031</v>
      </c>
      <c r="AA24" s="9">
        <v>826</v>
      </c>
      <c r="AB24" s="9">
        <v>729</v>
      </c>
      <c r="AF24" s="3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F24" s="11" t="s">
        <v>39</v>
      </c>
      <c r="BH24" s="36">
        <v>2074</v>
      </c>
      <c r="BI24" s="9">
        <v>1792</v>
      </c>
      <c r="BJ24" s="9">
        <v>8251</v>
      </c>
      <c r="BK24" s="9">
        <v>3651</v>
      </c>
      <c r="BL24" s="9">
        <v>740</v>
      </c>
      <c r="BM24" s="9">
        <v>326</v>
      </c>
      <c r="BN24" s="9">
        <v>236</v>
      </c>
      <c r="BO24" s="9">
        <v>148</v>
      </c>
      <c r="BP24" s="9">
        <v>10435</v>
      </c>
      <c r="BQ24" s="9">
        <v>4582</v>
      </c>
      <c r="BR24" s="9">
        <v>4442</v>
      </c>
      <c r="BS24" s="9">
        <v>3985</v>
      </c>
      <c r="BT24" s="9">
        <v>25</v>
      </c>
      <c r="BU24" s="9">
        <v>11</v>
      </c>
      <c r="CA24" s="36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</row>
    <row r="25" spans="3:92" ht="16.5" customHeight="1">
      <c r="C25" s="11" t="s">
        <v>37</v>
      </c>
      <c r="E25" s="36">
        <f t="shared" si="15"/>
        <v>19355</v>
      </c>
      <c r="F25" s="37">
        <f t="shared" si="15"/>
        <v>10462</v>
      </c>
      <c r="G25" s="9">
        <f t="shared" si="20"/>
        <v>2072</v>
      </c>
      <c r="H25" s="9">
        <f t="shared" si="20"/>
        <v>1254</v>
      </c>
      <c r="I25" s="9">
        <v>1621</v>
      </c>
      <c r="J25" s="9">
        <v>919</v>
      </c>
      <c r="K25" s="9">
        <v>15</v>
      </c>
      <c r="L25" s="9">
        <v>14</v>
      </c>
      <c r="M25" s="9">
        <v>436</v>
      </c>
      <c r="N25" s="9">
        <v>321</v>
      </c>
      <c r="Q25" s="9">
        <f t="shared" si="21"/>
        <v>4780</v>
      </c>
      <c r="R25" s="9">
        <f t="shared" si="21"/>
        <v>2989</v>
      </c>
      <c r="S25" s="9">
        <v>4</v>
      </c>
      <c r="T25" s="9">
        <v>2</v>
      </c>
      <c r="U25" s="9">
        <v>2031</v>
      </c>
      <c r="V25" s="9">
        <v>1757</v>
      </c>
      <c r="W25" s="9">
        <v>2745</v>
      </c>
      <c r="X25" s="9">
        <v>1230</v>
      </c>
      <c r="Y25" s="9">
        <f t="shared" si="16"/>
        <v>12500</v>
      </c>
      <c r="Z25" s="9">
        <f t="shared" si="16"/>
        <v>6217</v>
      </c>
      <c r="AA25" s="9">
        <v>91</v>
      </c>
      <c r="AB25" s="9">
        <v>71</v>
      </c>
      <c r="AD25" s="16" t="s">
        <v>94</v>
      </c>
      <c r="AF25" s="36">
        <f aca="true" t="shared" si="22" ref="AF25:AG29">SUM(AH25,AR25,AZ25,CM25)</f>
        <v>889</v>
      </c>
      <c r="AG25" s="37">
        <f t="shared" si="22"/>
        <v>530</v>
      </c>
      <c r="AH25" s="37">
        <f aca="true" t="shared" si="23" ref="AH25:AI29">SUM(AJ25,AL25,AN25)</f>
        <v>438</v>
      </c>
      <c r="AI25" s="37">
        <f t="shared" si="23"/>
        <v>289</v>
      </c>
      <c r="AJ25" s="9">
        <v>292</v>
      </c>
      <c r="AK25" s="9">
        <v>177</v>
      </c>
      <c r="AL25" s="10" t="s">
        <v>43</v>
      </c>
      <c r="AM25" s="10" t="s">
        <v>43</v>
      </c>
      <c r="AN25" s="9">
        <v>146</v>
      </c>
      <c r="AO25" s="9">
        <v>112</v>
      </c>
      <c r="AP25" s="9"/>
      <c r="AQ25" s="9"/>
      <c r="AR25" s="37">
        <f aca="true" t="shared" si="24" ref="AR25:AS29">SUM(AT25,AV25,AX25)</f>
        <v>121</v>
      </c>
      <c r="AS25" s="37">
        <f t="shared" si="24"/>
        <v>68</v>
      </c>
      <c r="AT25" s="9">
        <v>7</v>
      </c>
      <c r="AU25" s="9">
        <v>5</v>
      </c>
      <c r="AV25" s="9">
        <v>76</v>
      </c>
      <c r="AW25" s="9">
        <v>56</v>
      </c>
      <c r="AX25" s="9">
        <v>38</v>
      </c>
      <c r="AY25" s="9">
        <v>7</v>
      </c>
      <c r="AZ25" s="9">
        <v>330</v>
      </c>
      <c r="BA25" s="9">
        <v>173</v>
      </c>
      <c r="BB25" s="10">
        <v>2</v>
      </c>
      <c r="BC25" s="10">
        <v>2</v>
      </c>
      <c r="BF25" s="9"/>
      <c r="BH25" s="36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Y25" s="16" t="s">
        <v>94</v>
      </c>
      <c r="CA25" s="36">
        <v>38</v>
      </c>
      <c r="CB25" s="9">
        <v>30</v>
      </c>
      <c r="CC25" s="9">
        <v>87</v>
      </c>
      <c r="CD25" s="9">
        <v>31</v>
      </c>
      <c r="CE25" s="9">
        <v>3</v>
      </c>
      <c r="CF25" s="9">
        <v>2</v>
      </c>
      <c r="CG25" s="10" t="s">
        <v>43</v>
      </c>
      <c r="CH25" s="10" t="s">
        <v>43</v>
      </c>
      <c r="CI25" s="9">
        <v>153</v>
      </c>
      <c r="CJ25" s="9">
        <v>70</v>
      </c>
      <c r="CK25" s="9">
        <v>47</v>
      </c>
      <c r="CL25" s="9">
        <v>38</v>
      </c>
      <c r="CM25" s="13" t="s">
        <v>43</v>
      </c>
      <c r="CN25" s="13" t="s">
        <v>43</v>
      </c>
    </row>
    <row r="26" spans="3:92" ht="16.5" customHeight="1">
      <c r="C26" s="11" t="s">
        <v>38</v>
      </c>
      <c r="E26" s="36">
        <f t="shared" si="15"/>
        <v>43606</v>
      </c>
      <c r="F26" s="37">
        <f t="shared" si="15"/>
        <v>25121</v>
      </c>
      <c r="G26" s="9">
        <f t="shared" si="20"/>
        <v>2674</v>
      </c>
      <c r="H26" s="9">
        <f t="shared" si="20"/>
        <v>1654</v>
      </c>
      <c r="I26" s="9">
        <v>2440</v>
      </c>
      <c r="J26" s="9">
        <v>1442</v>
      </c>
      <c r="K26" s="9">
        <v>19</v>
      </c>
      <c r="L26" s="9">
        <v>18</v>
      </c>
      <c r="M26" s="9">
        <v>215</v>
      </c>
      <c r="N26" s="9">
        <v>194</v>
      </c>
      <c r="Q26" s="9">
        <f t="shared" si="21"/>
        <v>11469</v>
      </c>
      <c r="R26" s="9">
        <f t="shared" si="21"/>
        <v>7730</v>
      </c>
      <c r="S26" s="9">
        <v>48</v>
      </c>
      <c r="T26" s="9">
        <v>40</v>
      </c>
      <c r="U26" s="9">
        <v>4396</v>
      </c>
      <c r="V26" s="9">
        <v>3754</v>
      </c>
      <c r="W26" s="9">
        <v>7025</v>
      </c>
      <c r="X26" s="9">
        <v>3936</v>
      </c>
      <c r="Y26" s="9">
        <f t="shared" si="16"/>
        <v>29433</v>
      </c>
      <c r="Z26" s="9">
        <f t="shared" si="16"/>
        <v>15725</v>
      </c>
      <c r="AA26" s="9">
        <v>240</v>
      </c>
      <c r="AB26" s="9">
        <v>203</v>
      </c>
      <c r="AD26" s="16" t="s">
        <v>95</v>
      </c>
      <c r="AF26" s="36">
        <f t="shared" si="22"/>
        <v>3897</v>
      </c>
      <c r="AG26" s="37">
        <f t="shared" si="22"/>
        <v>2376</v>
      </c>
      <c r="AH26" s="37">
        <f t="shared" si="23"/>
        <v>1307</v>
      </c>
      <c r="AI26" s="37">
        <f t="shared" si="23"/>
        <v>1053</v>
      </c>
      <c r="AJ26" s="9">
        <v>350</v>
      </c>
      <c r="AK26" s="9">
        <v>141</v>
      </c>
      <c r="AL26" s="10" t="s">
        <v>43</v>
      </c>
      <c r="AM26" s="10" t="s">
        <v>43</v>
      </c>
      <c r="AN26" s="9">
        <v>957</v>
      </c>
      <c r="AO26" s="9">
        <v>912</v>
      </c>
      <c r="AP26" s="9"/>
      <c r="AQ26" s="9"/>
      <c r="AR26" s="37">
        <f t="shared" si="24"/>
        <v>1052</v>
      </c>
      <c r="AS26" s="37">
        <f t="shared" si="24"/>
        <v>572</v>
      </c>
      <c r="AT26" s="10">
        <v>5</v>
      </c>
      <c r="AU26" s="10">
        <v>5</v>
      </c>
      <c r="AV26" s="9">
        <v>607</v>
      </c>
      <c r="AW26" s="9">
        <v>479</v>
      </c>
      <c r="AX26" s="9">
        <v>440</v>
      </c>
      <c r="AY26" s="9">
        <v>88</v>
      </c>
      <c r="AZ26" s="9">
        <v>1536</v>
      </c>
      <c r="BA26" s="9">
        <v>750</v>
      </c>
      <c r="BB26" s="9">
        <v>7</v>
      </c>
      <c r="BC26" s="9">
        <v>6</v>
      </c>
      <c r="BF26" s="11" t="s">
        <v>40</v>
      </c>
      <c r="BH26" s="36">
        <v>721</v>
      </c>
      <c r="BI26" s="9">
        <v>589</v>
      </c>
      <c r="BJ26" s="9">
        <v>3004</v>
      </c>
      <c r="BK26" s="9">
        <v>1301</v>
      </c>
      <c r="BL26" s="9">
        <v>240</v>
      </c>
      <c r="BM26" s="9">
        <v>91</v>
      </c>
      <c r="BN26" s="9">
        <v>10</v>
      </c>
      <c r="BO26" s="9">
        <v>7</v>
      </c>
      <c r="BP26" s="9">
        <v>3515</v>
      </c>
      <c r="BQ26" s="9">
        <v>1575</v>
      </c>
      <c r="BR26" s="9">
        <v>796</v>
      </c>
      <c r="BS26" s="9">
        <v>625</v>
      </c>
      <c r="BT26" s="9">
        <v>2</v>
      </c>
      <c r="BU26" s="21" t="s">
        <v>41</v>
      </c>
      <c r="BY26" s="16" t="s">
        <v>95</v>
      </c>
      <c r="CA26" s="36">
        <v>340</v>
      </c>
      <c r="CB26" s="9">
        <v>313</v>
      </c>
      <c r="CC26" s="9">
        <v>417</v>
      </c>
      <c r="CD26" s="9">
        <v>110</v>
      </c>
      <c r="CE26" s="9">
        <v>28</v>
      </c>
      <c r="CF26" s="9">
        <v>10</v>
      </c>
      <c r="CG26" s="10" t="s">
        <v>43</v>
      </c>
      <c r="CH26" s="10" t="s">
        <v>43</v>
      </c>
      <c r="CI26" s="9">
        <v>616</v>
      </c>
      <c r="CJ26" s="9">
        <v>250</v>
      </c>
      <c r="CK26" s="9">
        <v>128</v>
      </c>
      <c r="CL26" s="9">
        <v>61</v>
      </c>
      <c r="CM26" s="13">
        <v>2</v>
      </c>
      <c r="CN26" s="13">
        <v>1</v>
      </c>
    </row>
    <row r="27" spans="3:92" ht="16.5" customHeight="1">
      <c r="C27" s="11" t="s">
        <v>39</v>
      </c>
      <c r="E27" s="36">
        <f t="shared" si="15"/>
        <v>38622</v>
      </c>
      <c r="F27" s="37">
        <f t="shared" si="15"/>
        <v>22435</v>
      </c>
      <c r="G27" s="9">
        <f t="shared" si="20"/>
        <v>2727</v>
      </c>
      <c r="H27" s="9">
        <f t="shared" si="20"/>
        <v>1485</v>
      </c>
      <c r="I27" s="9">
        <v>2426</v>
      </c>
      <c r="J27" s="9">
        <v>1249</v>
      </c>
      <c r="K27" s="9">
        <v>40</v>
      </c>
      <c r="L27" s="9">
        <v>35</v>
      </c>
      <c r="M27" s="9">
        <v>261</v>
      </c>
      <c r="N27" s="9">
        <v>201</v>
      </c>
      <c r="Q27" s="9">
        <f t="shared" si="21"/>
        <v>9366</v>
      </c>
      <c r="R27" s="9">
        <f t="shared" si="21"/>
        <v>6168</v>
      </c>
      <c r="S27" s="9">
        <v>12</v>
      </c>
      <c r="T27" s="9">
        <v>10</v>
      </c>
      <c r="U27" s="9">
        <v>3866</v>
      </c>
      <c r="V27" s="9">
        <v>3257</v>
      </c>
      <c r="W27" s="9">
        <v>5488</v>
      </c>
      <c r="X27" s="9">
        <v>2901</v>
      </c>
      <c r="Y27" s="9">
        <f t="shared" si="16"/>
        <v>26504</v>
      </c>
      <c r="Z27" s="9">
        <f t="shared" si="16"/>
        <v>14771</v>
      </c>
      <c r="AA27" s="9">
        <v>326</v>
      </c>
      <c r="AB27" s="9">
        <v>287</v>
      </c>
      <c r="AD27" s="16" t="s">
        <v>96</v>
      </c>
      <c r="AF27" s="36">
        <f t="shared" si="22"/>
        <v>1923</v>
      </c>
      <c r="AG27" s="37">
        <f t="shared" si="22"/>
        <v>1188</v>
      </c>
      <c r="AH27" s="37">
        <f t="shared" si="23"/>
        <v>783</v>
      </c>
      <c r="AI27" s="37">
        <f t="shared" si="23"/>
        <v>533</v>
      </c>
      <c r="AJ27" s="9">
        <v>365</v>
      </c>
      <c r="AK27" s="9">
        <v>196</v>
      </c>
      <c r="AL27" s="10" t="s">
        <v>43</v>
      </c>
      <c r="AM27" s="10" t="s">
        <v>43</v>
      </c>
      <c r="AN27" s="9">
        <v>418</v>
      </c>
      <c r="AO27" s="9">
        <v>337</v>
      </c>
      <c r="AP27" s="9"/>
      <c r="AQ27" s="9"/>
      <c r="AR27" s="37">
        <f t="shared" si="24"/>
        <v>305</v>
      </c>
      <c r="AS27" s="37">
        <f t="shared" si="24"/>
        <v>218</v>
      </c>
      <c r="AT27" s="10" t="s">
        <v>43</v>
      </c>
      <c r="AU27" s="10" t="s">
        <v>43</v>
      </c>
      <c r="AV27" s="9">
        <v>278</v>
      </c>
      <c r="AW27" s="9">
        <v>199</v>
      </c>
      <c r="AX27" s="9">
        <v>27</v>
      </c>
      <c r="AY27" s="9">
        <v>19</v>
      </c>
      <c r="AZ27" s="9">
        <v>835</v>
      </c>
      <c r="BA27" s="9">
        <v>437</v>
      </c>
      <c r="BB27" s="9">
        <v>4</v>
      </c>
      <c r="BC27" s="9">
        <v>4</v>
      </c>
      <c r="BF27" s="11" t="s">
        <v>42</v>
      </c>
      <c r="BH27" s="36">
        <v>610</v>
      </c>
      <c r="BI27" s="9">
        <v>528</v>
      </c>
      <c r="BJ27" s="9">
        <v>1792</v>
      </c>
      <c r="BK27" s="9">
        <v>743</v>
      </c>
      <c r="BL27" s="9">
        <v>169</v>
      </c>
      <c r="BM27" s="9">
        <v>63</v>
      </c>
      <c r="BN27" s="9">
        <v>9</v>
      </c>
      <c r="BO27" s="9">
        <v>6</v>
      </c>
      <c r="BP27" s="9">
        <v>3186</v>
      </c>
      <c r="BQ27" s="9">
        <v>1299</v>
      </c>
      <c r="BR27" s="9">
        <v>422</v>
      </c>
      <c r="BS27" s="9">
        <v>326</v>
      </c>
      <c r="BT27" s="9">
        <v>1</v>
      </c>
      <c r="BU27" s="10" t="s">
        <v>43</v>
      </c>
      <c r="BY27" s="16" t="s">
        <v>96</v>
      </c>
      <c r="CA27" s="36">
        <v>84</v>
      </c>
      <c r="CB27" s="9">
        <v>73</v>
      </c>
      <c r="CC27" s="9">
        <v>220</v>
      </c>
      <c r="CD27" s="9">
        <v>88</v>
      </c>
      <c r="CE27" s="9">
        <v>13</v>
      </c>
      <c r="CF27" s="9">
        <v>4</v>
      </c>
      <c r="CG27" s="10" t="s">
        <v>43</v>
      </c>
      <c r="CH27" s="10" t="s">
        <v>43</v>
      </c>
      <c r="CI27" s="9">
        <v>381</v>
      </c>
      <c r="CJ27" s="9">
        <v>183</v>
      </c>
      <c r="CK27" s="9">
        <v>133</v>
      </c>
      <c r="CL27" s="9">
        <v>85</v>
      </c>
      <c r="CM27" s="13" t="s">
        <v>43</v>
      </c>
      <c r="CN27" s="13" t="s">
        <v>43</v>
      </c>
    </row>
    <row r="28" spans="3:92" ht="16.5" customHeight="1">
      <c r="C28" s="9"/>
      <c r="E28" s="36"/>
      <c r="F28" s="9"/>
      <c r="G28" s="9"/>
      <c r="H28" s="9"/>
      <c r="I28" s="9"/>
      <c r="J28" s="9"/>
      <c r="K28" s="9"/>
      <c r="L28" s="9"/>
      <c r="M28" s="9"/>
      <c r="N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D28" s="16" t="s">
        <v>97</v>
      </c>
      <c r="AF28" s="36">
        <f t="shared" si="22"/>
        <v>1805</v>
      </c>
      <c r="AG28" s="37">
        <f t="shared" si="22"/>
        <v>1080</v>
      </c>
      <c r="AH28" s="37">
        <f t="shared" si="23"/>
        <v>605</v>
      </c>
      <c r="AI28" s="37">
        <f t="shared" si="23"/>
        <v>385</v>
      </c>
      <c r="AJ28" s="9">
        <v>376</v>
      </c>
      <c r="AK28" s="9">
        <v>194</v>
      </c>
      <c r="AL28" s="10" t="s">
        <v>43</v>
      </c>
      <c r="AM28" s="10" t="s">
        <v>43</v>
      </c>
      <c r="AN28" s="9">
        <v>229</v>
      </c>
      <c r="AO28" s="9">
        <v>191</v>
      </c>
      <c r="AP28" s="9"/>
      <c r="AQ28" s="9"/>
      <c r="AR28" s="37">
        <f t="shared" si="24"/>
        <v>383</v>
      </c>
      <c r="AS28" s="37">
        <f t="shared" si="24"/>
        <v>226</v>
      </c>
      <c r="AT28" s="10" t="s">
        <v>43</v>
      </c>
      <c r="AU28" s="10" t="s">
        <v>43</v>
      </c>
      <c r="AV28" s="9">
        <v>248</v>
      </c>
      <c r="AW28" s="9">
        <v>202</v>
      </c>
      <c r="AX28" s="9">
        <v>135</v>
      </c>
      <c r="AY28" s="9">
        <v>24</v>
      </c>
      <c r="AZ28" s="9">
        <v>817</v>
      </c>
      <c r="BA28" s="9">
        <v>469</v>
      </c>
      <c r="BB28" s="9">
        <v>6</v>
      </c>
      <c r="BC28" s="9">
        <v>6</v>
      </c>
      <c r="BF28" s="11" t="s">
        <v>44</v>
      </c>
      <c r="BH28" s="36">
        <v>652</v>
      </c>
      <c r="BI28" s="9">
        <v>552</v>
      </c>
      <c r="BJ28" s="9">
        <v>1795</v>
      </c>
      <c r="BK28" s="9">
        <v>761</v>
      </c>
      <c r="BL28" s="9">
        <v>172</v>
      </c>
      <c r="BM28" s="9">
        <v>51</v>
      </c>
      <c r="BN28" s="9">
        <v>10</v>
      </c>
      <c r="BO28" s="9">
        <v>7</v>
      </c>
      <c r="BP28" s="9">
        <v>2628</v>
      </c>
      <c r="BQ28" s="9">
        <v>1150</v>
      </c>
      <c r="BR28" s="9">
        <v>407</v>
      </c>
      <c r="BS28" s="9">
        <v>307</v>
      </c>
      <c r="BT28" s="9">
        <v>1</v>
      </c>
      <c r="BU28" s="21" t="s">
        <v>41</v>
      </c>
      <c r="BY28" s="16" t="s">
        <v>97</v>
      </c>
      <c r="CA28" s="36">
        <v>140</v>
      </c>
      <c r="CB28" s="9">
        <v>128</v>
      </c>
      <c r="CC28" s="9">
        <v>236</v>
      </c>
      <c r="CD28" s="9">
        <v>86</v>
      </c>
      <c r="CE28" s="9">
        <v>14</v>
      </c>
      <c r="CF28" s="9">
        <v>6</v>
      </c>
      <c r="CG28" s="10" t="s">
        <v>43</v>
      </c>
      <c r="CH28" s="10" t="s">
        <v>43</v>
      </c>
      <c r="CI28" s="9">
        <v>333</v>
      </c>
      <c r="CJ28" s="9">
        <v>168</v>
      </c>
      <c r="CK28" s="9">
        <v>88</v>
      </c>
      <c r="CL28" s="9">
        <v>75</v>
      </c>
      <c r="CM28" s="13" t="s">
        <v>43</v>
      </c>
      <c r="CN28" s="13" t="s">
        <v>43</v>
      </c>
    </row>
    <row r="29" spans="3:92" ht="16.5" customHeight="1">
      <c r="C29" s="11" t="s">
        <v>40</v>
      </c>
      <c r="E29" s="36">
        <f aca="true" t="shared" si="25" ref="E29:F31">SUM(G29,Q29,Y29,BT26)</f>
        <v>12734</v>
      </c>
      <c r="F29" s="37">
        <f t="shared" si="25"/>
        <v>7293</v>
      </c>
      <c r="G29" s="9">
        <f aca="true" t="shared" si="26" ref="G29:H33">SUM(I29,K29,M29)</f>
        <v>2051</v>
      </c>
      <c r="H29" s="9">
        <f t="shared" si="26"/>
        <v>1370</v>
      </c>
      <c r="I29" s="9">
        <v>1281</v>
      </c>
      <c r="J29" s="9">
        <v>714</v>
      </c>
      <c r="K29" s="9">
        <v>16</v>
      </c>
      <c r="L29" s="9">
        <v>15</v>
      </c>
      <c r="M29" s="9">
        <v>754</v>
      </c>
      <c r="N29" s="9">
        <v>641</v>
      </c>
      <c r="Q29" s="9">
        <f t="shared" si="21"/>
        <v>2320</v>
      </c>
      <c r="R29" s="9">
        <f t="shared" si="21"/>
        <v>1666</v>
      </c>
      <c r="S29" s="9">
        <v>59</v>
      </c>
      <c r="T29" s="9">
        <v>50</v>
      </c>
      <c r="U29" s="9">
        <v>1604</v>
      </c>
      <c r="V29" s="9">
        <v>1308</v>
      </c>
      <c r="W29" s="9">
        <v>657</v>
      </c>
      <c r="X29" s="9">
        <v>308</v>
      </c>
      <c r="Y29" s="9">
        <f aca="true" t="shared" si="27" ref="Y29:Z31">SUM(AA29,BH26,BJ26,BL26,BN26,BP26,BR26)</f>
        <v>8361</v>
      </c>
      <c r="Z29" s="9">
        <f t="shared" si="27"/>
        <v>4257</v>
      </c>
      <c r="AA29" s="9">
        <v>75</v>
      </c>
      <c r="AB29" s="9">
        <v>69</v>
      </c>
      <c r="AD29" s="16" t="s">
        <v>98</v>
      </c>
      <c r="AF29" s="36">
        <f t="shared" si="22"/>
        <v>3789</v>
      </c>
      <c r="AG29" s="37">
        <f t="shared" si="22"/>
        <v>2101</v>
      </c>
      <c r="AH29" s="37">
        <f t="shared" si="23"/>
        <v>657</v>
      </c>
      <c r="AI29" s="37">
        <f t="shared" si="23"/>
        <v>418</v>
      </c>
      <c r="AJ29" s="9">
        <v>508</v>
      </c>
      <c r="AK29" s="9">
        <v>298</v>
      </c>
      <c r="AL29" s="9">
        <v>1</v>
      </c>
      <c r="AM29" s="9">
        <v>1</v>
      </c>
      <c r="AN29" s="9">
        <v>148</v>
      </c>
      <c r="AO29" s="9">
        <v>119</v>
      </c>
      <c r="AP29" s="9"/>
      <c r="AQ29" s="9"/>
      <c r="AR29" s="37">
        <f t="shared" si="24"/>
        <v>1020</v>
      </c>
      <c r="AS29" s="37">
        <f t="shared" si="24"/>
        <v>623</v>
      </c>
      <c r="AT29" s="9">
        <v>2</v>
      </c>
      <c r="AU29" s="9">
        <v>2</v>
      </c>
      <c r="AV29" s="9">
        <v>495</v>
      </c>
      <c r="AW29" s="9">
        <v>423</v>
      </c>
      <c r="AX29" s="9">
        <v>523</v>
      </c>
      <c r="AY29" s="9">
        <v>198</v>
      </c>
      <c r="AZ29" s="9">
        <v>2111</v>
      </c>
      <c r="BA29" s="9">
        <v>1059</v>
      </c>
      <c r="BB29" s="9">
        <v>10</v>
      </c>
      <c r="BC29" s="9">
        <v>9</v>
      </c>
      <c r="BH29" s="36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Y29" s="16" t="s">
        <v>98</v>
      </c>
      <c r="CA29" s="36">
        <v>225</v>
      </c>
      <c r="CB29" s="9">
        <v>198</v>
      </c>
      <c r="CC29" s="9">
        <v>693</v>
      </c>
      <c r="CD29" s="9">
        <v>325</v>
      </c>
      <c r="CE29" s="9">
        <v>62</v>
      </c>
      <c r="CF29" s="9">
        <v>27</v>
      </c>
      <c r="CG29" s="9">
        <v>4</v>
      </c>
      <c r="CH29" s="9">
        <v>2</v>
      </c>
      <c r="CI29" s="9">
        <v>988</v>
      </c>
      <c r="CJ29" s="9">
        <v>397</v>
      </c>
      <c r="CK29" s="9">
        <v>129</v>
      </c>
      <c r="CL29" s="9">
        <v>101</v>
      </c>
      <c r="CM29" s="9">
        <v>1</v>
      </c>
      <c r="CN29" s="13">
        <v>1</v>
      </c>
    </row>
    <row r="30" spans="3:92" ht="16.5" customHeight="1">
      <c r="C30" s="11" t="s">
        <v>42</v>
      </c>
      <c r="E30" s="36">
        <f t="shared" si="25"/>
        <v>12107</v>
      </c>
      <c r="F30" s="37">
        <f t="shared" si="25"/>
        <v>6720</v>
      </c>
      <c r="G30" s="9">
        <f t="shared" si="26"/>
        <v>3040</v>
      </c>
      <c r="H30" s="9">
        <f t="shared" si="26"/>
        <v>1981</v>
      </c>
      <c r="I30" s="9">
        <v>1712</v>
      </c>
      <c r="J30" s="9">
        <v>952</v>
      </c>
      <c r="K30" s="9">
        <v>7</v>
      </c>
      <c r="L30" s="9">
        <v>6</v>
      </c>
      <c r="M30" s="9">
        <v>1321</v>
      </c>
      <c r="N30" s="9">
        <v>1023</v>
      </c>
      <c r="Q30" s="9">
        <f t="shared" si="21"/>
        <v>2825</v>
      </c>
      <c r="R30" s="9">
        <f t="shared" si="21"/>
        <v>1726</v>
      </c>
      <c r="S30" s="9">
        <v>27</v>
      </c>
      <c r="T30" s="9">
        <v>23</v>
      </c>
      <c r="U30" s="9">
        <v>1610</v>
      </c>
      <c r="V30" s="9">
        <v>1294</v>
      </c>
      <c r="W30" s="9">
        <v>1188</v>
      </c>
      <c r="X30" s="9">
        <v>409</v>
      </c>
      <c r="Y30" s="9">
        <f t="shared" si="27"/>
        <v>6241</v>
      </c>
      <c r="Z30" s="9">
        <f t="shared" si="27"/>
        <v>3013</v>
      </c>
      <c r="AA30" s="9">
        <v>53</v>
      </c>
      <c r="AB30" s="9">
        <v>48</v>
      </c>
      <c r="AF30" s="36"/>
      <c r="AG30" s="9"/>
      <c r="AH30" s="37"/>
      <c r="AI30" s="37"/>
      <c r="AJ30" s="9"/>
      <c r="AK30" s="9"/>
      <c r="AL30" s="9"/>
      <c r="AM30" s="9"/>
      <c r="AN30" s="9"/>
      <c r="AO30" s="9"/>
      <c r="AP30" s="9"/>
      <c r="AQ30" s="9"/>
      <c r="AR30" s="9"/>
      <c r="AS30" s="37"/>
      <c r="AT30" s="9"/>
      <c r="AU30" s="9"/>
      <c r="AV30" s="9"/>
      <c r="AW30" s="9"/>
      <c r="AX30" s="9"/>
      <c r="AY30" s="9"/>
      <c r="AZ30" s="9"/>
      <c r="BA30" s="9"/>
      <c r="BB30" s="9"/>
      <c r="BC30" s="9"/>
      <c r="BH30" s="36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CA30" s="36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</row>
    <row r="31" spans="3:92" ht="16.5" customHeight="1">
      <c r="C31" s="11" t="s">
        <v>44</v>
      </c>
      <c r="E31" s="36">
        <f t="shared" si="25"/>
        <v>11852</v>
      </c>
      <c r="F31" s="37">
        <f t="shared" si="25"/>
        <v>6719</v>
      </c>
      <c r="G31" s="9">
        <f t="shared" si="26"/>
        <v>1792</v>
      </c>
      <c r="H31" s="9">
        <f t="shared" si="26"/>
        <v>1078</v>
      </c>
      <c r="I31" s="9">
        <v>1360</v>
      </c>
      <c r="J31" s="9">
        <v>747</v>
      </c>
      <c r="K31" s="9">
        <v>1</v>
      </c>
      <c r="L31" s="9">
        <v>1</v>
      </c>
      <c r="M31" s="9">
        <v>431</v>
      </c>
      <c r="N31" s="9">
        <v>330</v>
      </c>
      <c r="Q31" s="9">
        <f t="shared" si="21"/>
        <v>4093</v>
      </c>
      <c r="R31" s="9">
        <f t="shared" si="21"/>
        <v>2538</v>
      </c>
      <c r="S31" s="9">
        <v>2</v>
      </c>
      <c r="T31" s="9">
        <v>2</v>
      </c>
      <c r="U31" s="9">
        <v>1814</v>
      </c>
      <c r="V31" s="9">
        <v>1494</v>
      </c>
      <c r="W31" s="9">
        <v>2277</v>
      </c>
      <c r="X31" s="9">
        <v>1042</v>
      </c>
      <c r="Y31" s="9">
        <f t="shared" si="27"/>
        <v>5966</v>
      </c>
      <c r="Z31" s="9">
        <f t="shared" si="27"/>
        <v>3103</v>
      </c>
      <c r="AA31" s="9">
        <v>302</v>
      </c>
      <c r="AB31" s="9">
        <v>275</v>
      </c>
      <c r="AD31" s="16" t="s">
        <v>99</v>
      </c>
      <c r="AF31" s="36">
        <f aca="true" t="shared" si="28" ref="AF31:AG35">SUM(AH31,AR31,AZ31,CM31)</f>
        <v>1684</v>
      </c>
      <c r="AG31" s="37">
        <f t="shared" si="28"/>
        <v>963</v>
      </c>
      <c r="AH31" s="37">
        <f aca="true" t="shared" si="29" ref="AH31:AI35">SUM(AJ31,AL31,AN31)</f>
        <v>289</v>
      </c>
      <c r="AI31" s="37">
        <f t="shared" si="29"/>
        <v>175</v>
      </c>
      <c r="AJ31" s="9">
        <v>203</v>
      </c>
      <c r="AK31" s="9">
        <v>120</v>
      </c>
      <c r="AL31" s="9">
        <v>1</v>
      </c>
      <c r="AM31" s="9">
        <v>1</v>
      </c>
      <c r="AN31" s="9">
        <v>85</v>
      </c>
      <c r="AO31" s="9">
        <v>54</v>
      </c>
      <c r="AP31" s="9"/>
      <c r="AQ31" s="9"/>
      <c r="AR31" s="37">
        <f aca="true" t="shared" si="30" ref="AR31:AS35">SUM(AT31,AV31,AX31)</f>
        <v>727</v>
      </c>
      <c r="AS31" s="37">
        <f t="shared" si="30"/>
        <v>432</v>
      </c>
      <c r="AT31" s="9">
        <v>53</v>
      </c>
      <c r="AU31" s="9">
        <v>50</v>
      </c>
      <c r="AV31" s="9">
        <v>333</v>
      </c>
      <c r="AW31" s="9">
        <v>259</v>
      </c>
      <c r="AX31" s="9">
        <v>341</v>
      </c>
      <c r="AY31" s="9">
        <v>123</v>
      </c>
      <c r="AZ31" s="9">
        <v>668</v>
      </c>
      <c r="BA31" s="9">
        <v>356</v>
      </c>
      <c r="BB31" s="9">
        <v>32</v>
      </c>
      <c r="BC31" s="9">
        <v>30</v>
      </c>
      <c r="BF31" s="11" t="s">
        <v>45</v>
      </c>
      <c r="BH31" s="36">
        <f>SUM(BH33:BH49)</f>
        <v>4298</v>
      </c>
      <c r="BI31" s="37">
        <f>SUM(BI33:BI49)</f>
        <v>3771</v>
      </c>
      <c r="BJ31" s="9">
        <f aca="true" t="shared" si="31" ref="BJ31:BT31">SUM(BJ33:BJ49)</f>
        <v>14871</v>
      </c>
      <c r="BK31" s="9">
        <f t="shared" si="31"/>
        <v>6586</v>
      </c>
      <c r="BL31" s="9">
        <f t="shared" si="31"/>
        <v>1641</v>
      </c>
      <c r="BM31" s="9">
        <f t="shared" si="31"/>
        <v>602</v>
      </c>
      <c r="BN31" s="9">
        <f t="shared" si="31"/>
        <v>308</v>
      </c>
      <c r="BO31" s="9">
        <f t="shared" si="31"/>
        <v>179</v>
      </c>
      <c r="BP31" s="9">
        <f>SUM(BP33:BP49)</f>
        <v>20189</v>
      </c>
      <c r="BQ31" s="9">
        <f t="shared" si="31"/>
        <v>8871</v>
      </c>
      <c r="BR31" s="9">
        <f t="shared" si="31"/>
        <v>2918</v>
      </c>
      <c r="BS31" s="9">
        <f t="shared" si="31"/>
        <v>2084</v>
      </c>
      <c r="BT31" s="9">
        <f t="shared" si="31"/>
        <v>112</v>
      </c>
      <c r="BU31" s="9">
        <f>SUM(BU33:BU49)</f>
        <v>55</v>
      </c>
      <c r="BY31" s="16" t="s">
        <v>99</v>
      </c>
      <c r="CA31" s="36">
        <v>74</v>
      </c>
      <c r="CB31" s="9">
        <v>66</v>
      </c>
      <c r="CC31" s="9">
        <v>190</v>
      </c>
      <c r="CD31" s="9">
        <v>79</v>
      </c>
      <c r="CE31" s="9">
        <v>10</v>
      </c>
      <c r="CF31" s="9">
        <v>2</v>
      </c>
      <c r="CG31" s="10" t="s">
        <v>43</v>
      </c>
      <c r="CH31" s="10" t="s">
        <v>43</v>
      </c>
      <c r="CI31" s="9">
        <v>299</v>
      </c>
      <c r="CJ31" s="9">
        <v>130</v>
      </c>
      <c r="CK31" s="9">
        <v>63</v>
      </c>
      <c r="CL31" s="9">
        <v>49</v>
      </c>
      <c r="CM31" s="13" t="s">
        <v>43</v>
      </c>
      <c r="CN31" s="13" t="s">
        <v>43</v>
      </c>
    </row>
    <row r="32" spans="5:92" ht="16.5" customHeight="1">
      <c r="E32" s="36"/>
      <c r="F32" s="9"/>
      <c r="G32" s="9"/>
      <c r="H32" s="9"/>
      <c r="I32" s="9"/>
      <c r="J32" s="9"/>
      <c r="K32" s="9"/>
      <c r="L32" s="9"/>
      <c r="M32" s="9"/>
      <c r="N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D32" s="16" t="s">
        <v>100</v>
      </c>
      <c r="AF32" s="36">
        <f t="shared" si="28"/>
        <v>1492</v>
      </c>
      <c r="AG32" s="37">
        <f t="shared" si="28"/>
        <v>889</v>
      </c>
      <c r="AH32" s="37">
        <f t="shared" si="29"/>
        <v>613</v>
      </c>
      <c r="AI32" s="37">
        <f t="shared" si="29"/>
        <v>412</v>
      </c>
      <c r="AJ32" s="9">
        <v>264</v>
      </c>
      <c r="AK32" s="9">
        <v>148</v>
      </c>
      <c r="AL32" s="10" t="s">
        <v>43</v>
      </c>
      <c r="AM32" s="10" t="s">
        <v>43</v>
      </c>
      <c r="AN32" s="9">
        <v>349</v>
      </c>
      <c r="AO32" s="9">
        <v>264</v>
      </c>
      <c r="AP32" s="9"/>
      <c r="AQ32" s="9"/>
      <c r="AR32" s="37">
        <f t="shared" si="30"/>
        <v>241</v>
      </c>
      <c r="AS32" s="37">
        <f t="shared" si="30"/>
        <v>115</v>
      </c>
      <c r="AT32" s="10" t="s">
        <v>43</v>
      </c>
      <c r="AU32" s="10" t="s">
        <v>43</v>
      </c>
      <c r="AV32" s="9">
        <v>128</v>
      </c>
      <c r="AW32" s="9">
        <v>79</v>
      </c>
      <c r="AX32" s="9">
        <v>113</v>
      </c>
      <c r="AY32" s="9">
        <v>36</v>
      </c>
      <c r="AZ32" s="9">
        <v>638</v>
      </c>
      <c r="BA32" s="9">
        <v>362</v>
      </c>
      <c r="BB32" s="9">
        <v>3</v>
      </c>
      <c r="BC32" s="9">
        <v>3</v>
      </c>
      <c r="BF32" s="9"/>
      <c r="BH32" s="36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Y32" s="16" t="s">
        <v>100</v>
      </c>
      <c r="CA32" s="36">
        <v>67</v>
      </c>
      <c r="CB32" s="9">
        <v>53</v>
      </c>
      <c r="CC32" s="9">
        <v>277</v>
      </c>
      <c r="CD32" s="9">
        <v>142</v>
      </c>
      <c r="CE32" s="9">
        <v>5</v>
      </c>
      <c r="CF32" s="9">
        <v>3</v>
      </c>
      <c r="CG32" s="10" t="s">
        <v>43</v>
      </c>
      <c r="CH32" s="10" t="s">
        <v>43</v>
      </c>
      <c r="CI32" s="9">
        <v>219</v>
      </c>
      <c r="CJ32" s="9">
        <v>105</v>
      </c>
      <c r="CK32" s="9">
        <v>67</v>
      </c>
      <c r="CL32" s="9">
        <v>56</v>
      </c>
      <c r="CM32" s="13" t="s">
        <v>43</v>
      </c>
      <c r="CN32" s="13" t="s">
        <v>43</v>
      </c>
    </row>
    <row r="33" spans="3:92" ht="16.5" customHeight="1">
      <c r="C33" s="11" t="s">
        <v>45</v>
      </c>
      <c r="E33" s="36">
        <f>SUM(E35:E51)</f>
        <v>77267</v>
      </c>
      <c r="F33" s="37">
        <f>SUM(F35:F51)</f>
        <v>45103</v>
      </c>
      <c r="G33" s="9">
        <f t="shared" si="26"/>
        <v>9147</v>
      </c>
      <c r="H33" s="9">
        <f t="shared" si="26"/>
        <v>5080</v>
      </c>
      <c r="I33" s="37">
        <f aca="true" t="shared" si="32" ref="I33:N33">SUM(I35:I51)</f>
        <v>6963</v>
      </c>
      <c r="J33" s="37">
        <f t="shared" si="32"/>
        <v>3515</v>
      </c>
      <c r="K33" s="37">
        <f>SUM(K35:K51)</f>
        <v>111</v>
      </c>
      <c r="L33" s="37">
        <f t="shared" si="32"/>
        <v>96</v>
      </c>
      <c r="M33" s="37">
        <f t="shared" si="32"/>
        <v>2073</v>
      </c>
      <c r="N33" s="37">
        <f t="shared" si="32"/>
        <v>1469</v>
      </c>
      <c r="Q33" s="37">
        <f aca="true" t="shared" si="33" ref="Q33:AB33">SUM(Q35:Q51)</f>
        <v>23233</v>
      </c>
      <c r="R33" s="37">
        <f t="shared" si="33"/>
        <v>17412</v>
      </c>
      <c r="S33" s="37">
        <f t="shared" si="33"/>
        <v>1259</v>
      </c>
      <c r="T33" s="37">
        <f t="shared" si="33"/>
        <v>1195</v>
      </c>
      <c r="U33" s="37">
        <f t="shared" si="33"/>
        <v>9927</v>
      </c>
      <c r="V33" s="37">
        <f t="shared" si="33"/>
        <v>8251</v>
      </c>
      <c r="W33" s="37">
        <f t="shared" si="33"/>
        <v>12047</v>
      </c>
      <c r="X33" s="37">
        <f t="shared" si="33"/>
        <v>7966</v>
      </c>
      <c r="Y33" s="37">
        <f t="shared" si="33"/>
        <v>44775</v>
      </c>
      <c r="Z33" s="37">
        <f t="shared" si="33"/>
        <v>22556</v>
      </c>
      <c r="AA33" s="37">
        <f t="shared" si="33"/>
        <v>550</v>
      </c>
      <c r="AB33" s="37">
        <f t="shared" si="33"/>
        <v>463</v>
      </c>
      <c r="AD33" s="16" t="s">
        <v>101</v>
      </c>
      <c r="AF33" s="36">
        <f t="shared" si="28"/>
        <v>3160</v>
      </c>
      <c r="AG33" s="37">
        <f t="shared" si="28"/>
        <v>1704</v>
      </c>
      <c r="AH33" s="37">
        <f t="shared" si="29"/>
        <v>311</v>
      </c>
      <c r="AI33" s="37">
        <f t="shared" si="29"/>
        <v>180</v>
      </c>
      <c r="AJ33" s="9">
        <v>289</v>
      </c>
      <c r="AK33" s="9">
        <v>166</v>
      </c>
      <c r="AL33" s="10">
        <v>3</v>
      </c>
      <c r="AM33" s="10">
        <v>1</v>
      </c>
      <c r="AN33" s="9">
        <v>19</v>
      </c>
      <c r="AO33" s="9">
        <v>13</v>
      </c>
      <c r="AP33" s="9"/>
      <c r="AQ33" s="9"/>
      <c r="AR33" s="37">
        <f t="shared" si="30"/>
        <v>988</v>
      </c>
      <c r="AS33" s="37">
        <f t="shared" si="30"/>
        <v>601</v>
      </c>
      <c r="AT33" s="9">
        <v>4</v>
      </c>
      <c r="AU33" s="9">
        <v>3</v>
      </c>
      <c r="AV33" s="9">
        <v>384</v>
      </c>
      <c r="AW33" s="9">
        <v>315</v>
      </c>
      <c r="AX33" s="9">
        <v>600</v>
      </c>
      <c r="AY33" s="9">
        <v>283</v>
      </c>
      <c r="AZ33" s="9">
        <v>1860</v>
      </c>
      <c r="BA33" s="9">
        <v>923</v>
      </c>
      <c r="BB33" s="9">
        <v>9</v>
      </c>
      <c r="BC33" s="9">
        <v>8</v>
      </c>
      <c r="BF33" s="38" t="s">
        <v>46</v>
      </c>
      <c r="BH33" s="36">
        <v>101</v>
      </c>
      <c r="BI33" s="9">
        <v>88</v>
      </c>
      <c r="BJ33" s="9">
        <v>412</v>
      </c>
      <c r="BK33" s="9">
        <v>131</v>
      </c>
      <c r="BL33" s="9">
        <v>40</v>
      </c>
      <c r="BM33" s="9">
        <v>5</v>
      </c>
      <c r="BN33" s="9">
        <v>10</v>
      </c>
      <c r="BO33" s="9">
        <v>6</v>
      </c>
      <c r="BP33" s="9">
        <v>536</v>
      </c>
      <c r="BQ33" s="9">
        <v>177</v>
      </c>
      <c r="BR33" s="9">
        <v>99</v>
      </c>
      <c r="BS33" s="9">
        <v>64</v>
      </c>
      <c r="BT33" s="9">
        <v>4</v>
      </c>
      <c r="BU33" s="10">
        <v>2</v>
      </c>
      <c r="BY33" s="16" t="s">
        <v>101</v>
      </c>
      <c r="CA33" s="36">
        <v>144</v>
      </c>
      <c r="CB33" s="9">
        <v>124</v>
      </c>
      <c r="CC33" s="9">
        <v>651</v>
      </c>
      <c r="CD33" s="9">
        <v>294</v>
      </c>
      <c r="CE33" s="9">
        <v>44</v>
      </c>
      <c r="CF33" s="9">
        <v>11</v>
      </c>
      <c r="CG33" s="9">
        <v>5</v>
      </c>
      <c r="CH33" s="9">
        <v>4</v>
      </c>
      <c r="CI33" s="9">
        <v>840</v>
      </c>
      <c r="CJ33" s="9">
        <v>349</v>
      </c>
      <c r="CK33" s="9">
        <v>167</v>
      </c>
      <c r="CL33" s="9">
        <v>133</v>
      </c>
      <c r="CM33" s="9">
        <v>1</v>
      </c>
      <c r="CN33" s="13" t="s">
        <v>43</v>
      </c>
    </row>
    <row r="34" spans="3:92" ht="16.5" customHeight="1">
      <c r="C34" s="9"/>
      <c r="E34" s="36"/>
      <c r="F34" s="9"/>
      <c r="G34" s="9"/>
      <c r="H34" s="9"/>
      <c r="I34" s="9"/>
      <c r="J34" s="9"/>
      <c r="K34" s="9"/>
      <c r="L34" s="9"/>
      <c r="M34" s="9"/>
      <c r="N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D34" s="16" t="s">
        <v>102</v>
      </c>
      <c r="AF34" s="36">
        <f t="shared" si="28"/>
        <v>2764</v>
      </c>
      <c r="AG34" s="37">
        <f t="shared" si="28"/>
        <v>1535</v>
      </c>
      <c r="AH34" s="37">
        <f t="shared" si="29"/>
        <v>542</v>
      </c>
      <c r="AI34" s="37">
        <f t="shared" si="29"/>
        <v>320</v>
      </c>
      <c r="AJ34" s="9">
        <v>165</v>
      </c>
      <c r="AK34" s="9">
        <v>94</v>
      </c>
      <c r="AL34" s="9">
        <v>1</v>
      </c>
      <c r="AM34" s="9">
        <v>1</v>
      </c>
      <c r="AN34" s="9">
        <v>376</v>
      </c>
      <c r="AO34" s="9">
        <v>225</v>
      </c>
      <c r="AP34" s="9"/>
      <c r="AQ34" s="9"/>
      <c r="AR34" s="37">
        <f t="shared" si="30"/>
        <v>1073</v>
      </c>
      <c r="AS34" s="37">
        <f t="shared" si="30"/>
        <v>622</v>
      </c>
      <c r="AT34" s="10">
        <v>5</v>
      </c>
      <c r="AU34" s="10">
        <v>5</v>
      </c>
      <c r="AV34" s="9">
        <v>404</v>
      </c>
      <c r="AW34" s="9">
        <v>327</v>
      </c>
      <c r="AX34" s="9">
        <v>664</v>
      </c>
      <c r="AY34" s="9">
        <v>290</v>
      </c>
      <c r="AZ34" s="9">
        <v>1149</v>
      </c>
      <c r="BA34" s="9">
        <v>593</v>
      </c>
      <c r="BB34" s="9">
        <v>14</v>
      </c>
      <c r="BC34" s="9">
        <v>14</v>
      </c>
      <c r="BF34" s="38" t="s">
        <v>47</v>
      </c>
      <c r="BH34" s="36">
        <v>17</v>
      </c>
      <c r="BI34" s="9">
        <v>13</v>
      </c>
      <c r="BJ34" s="9">
        <v>73</v>
      </c>
      <c r="BK34" s="9">
        <v>25</v>
      </c>
      <c r="BL34" s="10" t="s">
        <v>43</v>
      </c>
      <c r="BM34" s="10" t="s">
        <v>43</v>
      </c>
      <c r="BN34" s="10">
        <v>1</v>
      </c>
      <c r="BO34" s="10" t="s">
        <v>43</v>
      </c>
      <c r="BP34" s="9">
        <v>200</v>
      </c>
      <c r="BQ34" s="9">
        <v>85</v>
      </c>
      <c r="BR34" s="9">
        <v>53</v>
      </c>
      <c r="BS34" s="9">
        <v>36</v>
      </c>
      <c r="BT34" s="10" t="s">
        <v>43</v>
      </c>
      <c r="BU34" s="10" t="s">
        <v>43</v>
      </c>
      <c r="BY34" s="16" t="s">
        <v>102</v>
      </c>
      <c r="CA34" s="36">
        <v>108</v>
      </c>
      <c r="CB34" s="9">
        <v>89</v>
      </c>
      <c r="CC34" s="9">
        <v>363</v>
      </c>
      <c r="CD34" s="9">
        <v>149</v>
      </c>
      <c r="CE34" s="9">
        <v>37</v>
      </c>
      <c r="CF34" s="9">
        <v>12</v>
      </c>
      <c r="CG34" s="10" t="s">
        <v>43</v>
      </c>
      <c r="CH34" s="10" t="s">
        <v>43</v>
      </c>
      <c r="CI34" s="9">
        <v>531</v>
      </c>
      <c r="CJ34" s="9">
        <v>251</v>
      </c>
      <c r="CK34" s="9">
        <v>96</v>
      </c>
      <c r="CL34" s="9">
        <v>78</v>
      </c>
      <c r="CM34" s="13" t="s">
        <v>43</v>
      </c>
      <c r="CN34" s="13" t="s">
        <v>43</v>
      </c>
    </row>
    <row r="35" spans="3:92" ht="16.5" customHeight="1">
      <c r="C35" s="38" t="s">
        <v>46</v>
      </c>
      <c r="E35" s="36">
        <f aca="true" t="shared" si="34" ref="E35:F39">SUM(G35,Q35,Y35,BT33)</f>
        <v>2053</v>
      </c>
      <c r="F35" s="37">
        <f t="shared" si="34"/>
        <v>1118</v>
      </c>
      <c r="G35" s="9">
        <f aca="true" t="shared" si="35" ref="G35:H50">SUM(I35,K35,M35)</f>
        <v>20</v>
      </c>
      <c r="H35" s="9">
        <f t="shared" si="35"/>
        <v>15</v>
      </c>
      <c r="I35" s="10" t="s">
        <v>43</v>
      </c>
      <c r="J35" s="10" t="s">
        <v>43</v>
      </c>
      <c r="K35" s="10" t="s">
        <v>43</v>
      </c>
      <c r="L35" s="10" t="s">
        <v>43</v>
      </c>
      <c r="M35" s="9">
        <v>20</v>
      </c>
      <c r="N35" s="9">
        <v>15</v>
      </c>
      <c r="Q35" s="9">
        <f aca="true" t="shared" si="36" ref="Q35:R50">SUM(S35,U35,W35)</f>
        <v>821</v>
      </c>
      <c r="R35" s="9">
        <f t="shared" si="36"/>
        <v>622</v>
      </c>
      <c r="S35" s="10" t="s">
        <v>43</v>
      </c>
      <c r="T35" s="10" t="s">
        <v>43</v>
      </c>
      <c r="U35" s="9">
        <v>382</v>
      </c>
      <c r="V35" s="9">
        <v>310</v>
      </c>
      <c r="W35" s="9">
        <v>439</v>
      </c>
      <c r="X35" s="9">
        <v>312</v>
      </c>
      <c r="Y35" s="9">
        <f aca="true" t="shared" si="37" ref="Y35:Z39">SUM(AA35,BH33,BJ33,BL33,BN33,BP33,BR33)</f>
        <v>1208</v>
      </c>
      <c r="Z35" s="9">
        <f t="shared" si="37"/>
        <v>479</v>
      </c>
      <c r="AA35" s="9">
        <v>10</v>
      </c>
      <c r="AB35" s="9">
        <v>8</v>
      </c>
      <c r="AD35" s="16" t="s">
        <v>103</v>
      </c>
      <c r="AF35" s="36">
        <f t="shared" si="28"/>
        <v>3441</v>
      </c>
      <c r="AG35" s="37">
        <f t="shared" si="28"/>
        <v>1956</v>
      </c>
      <c r="AH35" s="37">
        <f t="shared" si="29"/>
        <v>820</v>
      </c>
      <c r="AI35" s="37">
        <f t="shared" si="29"/>
        <v>604</v>
      </c>
      <c r="AJ35" s="9">
        <v>97</v>
      </c>
      <c r="AK35" s="9">
        <v>55</v>
      </c>
      <c r="AL35" s="9">
        <v>5</v>
      </c>
      <c r="AM35" s="9">
        <v>4</v>
      </c>
      <c r="AN35" s="9">
        <v>718</v>
      </c>
      <c r="AO35" s="9">
        <v>545</v>
      </c>
      <c r="AP35" s="9"/>
      <c r="AQ35" s="9"/>
      <c r="AR35" s="37">
        <f t="shared" si="30"/>
        <v>1287</v>
      </c>
      <c r="AS35" s="37">
        <f t="shared" si="30"/>
        <v>687</v>
      </c>
      <c r="AT35" s="9">
        <v>1</v>
      </c>
      <c r="AU35" s="9">
        <v>1</v>
      </c>
      <c r="AV35" s="9">
        <v>446</v>
      </c>
      <c r="AW35" s="9">
        <v>359</v>
      </c>
      <c r="AX35" s="9">
        <v>840</v>
      </c>
      <c r="AY35" s="9">
        <v>327</v>
      </c>
      <c r="AZ35" s="9">
        <v>1334</v>
      </c>
      <c r="BA35" s="9">
        <v>665</v>
      </c>
      <c r="BB35" s="9">
        <v>14</v>
      </c>
      <c r="BC35" s="9">
        <v>11</v>
      </c>
      <c r="BF35" s="17" t="s">
        <v>48</v>
      </c>
      <c r="BH35" s="36">
        <v>23</v>
      </c>
      <c r="BI35" s="9">
        <v>15</v>
      </c>
      <c r="BJ35" s="9">
        <v>60</v>
      </c>
      <c r="BK35" s="9">
        <v>26</v>
      </c>
      <c r="BL35" s="9">
        <v>8</v>
      </c>
      <c r="BM35" s="9">
        <v>3</v>
      </c>
      <c r="BN35" s="10">
        <v>1</v>
      </c>
      <c r="BO35" s="10">
        <v>1</v>
      </c>
      <c r="BP35" s="9">
        <v>77</v>
      </c>
      <c r="BQ35" s="9">
        <v>24</v>
      </c>
      <c r="BR35" s="9">
        <v>51</v>
      </c>
      <c r="BS35" s="9">
        <v>42</v>
      </c>
      <c r="BT35" s="10" t="s">
        <v>43</v>
      </c>
      <c r="BU35" s="10" t="s">
        <v>43</v>
      </c>
      <c r="BY35" s="16" t="s">
        <v>103</v>
      </c>
      <c r="CA35" s="36">
        <v>108</v>
      </c>
      <c r="CB35" s="9">
        <v>95</v>
      </c>
      <c r="CC35" s="9">
        <v>482</v>
      </c>
      <c r="CD35" s="9">
        <v>211</v>
      </c>
      <c r="CE35" s="9">
        <v>38</v>
      </c>
      <c r="CF35" s="9">
        <v>9</v>
      </c>
      <c r="CG35" s="9">
        <v>3</v>
      </c>
      <c r="CH35" s="9">
        <v>1</v>
      </c>
      <c r="CI35" s="9">
        <v>576</v>
      </c>
      <c r="CJ35" s="9">
        <v>246</v>
      </c>
      <c r="CK35" s="9">
        <v>113</v>
      </c>
      <c r="CL35" s="9">
        <v>92</v>
      </c>
      <c r="CM35" s="13" t="s">
        <v>43</v>
      </c>
      <c r="CN35" s="13" t="s">
        <v>43</v>
      </c>
    </row>
    <row r="36" spans="3:92" ht="16.5" customHeight="1">
      <c r="C36" s="38" t="s">
        <v>47</v>
      </c>
      <c r="E36" s="36">
        <f t="shared" si="34"/>
        <v>483</v>
      </c>
      <c r="F36" s="37">
        <f t="shared" si="34"/>
        <v>251</v>
      </c>
      <c r="G36" s="9">
        <f t="shared" si="35"/>
        <v>25</v>
      </c>
      <c r="H36" s="9">
        <f t="shared" si="35"/>
        <v>21</v>
      </c>
      <c r="I36" s="9">
        <v>2</v>
      </c>
      <c r="J36" s="9">
        <v>2</v>
      </c>
      <c r="K36" s="10" t="s">
        <v>43</v>
      </c>
      <c r="L36" s="10" t="s">
        <v>43</v>
      </c>
      <c r="M36" s="9">
        <v>23</v>
      </c>
      <c r="N36" s="9">
        <v>19</v>
      </c>
      <c r="Q36" s="9">
        <f t="shared" si="36"/>
        <v>112</v>
      </c>
      <c r="R36" s="9">
        <f t="shared" si="36"/>
        <v>70</v>
      </c>
      <c r="S36" s="10" t="s">
        <v>43</v>
      </c>
      <c r="T36" s="10" t="s">
        <v>43</v>
      </c>
      <c r="U36" s="9">
        <v>52</v>
      </c>
      <c r="V36" s="9">
        <v>42</v>
      </c>
      <c r="W36" s="9">
        <v>60</v>
      </c>
      <c r="X36" s="9">
        <v>28</v>
      </c>
      <c r="Y36" s="9">
        <f t="shared" si="37"/>
        <v>346</v>
      </c>
      <c r="Z36" s="9">
        <f t="shared" si="37"/>
        <v>160</v>
      </c>
      <c r="AA36" s="10">
        <v>2</v>
      </c>
      <c r="AB36" s="10">
        <v>1</v>
      </c>
      <c r="AF36" s="36"/>
      <c r="AG36" s="9"/>
      <c r="AH36" s="37"/>
      <c r="AI36" s="37"/>
      <c r="AJ36" s="9"/>
      <c r="AK36" s="9"/>
      <c r="AL36" s="9"/>
      <c r="AM36" s="9"/>
      <c r="AN36" s="9"/>
      <c r="AO36" s="9"/>
      <c r="AP36" s="9"/>
      <c r="AQ36" s="9"/>
      <c r="AR36" s="37"/>
      <c r="AS36" s="37"/>
      <c r="AT36" s="9"/>
      <c r="AU36" s="9"/>
      <c r="AV36" s="9"/>
      <c r="AW36" s="9"/>
      <c r="AX36" s="9"/>
      <c r="AY36" s="9"/>
      <c r="AZ36" s="9"/>
      <c r="BA36" s="9"/>
      <c r="BB36" s="9"/>
      <c r="BC36" s="9"/>
      <c r="BF36" s="17" t="s">
        <v>49</v>
      </c>
      <c r="BH36" s="36">
        <v>252</v>
      </c>
      <c r="BI36" s="9">
        <v>238</v>
      </c>
      <c r="BJ36" s="9">
        <v>580</v>
      </c>
      <c r="BK36" s="9">
        <v>230</v>
      </c>
      <c r="BL36" s="9">
        <v>58</v>
      </c>
      <c r="BM36" s="9">
        <v>19</v>
      </c>
      <c r="BN36" s="9">
        <v>9</v>
      </c>
      <c r="BO36" s="9">
        <v>5</v>
      </c>
      <c r="BP36" s="9">
        <v>870</v>
      </c>
      <c r="BQ36" s="9">
        <v>328</v>
      </c>
      <c r="BR36" s="9">
        <v>102</v>
      </c>
      <c r="BS36" s="9">
        <v>63</v>
      </c>
      <c r="BT36" s="9">
        <v>1</v>
      </c>
      <c r="BU36" s="10" t="s">
        <v>43</v>
      </c>
      <c r="CA36" s="36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3:92" ht="16.5" customHeight="1">
      <c r="C37" s="17" t="s">
        <v>48</v>
      </c>
      <c r="E37" s="36">
        <f t="shared" si="34"/>
        <v>350</v>
      </c>
      <c r="F37" s="37">
        <f t="shared" si="34"/>
        <v>208</v>
      </c>
      <c r="G37" s="9">
        <f t="shared" si="35"/>
        <v>40</v>
      </c>
      <c r="H37" s="9">
        <f t="shared" si="35"/>
        <v>27</v>
      </c>
      <c r="I37" s="9">
        <v>10</v>
      </c>
      <c r="J37" s="9">
        <v>4</v>
      </c>
      <c r="K37" s="10" t="s">
        <v>43</v>
      </c>
      <c r="L37" s="10" t="s">
        <v>43</v>
      </c>
      <c r="M37" s="9">
        <v>30</v>
      </c>
      <c r="N37" s="9">
        <v>23</v>
      </c>
      <c r="Q37" s="9">
        <f t="shared" si="36"/>
        <v>85</v>
      </c>
      <c r="R37" s="9">
        <f t="shared" si="36"/>
        <v>65</v>
      </c>
      <c r="S37" s="9">
        <v>1</v>
      </c>
      <c r="T37" s="9">
        <v>1</v>
      </c>
      <c r="U37" s="9">
        <v>57</v>
      </c>
      <c r="V37" s="9">
        <v>46</v>
      </c>
      <c r="W37" s="9">
        <v>27</v>
      </c>
      <c r="X37" s="9">
        <v>18</v>
      </c>
      <c r="Y37" s="9">
        <f t="shared" si="37"/>
        <v>225</v>
      </c>
      <c r="Z37" s="9">
        <f t="shared" si="37"/>
        <v>116</v>
      </c>
      <c r="AA37" s="9">
        <v>5</v>
      </c>
      <c r="AB37" s="9">
        <v>5</v>
      </c>
      <c r="AD37" s="16" t="s">
        <v>104</v>
      </c>
      <c r="AF37" s="36">
        <f aca="true" t="shared" si="38" ref="AF37:AG39">SUM(AH37,AR37,AZ37,CM37)</f>
        <v>6114</v>
      </c>
      <c r="AG37" s="37">
        <f t="shared" si="38"/>
        <v>3388</v>
      </c>
      <c r="AH37" s="37">
        <f aca="true" t="shared" si="39" ref="AH37:AI39">SUM(AJ37,AL37,AN37)</f>
        <v>462</v>
      </c>
      <c r="AI37" s="37">
        <f t="shared" si="39"/>
        <v>263</v>
      </c>
      <c r="AJ37" s="9">
        <v>404</v>
      </c>
      <c r="AK37" s="9">
        <v>226</v>
      </c>
      <c r="AL37" s="9">
        <v>3</v>
      </c>
      <c r="AM37" s="9">
        <v>2</v>
      </c>
      <c r="AN37" s="9">
        <v>55</v>
      </c>
      <c r="AO37" s="9">
        <v>35</v>
      </c>
      <c r="AP37" s="9"/>
      <c r="AQ37" s="9"/>
      <c r="AR37" s="37">
        <f aca="true" t="shared" si="40" ref="AR37:AS39">SUM(AT37,AV37,AX37)</f>
        <v>2024</v>
      </c>
      <c r="AS37" s="37">
        <f t="shared" si="40"/>
        <v>1339</v>
      </c>
      <c r="AT37" s="9">
        <v>4</v>
      </c>
      <c r="AU37" s="9">
        <v>3</v>
      </c>
      <c r="AV37" s="9">
        <v>974</v>
      </c>
      <c r="AW37" s="9">
        <v>826</v>
      </c>
      <c r="AX37" s="9">
        <v>1046</v>
      </c>
      <c r="AY37" s="9">
        <v>510</v>
      </c>
      <c r="AZ37" s="9">
        <v>3628</v>
      </c>
      <c r="BA37" s="9">
        <v>1786</v>
      </c>
      <c r="BB37" s="9">
        <v>23</v>
      </c>
      <c r="BC37" s="9">
        <v>20</v>
      </c>
      <c r="BF37" s="17" t="s">
        <v>50</v>
      </c>
      <c r="BH37" s="36">
        <v>385</v>
      </c>
      <c r="BI37" s="9">
        <v>359</v>
      </c>
      <c r="BJ37" s="9">
        <v>1067</v>
      </c>
      <c r="BK37" s="9">
        <v>403</v>
      </c>
      <c r="BL37" s="9">
        <v>139</v>
      </c>
      <c r="BM37" s="9">
        <v>28</v>
      </c>
      <c r="BN37" s="9">
        <v>21</v>
      </c>
      <c r="BO37" s="9">
        <v>10</v>
      </c>
      <c r="BP37" s="9">
        <v>1615</v>
      </c>
      <c r="BQ37" s="9">
        <v>626</v>
      </c>
      <c r="BR37" s="9">
        <v>181</v>
      </c>
      <c r="BS37" s="9">
        <v>113</v>
      </c>
      <c r="BT37" s="9">
        <v>7</v>
      </c>
      <c r="BU37" s="9">
        <v>3</v>
      </c>
      <c r="BY37" s="16" t="s">
        <v>104</v>
      </c>
      <c r="CA37" s="36">
        <v>283</v>
      </c>
      <c r="CB37" s="9">
        <v>249</v>
      </c>
      <c r="CC37" s="9">
        <v>1257</v>
      </c>
      <c r="CD37" s="9">
        <v>560</v>
      </c>
      <c r="CE37" s="9">
        <v>155</v>
      </c>
      <c r="CF37" s="9">
        <v>55</v>
      </c>
      <c r="CG37" s="9">
        <v>23</v>
      </c>
      <c r="CH37" s="9">
        <v>10</v>
      </c>
      <c r="CI37" s="9">
        <v>1644</v>
      </c>
      <c r="CJ37" s="9">
        <v>701</v>
      </c>
      <c r="CK37" s="9">
        <v>243</v>
      </c>
      <c r="CL37" s="9">
        <v>191</v>
      </c>
      <c r="CM37" s="13" t="s">
        <v>43</v>
      </c>
      <c r="CN37" s="13" t="s">
        <v>43</v>
      </c>
    </row>
    <row r="38" spans="3:92" ht="16.5" customHeight="1">
      <c r="C38" s="17" t="s">
        <v>49</v>
      </c>
      <c r="E38" s="36">
        <f t="shared" si="34"/>
        <v>3613</v>
      </c>
      <c r="F38" s="37">
        <f t="shared" si="34"/>
        <v>2060</v>
      </c>
      <c r="G38" s="9">
        <f t="shared" si="35"/>
        <v>585</v>
      </c>
      <c r="H38" s="9">
        <f t="shared" si="35"/>
        <v>440</v>
      </c>
      <c r="I38" s="9">
        <v>162</v>
      </c>
      <c r="J38" s="9">
        <v>77</v>
      </c>
      <c r="K38" s="10" t="s">
        <v>43</v>
      </c>
      <c r="L38" s="10" t="s">
        <v>43</v>
      </c>
      <c r="M38" s="9">
        <v>423</v>
      </c>
      <c r="N38" s="9">
        <v>363</v>
      </c>
      <c r="Q38" s="9">
        <f t="shared" si="36"/>
        <v>1140</v>
      </c>
      <c r="R38" s="9">
        <f t="shared" si="36"/>
        <v>724</v>
      </c>
      <c r="S38" s="10" t="s">
        <v>43</v>
      </c>
      <c r="T38" s="10" t="s">
        <v>43</v>
      </c>
      <c r="U38" s="9">
        <v>522</v>
      </c>
      <c r="V38" s="9">
        <v>442</v>
      </c>
      <c r="W38" s="9">
        <v>618</v>
      </c>
      <c r="X38" s="9">
        <v>282</v>
      </c>
      <c r="Y38" s="9">
        <f t="shared" si="37"/>
        <v>1887</v>
      </c>
      <c r="Z38" s="9">
        <f t="shared" si="37"/>
        <v>896</v>
      </c>
      <c r="AA38" s="9">
        <v>16</v>
      </c>
      <c r="AB38" s="9">
        <v>13</v>
      </c>
      <c r="AD38" s="16" t="s">
        <v>105</v>
      </c>
      <c r="AF38" s="36">
        <f t="shared" si="38"/>
        <v>2786</v>
      </c>
      <c r="AG38" s="37">
        <f t="shared" si="38"/>
        <v>1510</v>
      </c>
      <c r="AH38" s="37">
        <f t="shared" si="39"/>
        <v>373</v>
      </c>
      <c r="AI38" s="37">
        <f t="shared" si="39"/>
        <v>197</v>
      </c>
      <c r="AJ38" s="9">
        <v>355</v>
      </c>
      <c r="AK38" s="9">
        <v>185</v>
      </c>
      <c r="AL38" s="9">
        <v>6</v>
      </c>
      <c r="AM38" s="9">
        <v>5</v>
      </c>
      <c r="AN38" s="9">
        <v>12</v>
      </c>
      <c r="AO38" s="9">
        <v>7</v>
      </c>
      <c r="AP38" s="9"/>
      <c r="AQ38" s="9"/>
      <c r="AR38" s="37">
        <f t="shared" si="40"/>
        <v>966</v>
      </c>
      <c r="AS38" s="37">
        <f t="shared" si="40"/>
        <v>611</v>
      </c>
      <c r="AT38" s="9">
        <v>6</v>
      </c>
      <c r="AU38" s="9">
        <v>5</v>
      </c>
      <c r="AV38" s="9">
        <v>406</v>
      </c>
      <c r="AW38" s="9">
        <v>335</v>
      </c>
      <c r="AX38" s="9">
        <v>554</v>
      </c>
      <c r="AY38" s="9">
        <v>271</v>
      </c>
      <c r="AZ38" s="9">
        <v>1447</v>
      </c>
      <c r="BA38" s="9">
        <v>702</v>
      </c>
      <c r="BB38" s="9">
        <v>7</v>
      </c>
      <c r="BC38" s="9">
        <v>4</v>
      </c>
      <c r="BH38" s="36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Y38" s="16" t="s">
        <v>105</v>
      </c>
      <c r="CA38" s="36">
        <v>159</v>
      </c>
      <c r="CB38" s="9">
        <v>141</v>
      </c>
      <c r="CC38" s="9">
        <v>439</v>
      </c>
      <c r="CD38" s="9">
        <v>183</v>
      </c>
      <c r="CE38" s="9">
        <v>34</v>
      </c>
      <c r="CF38" s="9">
        <v>10</v>
      </c>
      <c r="CG38" s="9">
        <v>6</v>
      </c>
      <c r="CH38" s="9">
        <v>3</v>
      </c>
      <c r="CI38" s="9">
        <v>702</v>
      </c>
      <c r="CJ38" s="9">
        <v>288</v>
      </c>
      <c r="CK38" s="9">
        <v>100</v>
      </c>
      <c r="CL38" s="9">
        <v>73</v>
      </c>
      <c r="CM38" s="13" t="s">
        <v>43</v>
      </c>
      <c r="CN38" s="13" t="s">
        <v>43</v>
      </c>
    </row>
    <row r="39" spans="3:92" ht="16.5" customHeight="1">
      <c r="C39" s="17" t="s">
        <v>50</v>
      </c>
      <c r="E39" s="36">
        <f t="shared" si="34"/>
        <v>5680</v>
      </c>
      <c r="F39" s="37">
        <f t="shared" si="34"/>
        <v>3273</v>
      </c>
      <c r="G39" s="9">
        <f t="shared" si="35"/>
        <v>488</v>
      </c>
      <c r="H39" s="9">
        <f t="shared" si="35"/>
        <v>299</v>
      </c>
      <c r="I39" s="9">
        <v>360</v>
      </c>
      <c r="J39" s="9">
        <v>194</v>
      </c>
      <c r="K39" s="10" t="s">
        <v>43</v>
      </c>
      <c r="L39" s="10" t="s">
        <v>43</v>
      </c>
      <c r="M39" s="9">
        <v>128</v>
      </c>
      <c r="N39" s="9">
        <v>105</v>
      </c>
      <c r="Q39" s="9">
        <f t="shared" si="36"/>
        <v>1750</v>
      </c>
      <c r="R39" s="9">
        <f t="shared" si="36"/>
        <v>1410</v>
      </c>
      <c r="S39" s="9">
        <v>3</v>
      </c>
      <c r="T39" s="9">
        <v>2</v>
      </c>
      <c r="U39" s="9">
        <v>709</v>
      </c>
      <c r="V39" s="9">
        <v>594</v>
      </c>
      <c r="W39" s="9">
        <v>1038</v>
      </c>
      <c r="X39" s="9">
        <v>814</v>
      </c>
      <c r="Y39" s="9">
        <f t="shared" si="37"/>
        <v>3435</v>
      </c>
      <c r="Z39" s="9">
        <f t="shared" si="37"/>
        <v>1561</v>
      </c>
      <c r="AA39" s="9">
        <v>27</v>
      </c>
      <c r="AB39" s="9">
        <v>22</v>
      </c>
      <c r="AD39" s="16" t="s">
        <v>106</v>
      </c>
      <c r="AF39" s="36">
        <f t="shared" si="38"/>
        <v>2121</v>
      </c>
      <c r="AG39" s="37">
        <f t="shared" si="38"/>
        <v>1169</v>
      </c>
      <c r="AH39" s="37">
        <f t="shared" si="39"/>
        <v>340</v>
      </c>
      <c r="AI39" s="37">
        <f t="shared" si="39"/>
        <v>195</v>
      </c>
      <c r="AJ39" s="9">
        <v>328</v>
      </c>
      <c r="AK39" s="9">
        <v>185</v>
      </c>
      <c r="AL39" s="9">
        <v>7</v>
      </c>
      <c r="AM39" s="9">
        <v>7</v>
      </c>
      <c r="AN39" s="9">
        <v>5</v>
      </c>
      <c r="AO39" s="10">
        <v>3</v>
      </c>
      <c r="AP39" s="9"/>
      <c r="AQ39" s="9"/>
      <c r="AR39" s="37">
        <f t="shared" si="40"/>
        <v>731</v>
      </c>
      <c r="AS39" s="37">
        <f t="shared" si="40"/>
        <v>471</v>
      </c>
      <c r="AT39" s="9">
        <v>1</v>
      </c>
      <c r="AU39" s="9">
        <v>1</v>
      </c>
      <c r="AV39" s="9">
        <v>334</v>
      </c>
      <c r="AW39" s="9">
        <v>277</v>
      </c>
      <c r="AX39" s="9">
        <v>396</v>
      </c>
      <c r="AY39" s="9">
        <v>193</v>
      </c>
      <c r="AZ39" s="9">
        <v>1050</v>
      </c>
      <c r="BA39" s="9">
        <v>503</v>
      </c>
      <c r="BB39" s="9">
        <v>5</v>
      </c>
      <c r="BC39" s="9">
        <v>4</v>
      </c>
      <c r="BF39" s="17" t="s">
        <v>51</v>
      </c>
      <c r="BH39" s="36">
        <v>471</v>
      </c>
      <c r="BI39" s="9">
        <v>399</v>
      </c>
      <c r="BJ39" s="9">
        <v>1782</v>
      </c>
      <c r="BK39" s="9">
        <v>851</v>
      </c>
      <c r="BL39" s="9">
        <v>191</v>
      </c>
      <c r="BM39" s="9">
        <v>91</v>
      </c>
      <c r="BN39" s="9">
        <v>36</v>
      </c>
      <c r="BO39" s="9">
        <v>19</v>
      </c>
      <c r="BP39" s="9">
        <v>2124</v>
      </c>
      <c r="BQ39" s="9">
        <v>1028</v>
      </c>
      <c r="BR39" s="9">
        <v>461</v>
      </c>
      <c r="BS39" s="9">
        <v>347</v>
      </c>
      <c r="BT39" s="9">
        <v>3</v>
      </c>
      <c r="BU39" s="9">
        <v>2</v>
      </c>
      <c r="BY39" s="16" t="s">
        <v>106</v>
      </c>
      <c r="CA39" s="36">
        <v>97</v>
      </c>
      <c r="CB39" s="9">
        <v>89</v>
      </c>
      <c r="CC39" s="9">
        <v>319</v>
      </c>
      <c r="CD39" s="9">
        <v>135</v>
      </c>
      <c r="CE39" s="9">
        <v>35</v>
      </c>
      <c r="CF39" s="9">
        <v>12</v>
      </c>
      <c r="CG39" s="9">
        <v>2</v>
      </c>
      <c r="CH39" s="10">
        <v>1</v>
      </c>
      <c r="CI39" s="9">
        <v>490</v>
      </c>
      <c r="CJ39" s="9">
        <v>185</v>
      </c>
      <c r="CK39" s="9">
        <v>102</v>
      </c>
      <c r="CL39" s="9">
        <v>77</v>
      </c>
      <c r="CM39" s="13" t="s">
        <v>43</v>
      </c>
      <c r="CN39" s="13" t="s">
        <v>43</v>
      </c>
    </row>
    <row r="40" spans="5:92" ht="16.5" customHeight="1">
      <c r="E40" s="36"/>
      <c r="F40" s="9"/>
      <c r="G40" s="9"/>
      <c r="H40" s="9"/>
      <c r="I40" s="9"/>
      <c r="J40" s="9"/>
      <c r="K40" s="9"/>
      <c r="L40" s="9"/>
      <c r="M40" s="9"/>
      <c r="N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F40" s="3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F40" s="17" t="s">
        <v>52</v>
      </c>
      <c r="BH40" s="36">
        <v>864</v>
      </c>
      <c r="BI40" s="9">
        <v>755</v>
      </c>
      <c r="BJ40" s="9">
        <v>3807</v>
      </c>
      <c r="BK40" s="9">
        <v>1826</v>
      </c>
      <c r="BL40" s="9">
        <v>582</v>
      </c>
      <c r="BM40" s="9">
        <v>240</v>
      </c>
      <c r="BN40" s="9">
        <v>104</v>
      </c>
      <c r="BO40" s="9">
        <v>64</v>
      </c>
      <c r="BP40" s="9">
        <v>5063</v>
      </c>
      <c r="BQ40" s="9">
        <v>2547</v>
      </c>
      <c r="BR40" s="9">
        <v>776</v>
      </c>
      <c r="BS40" s="9">
        <v>538</v>
      </c>
      <c r="BT40" s="9">
        <v>61</v>
      </c>
      <c r="BU40" s="9">
        <v>27</v>
      </c>
      <c r="CA40" s="36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</row>
    <row r="41" spans="3:92" ht="16.5" customHeight="1">
      <c r="C41" s="17" t="s">
        <v>51</v>
      </c>
      <c r="E41" s="36">
        <f aca="true" t="shared" si="41" ref="E41:F45">SUM(G41,Q41,Y41,BT39)</f>
        <v>8282</v>
      </c>
      <c r="F41" s="37">
        <f t="shared" si="41"/>
        <v>4749</v>
      </c>
      <c r="G41" s="9">
        <f t="shared" si="35"/>
        <v>949</v>
      </c>
      <c r="H41" s="9">
        <f t="shared" si="35"/>
        <v>480</v>
      </c>
      <c r="I41" s="9">
        <v>908</v>
      </c>
      <c r="J41" s="9">
        <v>450</v>
      </c>
      <c r="K41" s="9">
        <v>8</v>
      </c>
      <c r="L41" s="9">
        <v>5</v>
      </c>
      <c r="M41" s="9">
        <v>33</v>
      </c>
      <c r="N41" s="9">
        <v>25</v>
      </c>
      <c r="Q41" s="9">
        <f t="shared" si="36"/>
        <v>2227</v>
      </c>
      <c r="R41" s="9">
        <f t="shared" si="36"/>
        <v>1499</v>
      </c>
      <c r="S41" s="9">
        <v>4</v>
      </c>
      <c r="T41" s="9">
        <v>4</v>
      </c>
      <c r="U41" s="9">
        <v>730</v>
      </c>
      <c r="V41" s="9">
        <v>590</v>
      </c>
      <c r="W41" s="9">
        <v>1493</v>
      </c>
      <c r="X41" s="9">
        <v>905</v>
      </c>
      <c r="Y41" s="9">
        <f aca="true" t="shared" si="42" ref="Y41:Z45">SUM(AA41,BH39,BJ39,BL39,BN39,BP39,BR39)</f>
        <v>5103</v>
      </c>
      <c r="Z41" s="9">
        <f t="shared" si="42"/>
        <v>2768</v>
      </c>
      <c r="AA41" s="9">
        <v>38</v>
      </c>
      <c r="AB41" s="9">
        <v>33</v>
      </c>
      <c r="AF41" s="3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F41" s="17" t="s">
        <v>53</v>
      </c>
      <c r="BH41" s="36">
        <v>802</v>
      </c>
      <c r="BI41" s="9">
        <v>720</v>
      </c>
      <c r="BJ41" s="9">
        <v>3402</v>
      </c>
      <c r="BK41" s="9">
        <v>1627</v>
      </c>
      <c r="BL41" s="9">
        <v>332</v>
      </c>
      <c r="BM41" s="9">
        <v>119</v>
      </c>
      <c r="BN41" s="9">
        <v>83</v>
      </c>
      <c r="BO41" s="9">
        <v>44</v>
      </c>
      <c r="BP41" s="9">
        <v>3406</v>
      </c>
      <c r="BQ41" s="9">
        <v>1477</v>
      </c>
      <c r="BR41" s="9">
        <v>404</v>
      </c>
      <c r="BS41" s="9">
        <v>293</v>
      </c>
      <c r="BT41" s="9">
        <v>21</v>
      </c>
      <c r="BU41" s="9">
        <v>14</v>
      </c>
      <c r="CA41" s="36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</row>
    <row r="42" spans="3:92" ht="16.5" customHeight="1">
      <c r="C42" s="17" t="s">
        <v>52</v>
      </c>
      <c r="E42" s="36">
        <f t="shared" si="41"/>
        <v>16386</v>
      </c>
      <c r="F42" s="37">
        <f t="shared" si="41"/>
        <v>9820</v>
      </c>
      <c r="G42" s="9">
        <f t="shared" si="35"/>
        <v>952</v>
      </c>
      <c r="H42" s="9">
        <f t="shared" si="35"/>
        <v>480</v>
      </c>
      <c r="I42" s="9">
        <v>870</v>
      </c>
      <c r="J42" s="9">
        <v>411</v>
      </c>
      <c r="K42" s="9">
        <v>6</v>
      </c>
      <c r="L42" s="9">
        <v>5</v>
      </c>
      <c r="M42" s="9">
        <v>76</v>
      </c>
      <c r="N42" s="9">
        <v>64</v>
      </c>
      <c r="Q42" s="9">
        <f t="shared" si="36"/>
        <v>4035</v>
      </c>
      <c r="R42" s="9">
        <f t="shared" si="36"/>
        <v>3224</v>
      </c>
      <c r="S42" s="10">
        <v>2</v>
      </c>
      <c r="T42" s="10">
        <v>2</v>
      </c>
      <c r="U42" s="9">
        <v>1615</v>
      </c>
      <c r="V42" s="9">
        <v>1331</v>
      </c>
      <c r="W42" s="9">
        <v>2418</v>
      </c>
      <c r="X42" s="9">
        <v>1891</v>
      </c>
      <c r="Y42" s="9">
        <f t="shared" si="42"/>
        <v>11338</v>
      </c>
      <c r="Z42" s="9">
        <f t="shared" si="42"/>
        <v>6089</v>
      </c>
      <c r="AA42" s="9">
        <v>142</v>
      </c>
      <c r="AB42" s="9">
        <v>119</v>
      </c>
      <c r="AD42" s="14" t="s">
        <v>107</v>
      </c>
      <c r="AF42" s="36">
        <f>SUM(AF44:AF54)</f>
        <v>21208</v>
      </c>
      <c r="AG42" s="37">
        <f>SUM(AG44:AG54)</f>
        <v>13237</v>
      </c>
      <c r="AH42" s="9">
        <f>SUM(AJ42,AL42,AN42)</f>
        <v>5462</v>
      </c>
      <c r="AI42" s="9">
        <f>SUM(AK42,AM42,AO42)</f>
        <v>4291</v>
      </c>
      <c r="AJ42" s="37">
        <f aca="true" t="shared" si="43" ref="AJ42:AO42">SUM(AJ44:AJ54)</f>
        <v>1278</v>
      </c>
      <c r="AK42" s="37">
        <f t="shared" si="43"/>
        <v>711</v>
      </c>
      <c r="AL42" s="37">
        <f t="shared" si="43"/>
        <v>21</v>
      </c>
      <c r="AM42" s="37">
        <f t="shared" si="43"/>
        <v>17</v>
      </c>
      <c r="AN42" s="37">
        <f t="shared" si="43"/>
        <v>4163</v>
      </c>
      <c r="AO42" s="37">
        <f t="shared" si="43"/>
        <v>3563</v>
      </c>
      <c r="AP42" s="9"/>
      <c r="AQ42" s="9"/>
      <c r="AR42" s="37">
        <f aca="true" t="shared" si="44" ref="AR42:BC42">SUM(AR44:AR54)</f>
        <v>4318</v>
      </c>
      <c r="AS42" s="37">
        <f t="shared" si="44"/>
        <v>2963</v>
      </c>
      <c r="AT42" s="37">
        <f t="shared" si="44"/>
        <v>83</v>
      </c>
      <c r="AU42" s="37">
        <f t="shared" si="44"/>
        <v>66</v>
      </c>
      <c r="AV42" s="37">
        <f t="shared" si="44"/>
        <v>3105</v>
      </c>
      <c r="AW42" s="37">
        <f t="shared" si="44"/>
        <v>2442</v>
      </c>
      <c r="AX42" s="37">
        <f t="shared" si="44"/>
        <v>1130</v>
      </c>
      <c r="AY42" s="37">
        <f t="shared" si="44"/>
        <v>455</v>
      </c>
      <c r="AZ42" s="37">
        <f t="shared" si="44"/>
        <v>11423</v>
      </c>
      <c r="BA42" s="37">
        <f t="shared" si="44"/>
        <v>5982</v>
      </c>
      <c r="BB42" s="37">
        <f t="shared" si="44"/>
        <v>105</v>
      </c>
      <c r="BC42" s="37">
        <f t="shared" si="44"/>
        <v>84</v>
      </c>
      <c r="BF42" s="17" t="s">
        <v>54</v>
      </c>
      <c r="BH42" s="36">
        <v>348</v>
      </c>
      <c r="BI42" s="9">
        <v>318</v>
      </c>
      <c r="BJ42" s="9">
        <v>989</v>
      </c>
      <c r="BK42" s="9">
        <v>442</v>
      </c>
      <c r="BL42" s="9">
        <v>83</v>
      </c>
      <c r="BM42" s="9">
        <v>36</v>
      </c>
      <c r="BN42" s="9">
        <v>30</v>
      </c>
      <c r="BO42" s="9">
        <v>20</v>
      </c>
      <c r="BP42" s="9">
        <v>1591</v>
      </c>
      <c r="BQ42" s="9">
        <v>634</v>
      </c>
      <c r="BR42" s="9">
        <v>114</v>
      </c>
      <c r="BS42" s="9">
        <v>69</v>
      </c>
      <c r="BT42" s="9">
        <v>3</v>
      </c>
      <c r="BU42" s="9">
        <v>2</v>
      </c>
      <c r="BY42" s="14" t="s">
        <v>107</v>
      </c>
      <c r="CA42" s="36">
        <f>SUM(CA44:CA54)</f>
        <v>1391</v>
      </c>
      <c r="CB42" s="37">
        <f>SUM(CB44:CB54)</f>
        <v>1187</v>
      </c>
      <c r="CC42" s="37">
        <f aca="true" t="shared" si="45" ref="CC42:CI42">SUM(CC44:CC54)</f>
        <v>3639</v>
      </c>
      <c r="CD42" s="37">
        <f t="shared" si="45"/>
        <v>1437</v>
      </c>
      <c r="CE42" s="37">
        <f t="shared" si="45"/>
        <v>238</v>
      </c>
      <c r="CF42" s="37">
        <f t="shared" si="45"/>
        <v>64</v>
      </c>
      <c r="CG42" s="37">
        <f t="shared" si="45"/>
        <v>3</v>
      </c>
      <c r="CH42" s="37">
        <f t="shared" si="45"/>
        <v>2</v>
      </c>
      <c r="CI42" s="37">
        <f t="shared" si="45"/>
        <v>4789</v>
      </c>
      <c r="CJ42" s="37">
        <f>SUM(CJ44:CJ54)</f>
        <v>2208</v>
      </c>
      <c r="CK42" s="37">
        <f>SUM(CK44:CK54)</f>
        <v>1258</v>
      </c>
      <c r="CL42" s="37">
        <f>SUM(CL44:CL54)</f>
        <v>1000</v>
      </c>
      <c r="CM42" s="37">
        <f>SUM(CM44:CM54)</f>
        <v>5</v>
      </c>
      <c r="CN42" s="37">
        <f>SUM(CN44:CN54)</f>
        <v>1</v>
      </c>
    </row>
    <row r="43" spans="3:92" ht="16.5" customHeight="1">
      <c r="C43" s="17" t="s">
        <v>53</v>
      </c>
      <c r="E43" s="36">
        <f t="shared" si="41"/>
        <v>12998</v>
      </c>
      <c r="F43" s="37">
        <f t="shared" si="41"/>
        <v>7585</v>
      </c>
      <c r="G43" s="9">
        <f t="shared" si="35"/>
        <v>576</v>
      </c>
      <c r="H43" s="9">
        <f t="shared" si="35"/>
        <v>314</v>
      </c>
      <c r="I43" s="9">
        <v>506</v>
      </c>
      <c r="J43" s="9">
        <v>256</v>
      </c>
      <c r="K43" s="10">
        <v>2</v>
      </c>
      <c r="L43" s="10">
        <v>2</v>
      </c>
      <c r="M43" s="9">
        <v>68</v>
      </c>
      <c r="N43" s="9">
        <v>56</v>
      </c>
      <c r="Q43" s="9">
        <f t="shared" si="36"/>
        <v>3887</v>
      </c>
      <c r="R43" s="9">
        <f t="shared" si="36"/>
        <v>2908</v>
      </c>
      <c r="S43" s="9">
        <v>15</v>
      </c>
      <c r="T43" s="9">
        <v>13</v>
      </c>
      <c r="U43" s="9">
        <v>1798</v>
      </c>
      <c r="V43" s="9">
        <v>1485</v>
      </c>
      <c r="W43" s="9">
        <v>2074</v>
      </c>
      <c r="X43" s="9">
        <v>1410</v>
      </c>
      <c r="Y43" s="9">
        <f t="shared" si="42"/>
        <v>8514</v>
      </c>
      <c r="Z43" s="9">
        <f t="shared" si="42"/>
        <v>4349</v>
      </c>
      <c r="AA43" s="9">
        <v>85</v>
      </c>
      <c r="AB43" s="9">
        <v>69</v>
      </c>
      <c r="AF43" s="3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F43" s="17" t="s">
        <v>55</v>
      </c>
      <c r="BH43" s="36">
        <v>227</v>
      </c>
      <c r="BI43" s="9">
        <v>203</v>
      </c>
      <c r="BJ43" s="9">
        <v>586</v>
      </c>
      <c r="BK43" s="9">
        <v>237</v>
      </c>
      <c r="BL43" s="9">
        <v>34</v>
      </c>
      <c r="BM43" s="9">
        <v>12</v>
      </c>
      <c r="BN43" s="9">
        <v>7</v>
      </c>
      <c r="BO43" s="9">
        <v>6</v>
      </c>
      <c r="BP43" s="9">
        <v>1361</v>
      </c>
      <c r="BQ43" s="9">
        <v>556</v>
      </c>
      <c r="BR43" s="9">
        <v>104</v>
      </c>
      <c r="BS43" s="9">
        <v>75</v>
      </c>
      <c r="BT43" s="9">
        <v>3</v>
      </c>
      <c r="BU43" s="9">
        <v>2</v>
      </c>
      <c r="CA43" s="36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</row>
    <row r="44" spans="3:92" ht="16.5" customHeight="1">
      <c r="C44" s="17" t="s">
        <v>54</v>
      </c>
      <c r="E44" s="36">
        <f t="shared" si="41"/>
        <v>5974</v>
      </c>
      <c r="F44" s="37">
        <f t="shared" si="41"/>
        <v>3368</v>
      </c>
      <c r="G44" s="9">
        <f t="shared" si="35"/>
        <v>1034</v>
      </c>
      <c r="H44" s="9">
        <f t="shared" si="35"/>
        <v>509</v>
      </c>
      <c r="I44" s="9">
        <v>856</v>
      </c>
      <c r="J44" s="9">
        <v>418</v>
      </c>
      <c r="K44" s="9">
        <v>22</v>
      </c>
      <c r="L44" s="9">
        <v>19</v>
      </c>
      <c r="M44" s="9">
        <v>156</v>
      </c>
      <c r="N44" s="9">
        <v>72</v>
      </c>
      <c r="Q44" s="9">
        <f t="shared" si="36"/>
        <v>1755</v>
      </c>
      <c r="R44" s="9">
        <f t="shared" si="36"/>
        <v>1316</v>
      </c>
      <c r="S44" s="9">
        <v>47</v>
      </c>
      <c r="T44" s="9">
        <v>41</v>
      </c>
      <c r="U44" s="9">
        <v>906</v>
      </c>
      <c r="V44" s="9">
        <v>790</v>
      </c>
      <c r="W44" s="9">
        <v>802</v>
      </c>
      <c r="X44" s="9">
        <v>485</v>
      </c>
      <c r="Y44" s="9">
        <f t="shared" si="42"/>
        <v>3182</v>
      </c>
      <c r="Z44" s="9">
        <f t="shared" si="42"/>
        <v>1541</v>
      </c>
      <c r="AA44" s="9">
        <v>27</v>
      </c>
      <c r="AB44" s="9">
        <v>22</v>
      </c>
      <c r="AD44" s="16" t="s">
        <v>108</v>
      </c>
      <c r="AF44" s="36">
        <f aca="true" t="shared" si="46" ref="AF44:AG48">SUM(AH44,AR44,AZ44,CM44)</f>
        <v>2530</v>
      </c>
      <c r="AG44" s="37">
        <f t="shared" si="46"/>
        <v>1520</v>
      </c>
      <c r="AH44" s="37">
        <f aca="true" t="shared" si="47" ref="AH44:AI48">SUM(AJ44,AL44,AN44)</f>
        <v>564</v>
      </c>
      <c r="AI44" s="37">
        <f t="shared" si="47"/>
        <v>428</v>
      </c>
      <c r="AJ44" s="9">
        <v>305</v>
      </c>
      <c r="AK44" s="9">
        <v>184</v>
      </c>
      <c r="AL44" s="10">
        <v>3</v>
      </c>
      <c r="AM44" s="10">
        <v>3</v>
      </c>
      <c r="AN44" s="9">
        <v>256</v>
      </c>
      <c r="AO44" s="9">
        <v>241</v>
      </c>
      <c r="AP44" s="9"/>
      <c r="AQ44" s="9"/>
      <c r="AR44" s="37">
        <f aca="true" t="shared" si="48" ref="AR44:AS48">SUM(AT44,AV44,AX44)</f>
        <v>671</v>
      </c>
      <c r="AS44" s="37">
        <f t="shared" si="48"/>
        <v>465</v>
      </c>
      <c r="AT44" s="9">
        <v>4</v>
      </c>
      <c r="AU44" s="9">
        <v>4</v>
      </c>
      <c r="AV44" s="9">
        <v>483</v>
      </c>
      <c r="AW44" s="9">
        <v>402</v>
      </c>
      <c r="AX44" s="9">
        <v>184</v>
      </c>
      <c r="AY44" s="9">
        <v>59</v>
      </c>
      <c r="AZ44" s="9">
        <v>1295</v>
      </c>
      <c r="BA44" s="9">
        <v>627</v>
      </c>
      <c r="BB44" s="9">
        <v>11</v>
      </c>
      <c r="BC44" s="9">
        <v>5</v>
      </c>
      <c r="BH44" s="36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Y44" s="16" t="s">
        <v>108</v>
      </c>
      <c r="CA44" s="36">
        <v>141</v>
      </c>
      <c r="CB44" s="9">
        <v>120</v>
      </c>
      <c r="CC44" s="9">
        <v>482</v>
      </c>
      <c r="CD44" s="9">
        <v>196</v>
      </c>
      <c r="CE44" s="9">
        <v>40</v>
      </c>
      <c r="CF44" s="9">
        <v>12</v>
      </c>
      <c r="CG44" s="10" t="s">
        <v>43</v>
      </c>
      <c r="CH44" s="10" t="s">
        <v>43</v>
      </c>
      <c r="CI44" s="9">
        <v>481</v>
      </c>
      <c r="CJ44" s="9">
        <v>206</v>
      </c>
      <c r="CK44" s="9">
        <v>140</v>
      </c>
      <c r="CL44" s="9">
        <v>88</v>
      </c>
      <c r="CM44" s="13" t="s">
        <v>43</v>
      </c>
      <c r="CN44" s="13" t="s">
        <v>43</v>
      </c>
    </row>
    <row r="45" spans="3:92" ht="16.5" customHeight="1">
      <c r="C45" s="17" t="s">
        <v>55</v>
      </c>
      <c r="E45" s="36">
        <f t="shared" si="41"/>
        <v>5037</v>
      </c>
      <c r="F45" s="37">
        <f t="shared" si="41"/>
        <v>2775</v>
      </c>
      <c r="G45" s="9">
        <f t="shared" si="35"/>
        <v>1476</v>
      </c>
      <c r="H45" s="9">
        <f t="shared" si="35"/>
        <v>771</v>
      </c>
      <c r="I45" s="9">
        <v>1164</v>
      </c>
      <c r="J45" s="9">
        <v>605</v>
      </c>
      <c r="K45" s="9">
        <v>15</v>
      </c>
      <c r="L45" s="9">
        <v>14</v>
      </c>
      <c r="M45" s="9">
        <v>297</v>
      </c>
      <c r="N45" s="9">
        <v>152</v>
      </c>
      <c r="Q45" s="9">
        <f t="shared" si="36"/>
        <v>1224</v>
      </c>
      <c r="R45" s="9">
        <f t="shared" si="36"/>
        <v>901</v>
      </c>
      <c r="S45" s="9">
        <v>4</v>
      </c>
      <c r="T45" s="9">
        <v>4</v>
      </c>
      <c r="U45" s="9">
        <v>849</v>
      </c>
      <c r="V45" s="9">
        <v>727</v>
      </c>
      <c r="W45" s="9">
        <v>371</v>
      </c>
      <c r="X45" s="9">
        <v>170</v>
      </c>
      <c r="Y45" s="9">
        <f t="shared" si="42"/>
        <v>2334</v>
      </c>
      <c r="Z45" s="9">
        <f t="shared" si="42"/>
        <v>1101</v>
      </c>
      <c r="AA45" s="9">
        <v>15</v>
      </c>
      <c r="AB45" s="9">
        <v>12</v>
      </c>
      <c r="AD45" s="16" t="s">
        <v>109</v>
      </c>
      <c r="AF45" s="36">
        <f t="shared" si="46"/>
        <v>942</v>
      </c>
      <c r="AG45" s="37">
        <f t="shared" si="46"/>
        <v>550</v>
      </c>
      <c r="AH45" s="37">
        <f t="shared" si="47"/>
        <v>332</v>
      </c>
      <c r="AI45" s="37">
        <f t="shared" si="47"/>
        <v>226</v>
      </c>
      <c r="AJ45" s="9">
        <v>82</v>
      </c>
      <c r="AK45" s="9">
        <v>46</v>
      </c>
      <c r="AL45" s="9">
        <v>8</v>
      </c>
      <c r="AM45" s="9">
        <v>7</v>
      </c>
      <c r="AN45" s="9">
        <v>242</v>
      </c>
      <c r="AO45" s="9">
        <v>173</v>
      </c>
      <c r="AP45" s="9"/>
      <c r="AQ45" s="9"/>
      <c r="AR45" s="37">
        <f t="shared" si="48"/>
        <v>179</v>
      </c>
      <c r="AS45" s="37">
        <f t="shared" si="48"/>
        <v>101</v>
      </c>
      <c r="AT45" s="10">
        <v>1</v>
      </c>
      <c r="AU45" s="10">
        <v>1</v>
      </c>
      <c r="AV45" s="9">
        <v>92</v>
      </c>
      <c r="AW45" s="9">
        <v>69</v>
      </c>
      <c r="AX45" s="9">
        <v>86</v>
      </c>
      <c r="AY45" s="9">
        <v>31</v>
      </c>
      <c r="AZ45" s="9">
        <v>431</v>
      </c>
      <c r="BA45" s="9">
        <v>223</v>
      </c>
      <c r="BB45" s="9">
        <v>7</v>
      </c>
      <c r="BC45" s="9">
        <v>6</v>
      </c>
      <c r="BF45" s="17" t="s">
        <v>56</v>
      </c>
      <c r="BH45" s="36">
        <v>243</v>
      </c>
      <c r="BI45" s="9">
        <v>211</v>
      </c>
      <c r="BJ45" s="9">
        <v>464</v>
      </c>
      <c r="BK45" s="9">
        <v>218</v>
      </c>
      <c r="BL45" s="9">
        <v>37</v>
      </c>
      <c r="BM45" s="9">
        <v>8</v>
      </c>
      <c r="BN45" s="9">
        <v>1</v>
      </c>
      <c r="BO45" s="9">
        <v>1</v>
      </c>
      <c r="BP45" s="9">
        <v>945</v>
      </c>
      <c r="BQ45" s="9">
        <v>378</v>
      </c>
      <c r="BR45" s="9">
        <v>100</v>
      </c>
      <c r="BS45" s="9">
        <v>82</v>
      </c>
      <c r="BT45" s="9">
        <v>4</v>
      </c>
      <c r="BU45" s="9">
        <v>2</v>
      </c>
      <c r="BY45" s="16" t="s">
        <v>109</v>
      </c>
      <c r="CA45" s="36">
        <v>42</v>
      </c>
      <c r="CB45" s="9">
        <v>32</v>
      </c>
      <c r="CC45" s="9">
        <v>104</v>
      </c>
      <c r="CD45" s="9">
        <v>45</v>
      </c>
      <c r="CE45" s="9">
        <v>6</v>
      </c>
      <c r="CF45" s="10">
        <v>1</v>
      </c>
      <c r="CG45" s="10" t="s">
        <v>43</v>
      </c>
      <c r="CH45" s="10" t="s">
        <v>43</v>
      </c>
      <c r="CI45" s="9">
        <v>197</v>
      </c>
      <c r="CJ45" s="9">
        <v>81</v>
      </c>
      <c r="CK45" s="9">
        <v>75</v>
      </c>
      <c r="CL45" s="9">
        <v>58</v>
      </c>
      <c r="CM45" s="13" t="s">
        <v>43</v>
      </c>
      <c r="CN45" s="13" t="s">
        <v>43</v>
      </c>
    </row>
    <row r="46" spans="5:92" ht="16.5" customHeight="1">
      <c r="E46" s="36"/>
      <c r="F46" s="9"/>
      <c r="G46" s="9"/>
      <c r="H46" s="9"/>
      <c r="I46" s="9"/>
      <c r="J46" s="9"/>
      <c r="K46" s="9"/>
      <c r="L46" s="9"/>
      <c r="M46" s="9"/>
      <c r="N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D46" s="16" t="s">
        <v>110</v>
      </c>
      <c r="AF46" s="36">
        <f t="shared" si="46"/>
        <v>1826</v>
      </c>
      <c r="AG46" s="37">
        <f t="shared" si="46"/>
        <v>1153</v>
      </c>
      <c r="AH46" s="37">
        <f t="shared" si="47"/>
        <v>612</v>
      </c>
      <c r="AI46" s="37">
        <f t="shared" si="47"/>
        <v>446</v>
      </c>
      <c r="AJ46" s="9">
        <v>298</v>
      </c>
      <c r="AK46" s="9">
        <v>168</v>
      </c>
      <c r="AL46" s="10" t="s">
        <v>43</v>
      </c>
      <c r="AM46" s="10" t="s">
        <v>43</v>
      </c>
      <c r="AN46" s="9">
        <v>314</v>
      </c>
      <c r="AO46" s="9">
        <v>278</v>
      </c>
      <c r="AP46" s="9"/>
      <c r="AQ46" s="9"/>
      <c r="AR46" s="37">
        <f t="shared" si="48"/>
        <v>272</v>
      </c>
      <c r="AS46" s="37">
        <f t="shared" si="48"/>
        <v>162</v>
      </c>
      <c r="AT46" s="10">
        <v>1</v>
      </c>
      <c r="AU46" s="10">
        <v>1</v>
      </c>
      <c r="AV46" s="9">
        <v>145</v>
      </c>
      <c r="AW46" s="9">
        <v>115</v>
      </c>
      <c r="AX46" s="9">
        <v>126</v>
      </c>
      <c r="AY46" s="9">
        <v>46</v>
      </c>
      <c r="AZ46" s="9">
        <v>942</v>
      </c>
      <c r="BA46" s="9">
        <v>545</v>
      </c>
      <c r="BB46" s="9">
        <v>4</v>
      </c>
      <c r="BC46" s="9">
        <v>2</v>
      </c>
      <c r="BF46" s="17" t="s">
        <v>57</v>
      </c>
      <c r="BH46" s="36">
        <v>127</v>
      </c>
      <c r="BI46" s="9">
        <v>100</v>
      </c>
      <c r="BJ46" s="9">
        <v>462</v>
      </c>
      <c r="BK46" s="9">
        <v>157</v>
      </c>
      <c r="BL46" s="9">
        <v>38</v>
      </c>
      <c r="BM46" s="9">
        <v>12</v>
      </c>
      <c r="BN46" s="9">
        <v>2</v>
      </c>
      <c r="BO46" s="9">
        <v>2</v>
      </c>
      <c r="BP46" s="9">
        <v>547</v>
      </c>
      <c r="BQ46" s="9">
        <v>223</v>
      </c>
      <c r="BR46" s="9">
        <v>117</v>
      </c>
      <c r="BS46" s="9">
        <v>91</v>
      </c>
      <c r="BT46" s="10">
        <v>1</v>
      </c>
      <c r="BU46" s="10">
        <v>1</v>
      </c>
      <c r="BY46" s="16" t="s">
        <v>110</v>
      </c>
      <c r="CA46" s="36">
        <v>67</v>
      </c>
      <c r="CB46" s="9">
        <v>51</v>
      </c>
      <c r="CC46" s="9">
        <v>262</v>
      </c>
      <c r="CD46" s="9">
        <v>109</v>
      </c>
      <c r="CE46" s="9">
        <v>17</v>
      </c>
      <c r="CF46" s="9">
        <v>2</v>
      </c>
      <c r="CG46" s="10" t="s">
        <v>43</v>
      </c>
      <c r="CH46" s="10" t="s">
        <v>43</v>
      </c>
      <c r="CI46" s="9">
        <v>328</v>
      </c>
      <c r="CJ46" s="9">
        <v>139</v>
      </c>
      <c r="CK46" s="9">
        <v>264</v>
      </c>
      <c r="CL46" s="9">
        <v>242</v>
      </c>
      <c r="CM46" s="10" t="s">
        <v>43</v>
      </c>
      <c r="CN46" s="10" t="s">
        <v>43</v>
      </c>
    </row>
    <row r="47" spans="3:92" ht="16.5" customHeight="1">
      <c r="C47" s="17" t="s">
        <v>56</v>
      </c>
      <c r="E47" s="36">
        <f aca="true" t="shared" si="49" ref="E47:F51">SUM(G47,Q47,Y47,BT45)</f>
        <v>4805</v>
      </c>
      <c r="F47" s="37">
        <f t="shared" si="49"/>
        <v>2619</v>
      </c>
      <c r="G47" s="9">
        <f t="shared" si="35"/>
        <v>1711</v>
      </c>
      <c r="H47" s="9">
        <f t="shared" si="35"/>
        <v>851</v>
      </c>
      <c r="I47" s="9">
        <v>1500</v>
      </c>
      <c r="J47" s="9">
        <v>745</v>
      </c>
      <c r="K47" s="9">
        <v>16</v>
      </c>
      <c r="L47" s="9">
        <v>15</v>
      </c>
      <c r="M47" s="9">
        <v>195</v>
      </c>
      <c r="N47" s="9">
        <v>91</v>
      </c>
      <c r="Q47" s="9">
        <f t="shared" si="36"/>
        <v>1289</v>
      </c>
      <c r="R47" s="9">
        <f t="shared" si="36"/>
        <v>859</v>
      </c>
      <c r="S47" s="9">
        <v>19</v>
      </c>
      <c r="T47" s="9">
        <v>16</v>
      </c>
      <c r="U47" s="9">
        <v>687</v>
      </c>
      <c r="V47" s="9">
        <v>550</v>
      </c>
      <c r="W47" s="9">
        <v>583</v>
      </c>
      <c r="X47" s="9">
        <v>293</v>
      </c>
      <c r="Y47" s="9">
        <f aca="true" t="shared" si="50" ref="Y47:Z51">SUM(AA47,BH45,BJ45,BL45,BN45,BP45,BR45)</f>
        <v>1801</v>
      </c>
      <c r="Z47" s="9">
        <f t="shared" si="50"/>
        <v>907</v>
      </c>
      <c r="AA47" s="9">
        <v>11</v>
      </c>
      <c r="AB47" s="9">
        <v>9</v>
      </c>
      <c r="AD47" s="16" t="s">
        <v>111</v>
      </c>
      <c r="AF47" s="36">
        <f t="shared" si="46"/>
        <v>1900</v>
      </c>
      <c r="AG47" s="37">
        <f t="shared" si="46"/>
        <v>1098</v>
      </c>
      <c r="AH47" s="37">
        <f t="shared" si="47"/>
        <v>572</v>
      </c>
      <c r="AI47" s="37">
        <f t="shared" si="47"/>
        <v>341</v>
      </c>
      <c r="AJ47" s="9">
        <v>436</v>
      </c>
      <c r="AK47" s="9">
        <v>237</v>
      </c>
      <c r="AL47" s="9">
        <v>4</v>
      </c>
      <c r="AM47" s="9">
        <v>3</v>
      </c>
      <c r="AN47" s="9">
        <v>132</v>
      </c>
      <c r="AO47" s="9">
        <v>101</v>
      </c>
      <c r="AP47" s="9"/>
      <c r="AQ47" s="9"/>
      <c r="AR47" s="37">
        <f t="shared" si="48"/>
        <v>481</v>
      </c>
      <c r="AS47" s="37">
        <f t="shared" si="48"/>
        <v>328</v>
      </c>
      <c r="AT47" s="9">
        <v>19</v>
      </c>
      <c r="AU47" s="9">
        <v>10</v>
      </c>
      <c r="AV47" s="9">
        <v>328</v>
      </c>
      <c r="AW47" s="9">
        <v>255</v>
      </c>
      <c r="AX47" s="9">
        <v>134</v>
      </c>
      <c r="AY47" s="9">
        <v>63</v>
      </c>
      <c r="AZ47" s="9">
        <v>847</v>
      </c>
      <c r="BA47" s="9">
        <v>429</v>
      </c>
      <c r="BB47" s="9">
        <v>7</v>
      </c>
      <c r="BC47" s="9">
        <v>4</v>
      </c>
      <c r="BF47" s="17" t="s">
        <v>58</v>
      </c>
      <c r="BH47" s="36">
        <v>115</v>
      </c>
      <c r="BI47" s="9">
        <v>92</v>
      </c>
      <c r="BJ47" s="9">
        <v>128</v>
      </c>
      <c r="BK47" s="9">
        <v>56</v>
      </c>
      <c r="BL47" s="9">
        <v>5</v>
      </c>
      <c r="BM47" s="9">
        <v>2</v>
      </c>
      <c r="BN47" s="10">
        <v>1</v>
      </c>
      <c r="BO47" s="10" t="s">
        <v>43</v>
      </c>
      <c r="BP47" s="9">
        <v>265</v>
      </c>
      <c r="BQ47" s="9">
        <v>120</v>
      </c>
      <c r="BR47" s="9">
        <v>73</v>
      </c>
      <c r="BS47" s="9">
        <v>54</v>
      </c>
      <c r="BT47" s="10" t="s">
        <v>43</v>
      </c>
      <c r="BU47" s="10" t="s">
        <v>43</v>
      </c>
      <c r="BY47" s="16" t="s">
        <v>111</v>
      </c>
      <c r="CA47" s="36">
        <v>82</v>
      </c>
      <c r="CB47" s="9">
        <v>70</v>
      </c>
      <c r="CC47" s="9">
        <v>256</v>
      </c>
      <c r="CD47" s="9">
        <v>106</v>
      </c>
      <c r="CE47" s="9">
        <v>14</v>
      </c>
      <c r="CF47" s="9">
        <v>3</v>
      </c>
      <c r="CG47" s="10">
        <v>1</v>
      </c>
      <c r="CH47" s="10" t="s">
        <v>43</v>
      </c>
      <c r="CI47" s="9">
        <v>357</v>
      </c>
      <c r="CJ47" s="9">
        <v>150</v>
      </c>
      <c r="CK47" s="9">
        <v>130</v>
      </c>
      <c r="CL47" s="9">
        <v>96</v>
      </c>
      <c r="CM47" s="13" t="s">
        <v>43</v>
      </c>
      <c r="CN47" s="13" t="s">
        <v>43</v>
      </c>
    </row>
    <row r="48" spans="3:92" ht="16.5" customHeight="1">
      <c r="C48" s="17" t="s">
        <v>57</v>
      </c>
      <c r="E48" s="36">
        <f t="shared" si="49"/>
        <v>2862</v>
      </c>
      <c r="F48" s="37">
        <f t="shared" si="49"/>
        <v>1782</v>
      </c>
      <c r="G48" s="9">
        <f t="shared" si="35"/>
        <v>154</v>
      </c>
      <c r="H48" s="9">
        <f t="shared" si="35"/>
        <v>93</v>
      </c>
      <c r="I48" s="9">
        <v>84</v>
      </c>
      <c r="J48" s="9">
        <v>44</v>
      </c>
      <c r="K48" s="10" t="s">
        <v>43</v>
      </c>
      <c r="L48" s="10" t="s">
        <v>43</v>
      </c>
      <c r="M48" s="9">
        <v>70</v>
      </c>
      <c r="N48" s="9">
        <v>49</v>
      </c>
      <c r="Q48" s="9">
        <f t="shared" si="36"/>
        <v>1407</v>
      </c>
      <c r="R48" s="9">
        <f t="shared" si="36"/>
        <v>1097</v>
      </c>
      <c r="S48" s="9">
        <v>7</v>
      </c>
      <c r="T48" s="9">
        <v>6</v>
      </c>
      <c r="U48" s="9">
        <v>328</v>
      </c>
      <c r="V48" s="9">
        <v>276</v>
      </c>
      <c r="W48" s="9">
        <v>1072</v>
      </c>
      <c r="X48" s="9">
        <v>815</v>
      </c>
      <c r="Y48" s="9">
        <f t="shared" si="50"/>
        <v>1300</v>
      </c>
      <c r="Z48" s="9">
        <f t="shared" si="50"/>
        <v>591</v>
      </c>
      <c r="AA48" s="9">
        <v>7</v>
      </c>
      <c r="AB48" s="9">
        <v>6</v>
      </c>
      <c r="AD48" s="16" t="s">
        <v>112</v>
      </c>
      <c r="AF48" s="36">
        <f t="shared" si="46"/>
        <v>1819</v>
      </c>
      <c r="AG48" s="37">
        <f t="shared" si="46"/>
        <v>1173</v>
      </c>
      <c r="AH48" s="37">
        <f t="shared" si="47"/>
        <v>656</v>
      </c>
      <c r="AI48" s="37">
        <f t="shared" si="47"/>
        <v>561</v>
      </c>
      <c r="AJ48" s="10" t="s">
        <v>43</v>
      </c>
      <c r="AK48" s="10" t="s">
        <v>43</v>
      </c>
      <c r="AL48" s="10" t="s">
        <v>43</v>
      </c>
      <c r="AM48" s="10" t="s">
        <v>43</v>
      </c>
      <c r="AN48" s="9">
        <v>656</v>
      </c>
      <c r="AO48" s="9">
        <v>561</v>
      </c>
      <c r="AP48" s="9"/>
      <c r="AQ48" s="9"/>
      <c r="AR48" s="37">
        <f t="shared" si="48"/>
        <v>213</v>
      </c>
      <c r="AS48" s="37">
        <f t="shared" si="48"/>
        <v>149</v>
      </c>
      <c r="AT48" s="10" t="s">
        <v>43</v>
      </c>
      <c r="AU48" s="10" t="s">
        <v>43</v>
      </c>
      <c r="AV48" s="9">
        <v>162</v>
      </c>
      <c r="AW48" s="9">
        <v>110</v>
      </c>
      <c r="AX48" s="9">
        <v>51</v>
      </c>
      <c r="AY48" s="9">
        <v>39</v>
      </c>
      <c r="AZ48" s="9">
        <v>950</v>
      </c>
      <c r="BA48" s="9">
        <v>463</v>
      </c>
      <c r="BB48" s="9">
        <v>5</v>
      </c>
      <c r="BC48" s="9">
        <v>5</v>
      </c>
      <c r="BF48" s="17" t="s">
        <v>59</v>
      </c>
      <c r="BH48" s="36">
        <v>239</v>
      </c>
      <c r="BI48" s="9">
        <v>192</v>
      </c>
      <c r="BJ48" s="9">
        <v>561</v>
      </c>
      <c r="BK48" s="9">
        <v>212</v>
      </c>
      <c r="BL48" s="9">
        <v>55</v>
      </c>
      <c r="BM48" s="9">
        <v>21</v>
      </c>
      <c r="BN48" s="10" t="s">
        <v>43</v>
      </c>
      <c r="BO48" s="10" t="s">
        <v>43</v>
      </c>
      <c r="BP48" s="9">
        <v>899</v>
      </c>
      <c r="BQ48" s="9">
        <v>417</v>
      </c>
      <c r="BR48" s="9">
        <v>157</v>
      </c>
      <c r="BS48" s="9">
        <v>120</v>
      </c>
      <c r="BT48" s="9">
        <v>1</v>
      </c>
      <c r="BU48" s="10" t="s">
        <v>43</v>
      </c>
      <c r="BY48" s="16" t="s">
        <v>112</v>
      </c>
      <c r="CA48" s="36">
        <v>83</v>
      </c>
      <c r="CB48" s="9">
        <v>62</v>
      </c>
      <c r="CC48" s="9">
        <v>358</v>
      </c>
      <c r="CD48" s="9">
        <v>148</v>
      </c>
      <c r="CE48" s="9">
        <v>19</v>
      </c>
      <c r="CF48" s="9">
        <v>8</v>
      </c>
      <c r="CG48" s="9">
        <v>1</v>
      </c>
      <c r="CH48" s="9">
        <v>1</v>
      </c>
      <c r="CI48" s="9">
        <v>406</v>
      </c>
      <c r="CJ48" s="9">
        <v>177</v>
      </c>
      <c r="CK48" s="9">
        <v>78</v>
      </c>
      <c r="CL48" s="9">
        <v>62</v>
      </c>
      <c r="CM48" s="13" t="s">
        <v>43</v>
      </c>
      <c r="CN48" s="13" t="s">
        <v>43</v>
      </c>
    </row>
    <row r="49" spans="3:92" ht="16.5" customHeight="1">
      <c r="C49" s="17" t="s">
        <v>58</v>
      </c>
      <c r="E49" s="36">
        <f t="shared" si="49"/>
        <v>1029</v>
      </c>
      <c r="F49" s="37">
        <f t="shared" si="49"/>
        <v>632</v>
      </c>
      <c r="G49" s="9">
        <f t="shared" si="35"/>
        <v>188</v>
      </c>
      <c r="H49" s="9">
        <f t="shared" si="35"/>
        <v>130</v>
      </c>
      <c r="I49" s="9">
        <v>9</v>
      </c>
      <c r="J49" s="9">
        <v>5</v>
      </c>
      <c r="K49" s="10" t="s">
        <v>43</v>
      </c>
      <c r="L49" s="10" t="s">
        <v>43</v>
      </c>
      <c r="M49" s="9">
        <v>179</v>
      </c>
      <c r="N49" s="9">
        <v>125</v>
      </c>
      <c r="Q49" s="9">
        <f t="shared" si="36"/>
        <v>249</v>
      </c>
      <c r="R49" s="9">
        <f t="shared" si="36"/>
        <v>173</v>
      </c>
      <c r="S49" s="10" t="s">
        <v>43</v>
      </c>
      <c r="T49" s="10" t="s">
        <v>43</v>
      </c>
      <c r="U49" s="9">
        <v>81</v>
      </c>
      <c r="V49" s="9">
        <v>63</v>
      </c>
      <c r="W49" s="9">
        <v>168</v>
      </c>
      <c r="X49" s="9">
        <v>110</v>
      </c>
      <c r="Y49" s="9">
        <f t="shared" si="50"/>
        <v>592</v>
      </c>
      <c r="Z49" s="9">
        <f t="shared" si="50"/>
        <v>329</v>
      </c>
      <c r="AA49" s="9">
        <v>5</v>
      </c>
      <c r="AB49" s="9">
        <v>5</v>
      </c>
      <c r="AD49" s="9"/>
      <c r="AF49" s="36"/>
      <c r="AG49" s="9"/>
      <c r="AH49" s="37"/>
      <c r="AI49" s="37"/>
      <c r="AJ49" s="9"/>
      <c r="AK49" s="9"/>
      <c r="AL49" s="9"/>
      <c r="AM49" s="9"/>
      <c r="AN49" s="9"/>
      <c r="AO49" s="9"/>
      <c r="AP49" s="9"/>
      <c r="AQ49" s="9"/>
      <c r="AR49" s="37"/>
      <c r="AS49" s="37"/>
      <c r="AT49" s="9"/>
      <c r="AU49" s="9"/>
      <c r="AV49" s="9"/>
      <c r="AW49" s="9"/>
      <c r="AX49" s="9"/>
      <c r="AY49" s="9"/>
      <c r="AZ49" s="9"/>
      <c r="BA49" s="9"/>
      <c r="BB49" s="9"/>
      <c r="BC49" s="9"/>
      <c r="BF49" s="17" t="s">
        <v>60</v>
      </c>
      <c r="BH49" s="36">
        <v>84</v>
      </c>
      <c r="BI49" s="9">
        <v>68</v>
      </c>
      <c r="BJ49" s="9">
        <v>498</v>
      </c>
      <c r="BK49" s="9">
        <v>145</v>
      </c>
      <c r="BL49" s="9">
        <v>39</v>
      </c>
      <c r="BM49" s="9">
        <v>6</v>
      </c>
      <c r="BN49" s="9">
        <v>2</v>
      </c>
      <c r="BO49" s="9">
        <v>1</v>
      </c>
      <c r="BP49" s="9">
        <v>690</v>
      </c>
      <c r="BQ49" s="9">
        <v>251</v>
      </c>
      <c r="BR49" s="9">
        <v>126</v>
      </c>
      <c r="BS49" s="9">
        <v>97</v>
      </c>
      <c r="BT49" s="10">
        <v>3</v>
      </c>
      <c r="BU49" s="10" t="s">
        <v>43</v>
      </c>
      <c r="BY49" s="9"/>
      <c r="CA49" s="36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</row>
    <row r="50" spans="3:92" ht="16.5" customHeight="1">
      <c r="C50" s="17" t="s">
        <v>59</v>
      </c>
      <c r="E50" s="36">
        <f t="shared" si="49"/>
        <v>3966</v>
      </c>
      <c r="F50" s="37">
        <f t="shared" si="49"/>
        <v>2397</v>
      </c>
      <c r="G50" s="9">
        <f t="shared" si="35"/>
        <v>705</v>
      </c>
      <c r="H50" s="9">
        <f t="shared" si="35"/>
        <v>480</v>
      </c>
      <c r="I50" s="9">
        <v>388</v>
      </c>
      <c r="J50" s="9">
        <v>218</v>
      </c>
      <c r="K50" s="9">
        <v>18</v>
      </c>
      <c r="L50" s="9">
        <v>16</v>
      </c>
      <c r="M50" s="9">
        <v>299</v>
      </c>
      <c r="N50" s="9">
        <v>246</v>
      </c>
      <c r="Q50" s="9">
        <f t="shared" si="36"/>
        <v>1198</v>
      </c>
      <c r="R50" s="9">
        <f t="shared" si="36"/>
        <v>824</v>
      </c>
      <c r="S50" s="9">
        <v>9</v>
      </c>
      <c r="T50" s="9">
        <v>8</v>
      </c>
      <c r="U50" s="9">
        <v>757</v>
      </c>
      <c r="V50" s="9">
        <v>619</v>
      </c>
      <c r="W50" s="9">
        <v>432</v>
      </c>
      <c r="X50" s="9">
        <v>197</v>
      </c>
      <c r="Y50" s="9">
        <f t="shared" si="50"/>
        <v>2062</v>
      </c>
      <c r="Z50" s="9">
        <f t="shared" si="50"/>
        <v>1093</v>
      </c>
      <c r="AA50" s="9">
        <v>151</v>
      </c>
      <c r="AB50" s="9">
        <v>131</v>
      </c>
      <c r="AD50" s="16" t="s">
        <v>113</v>
      </c>
      <c r="AF50" s="36">
        <f aca="true" t="shared" si="51" ref="AF50:AG54">SUM(AH50,AR50,AZ50,CM50)</f>
        <v>1936</v>
      </c>
      <c r="AG50" s="37">
        <f t="shared" si="51"/>
        <v>1245</v>
      </c>
      <c r="AH50" s="37">
        <f aca="true" t="shared" si="52" ref="AH50:AI54">SUM(AJ50,AL50,AN50)</f>
        <v>811</v>
      </c>
      <c r="AI50" s="37">
        <f t="shared" si="52"/>
        <v>575</v>
      </c>
      <c r="AJ50" s="9">
        <v>14</v>
      </c>
      <c r="AK50" s="9">
        <v>4</v>
      </c>
      <c r="AL50" s="10" t="s">
        <v>43</v>
      </c>
      <c r="AM50" s="10" t="s">
        <v>43</v>
      </c>
      <c r="AN50" s="9">
        <v>797</v>
      </c>
      <c r="AO50" s="9">
        <v>571</v>
      </c>
      <c r="AP50" s="9"/>
      <c r="AQ50" s="9"/>
      <c r="AR50" s="37">
        <f aca="true" t="shared" si="53" ref="AR50:AS54">SUM(AT50,AV50,AX50)</f>
        <v>325</v>
      </c>
      <c r="AS50" s="37">
        <f t="shared" si="53"/>
        <v>228</v>
      </c>
      <c r="AT50" s="9">
        <v>22</v>
      </c>
      <c r="AU50" s="9">
        <v>20</v>
      </c>
      <c r="AV50" s="9">
        <v>256</v>
      </c>
      <c r="AW50" s="9">
        <v>187</v>
      </c>
      <c r="AX50" s="9">
        <v>47</v>
      </c>
      <c r="AY50" s="9">
        <v>21</v>
      </c>
      <c r="AZ50" s="9">
        <v>800</v>
      </c>
      <c r="BA50" s="9">
        <v>442</v>
      </c>
      <c r="BB50" s="9">
        <v>3</v>
      </c>
      <c r="BC50" s="9">
        <v>3</v>
      </c>
      <c r="BH50" s="36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19"/>
      <c r="BY50" s="16" t="s">
        <v>113</v>
      </c>
      <c r="CA50" s="36">
        <v>113</v>
      </c>
      <c r="CB50" s="9">
        <v>103</v>
      </c>
      <c r="CC50" s="9">
        <v>231</v>
      </c>
      <c r="CD50" s="9">
        <v>96</v>
      </c>
      <c r="CE50" s="9">
        <v>4</v>
      </c>
      <c r="CF50" s="10" t="s">
        <v>43</v>
      </c>
      <c r="CG50" s="10" t="s">
        <v>43</v>
      </c>
      <c r="CH50" s="10" t="s">
        <v>43</v>
      </c>
      <c r="CI50" s="9">
        <v>356</v>
      </c>
      <c r="CJ50" s="9">
        <v>167</v>
      </c>
      <c r="CK50" s="9">
        <v>93</v>
      </c>
      <c r="CL50" s="9">
        <v>73</v>
      </c>
      <c r="CM50" s="10" t="s">
        <v>43</v>
      </c>
      <c r="CN50" s="10" t="s">
        <v>43</v>
      </c>
    </row>
    <row r="51" spans="3:92" ht="16.5" customHeight="1">
      <c r="C51" s="17" t="s">
        <v>60</v>
      </c>
      <c r="E51" s="36">
        <f t="shared" si="49"/>
        <v>3749</v>
      </c>
      <c r="F51" s="37">
        <f t="shared" si="49"/>
        <v>2466</v>
      </c>
      <c r="G51" s="9">
        <f>SUM(I51,K51,M51)</f>
        <v>244</v>
      </c>
      <c r="H51" s="9">
        <f>SUM(J51,L51,N51)</f>
        <v>170</v>
      </c>
      <c r="I51" s="9">
        <v>144</v>
      </c>
      <c r="J51" s="9">
        <v>86</v>
      </c>
      <c r="K51" s="9">
        <v>24</v>
      </c>
      <c r="L51" s="9">
        <v>20</v>
      </c>
      <c r="M51" s="9">
        <v>76</v>
      </c>
      <c r="N51" s="9">
        <v>64</v>
      </c>
      <c r="Q51" s="9">
        <f>SUM(S51,U51,W51)</f>
        <v>2054</v>
      </c>
      <c r="R51" s="9">
        <f>SUM(T51,V51,X51)</f>
        <v>1720</v>
      </c>
      <c r="S51" s="9">
        <v>1148</v>
      </c>
      <c r="T51" s="9">
        <v>1098</v>
      </c>
      <c r="U51" s="9">
        <v>454</v>
      </c>
      <c r="V51" s="9">
        <v>386</v>
      </c>
      <c r="W51" s="9">
        <v>452</v>
      </c>
      <c r="X51" s="9">
        <v>236</v>
      </c>
      <c r="Y51" s="9">
        <f t="shared" si="50"/>
        <v>1448</v>
      </c>
      <c r="Z51" s="9">
        <f t="shared" si="50"/>
        <v>576</v>
      </c>
      <c r="AA51" s="9">
        <v>9</v>
      </c>
      <c r="AB51" s="9">
        <v>8</v>
      </c>
      <c r="AD51" s="16" t="s">
        <v>114</v>
      </c>
      <c r="AF51" s="36">
        <f t="shared" si="51"/>
        <v>3315</v>
      </c>
      <c r="AG51" s="37">
        <f t="shared" si="51"/>
        <v>2139</v>
      </c>
      <c r="AH51" s="37">
        <f t="shared" si="52"/>
        <v>648</v>
      </c>
      <c r="AI51" s="37">
        <f t="shared" si="52"/>
        <v>554</v>
      </c>
      <c r="AJ51" s="9">
        <v>65</v>
      </c>
      <c r="AK51" s="9">
        <v>36</v>
      </c>
      <c r="AL51" s="10" t="s">
        <v>43</v>
      </c>
      <c r="AM51" s="10" t="s">
        <v>43</v>
      </c>
      <c r="AN51" s="9">
        <v>583</v>
      </c>
      <c r="AO51" s="9">
        <v>518</v>
      </c>
      <c r="AP51" s="9"/>
      <c r="AQ51" s="9"/>
      <c r="AR51" s="37">
        <f t="shared" si="53"/>
        <v>659</v>
      </c>
      <c r="AS51" s="37">
        <f t="shared" si="53"/>
        <v>516</v>
      </c>
      <c r="AT51" s="9">
        <v>12</v>
      </c>
      <c r="AU51" s="9">
        <v>10</v>
      </c>
      <c r="AV51" s="9">
        <v>525</v>
      </c>
      <c r="AW51" s="9">
        <v>447</v>
      </c>
      <c r="AX51" s="9">
        <v>122</v>
      </c>
      <c r="AY51" s="9">
        <v>59</v>
      </c>
      <c r="AZ51" s="9">
        <v>2005</v>
      </c>
      <c r="BA51" s="9">
        <v>1068</v>
      </c>
      <c r="BB51" s="9">
        <v>9</v>
      </c>
      <c r="BC51" s="9">
        <v>9</v>
      </c>
      <c r="BH51" s="36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Y51" s="16" t="s">
        <v>114</v>
      </c>
      <c r="CA51" s="36">
        <v>371</v>
      </c>
      <c r="CB51" s="9">
        <v>333</v>
      </c>
      <c r="CC51" s="9">
        <v>604</v>
      </c>
      <c r="CD51" s="9">
        <v>213</v>
      </c>
      <c r="CE51" s="9">
        <v>48</v>
      </c>
      <c r="CF51" s="9">
        <v>15</v>
      </c>
      <c r="CG51" s="10" t="s">
        <v>43</v>
      </c>
      <c r="CH51" s="10" t="s">
        <v>43</v>
      </c>
      <c r="CI51" s="9">
        <v>857</v>
      </c>
      <c r="CJ51" s="9">
        <v>412</v>
      </c>
      <c r="CK51" s="9">
        <v>116</v>
      </c>
      <c r="CL51" s="9">
        <v>86</v>
      </c>
      <c r="CM51" s="10">
        <v>3</v>
      </c>
      <c r="CN51" s="10">
        <v>1</v>
      </c>
    </row>
    <row r="52" spans="5:92" ht="16.5" customHeight="1">
      <c r="E52" s="36"/>
      <c r="F52" s="9"/>
      <c r="G52" s="9"/>
      <c r="H52" s="9"/>
      <c r="I52" s="9"/>
      <c r="J52" s="9"/>
      <c r="K52" s="9"/>
      <c r="L52" s="9"/>
      <c r="M52" s="9"/>
      <c r="N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D52" s="16" t="s">
        <v>115</v>
      </c>
      <c r="AF52" s="36">
        <f t="shared" si="51"/>
        <v>2052</v>
      </c>
      <c r="AG52" s="37">
        <f t="shared" si="51"/>
        <v>1331</v>
      </c>
      <c r="AH52" s="37">
        <f t="shared" si="52"/>
        <v>469</v>
      </c>
      <c r="AI52" s="37">
        <f t="shared" si="52"/>
        <v>444</v>
      </c>
      <c r="AJ52" s="9">
        <v>23</v>
      </c>
      <c r="AK52" s="9">
        <v>11</v>
      </c>
      <c r="AL52" s="10" t="s">
        <v>43</v>
      </c>
      <c r="AM52" s="10" t="s">
        <v>43</v>
      </c>
      <c r="AN52" s="9">
        <v>446</v>
      </c>
      <c r="AO52" s="9">
        <v>433</v>
      </c>
      <c r="AP52" s="9"/>
      <c r="AQ52" s="9"/>
      <c r="AR52" s="37">
        <f t="shared" si="53"/>
        <v>447</v>
      </c>
      <c r="AS52" s="37">
        <f t="shared" si="53"/>
        <v>271</v>
      </c>
      <c r="AT52" s="9">
        <v>1</v>
      </c>
      <c r="AU52" s="9">
        <v>1</v>
      </c>
      <c r="AV52" s="9">
        <v>333</v>
      </c>
      <c r="AW52" s="9">
        <v>236</v>
      </c>
      <c r="AX52" s="9">
        <v>113</v>
      </c>
      <c r="AY52" s="9">
        <v>34</v>
      </c>
      <c r="AZ52" s="9">
        <v>1136</v>
      </c>
      <c r="BA52" s="9">
        <v>616</v>
      </c>
      <c r="BB52" s="9">
        <v>5</v>
      </c>
      <c r="BC52" s="9">
        <v>5</v>
      </c>
      <c r="BF52" s="11" t="s">
        <v>61</v>
      </c>
      <c r="BH52" s="36">
        <f>SUM(BH54:BH56)</f>
        <v>973</v>
      </c>
      <c r="BI52" s="9">
        <f>SUM(BI54:BI56)</f>
        <v>851</v>
      </c>
      <c r="BJ52" s="9">
        <f aca="true" t="shared" si="54" ref="BJ52:BU52">SUM(BJ54:BJ56)</f>
        <v>4142</v>
      </c>
      <c r="BK52" s="9">
        <f t="shared" si="54"/>
        <v>2011</v>
      </c>
      <c r="BL52" s="9">
        <f t="shared" si="54"/>
        <v>258</v>
      </c>
      <c r="BM52" s="9">
        <f t="shared" si="54"/>
        <v>86</v>
      </c>
      <c r="BN52" s="9">
        <f t="shared" si="54"/>
        <v>36</v>
      </c>
      <c r="BO52" s="9">
        <f t="shared" si="54"/>
        <v>21</v>
      </c>
      <c r="BP52" s="9">
        <f t="shared" si="54"/>
        <v>4292</v>
      </c>
      <c r="BQ52" s="9">
        <f>SUM(BQ54:BQ56)</f>
        <v>1858</v>
      </c>
      <c r="BR52" s="9">
        <f t="shared" si="54"/>
        <v>599</v>
      </c>
      <c r="BS52" s="9">
        <f t="shared" si="54"/>
        <v>480</v>
      </c>
      <c r="BT52" s="9">
        <f t="shared" si="54"/>
        <v>10</v>
      </c>
      <c r="BU52" s="9">
        <f t="shared" si="54"/>
        <v>3</v>
      </c>
      <c r="BY52" s="16" t="s">
        <v>115</v>
      </c>
      <c r="CA52" s="36">
        <v>144</v>
      </c>
      <c r="CB52" s="9">
        <v>125</v>
      </c>
      <c r="CC52" s="9">
        <v>337</v>
      </c>
      <c r="CD52" s="9">
        <v>132</v>
      </c>
      <c r="CE52" s="9">
        <v>16</v>
      </c>
      <c r="CF52" s="10">
        <v>3</v>
      </c>
      <c r="CG52" s="9">
        <v>1</v>
      </c>
      <c r="CH52" s="9">
        <v>1</v>
      </c>
      <c r="CI52" s="9">
        <v>542</v>
      </c>
      <c r="CJ52" s="9">
        <v>278</v>
      </c>
      <c r="CK52" s="9">
        <v>91</v>
      </c>
      <c r="CL52" s="9">
        <v>72</v>
      </c>
      <c r="CM52" s="10" t="s">
        <v>43</v>
      </c>
      <c r="CN52" s="10" t="s">
        <v>43</v>
      </c>
    </row>
    <row r="53" spans="3:92" ht="16.5" customHeight="1">
      <c r="C53" s="11" t="s">
        <v>61</v>
      </c>
      <c r="E53" s="36">
        <f>SUM(E55:E57)</f>
        <v>21159</v>
      </c>
      <c r="F53" s="37">
        <f>SUM(F55:F57)</f>
        <v>11397</v>
      </c>
      <c r="G53" s="9">
        <f>SUM(I53,K53,M53)</f>
        <v>2172</v>
      </c>
      <c r="H53" s="9">
        <f>SUM(J53,L53,N53)</f>
        <v>1210</v>
      </c>
      <c r="I53" s="37">
        <f aca="true" t="shared" si="55" ref="I53:N53">SUM(I55:I57)</f>
        <v>1995</v>
      </c>
      <c r="J53" s="37">
        <f t="shared" si="55"/>
        <v>1084</v>
      </c>
      <c r="K53" s="37">
        <f t="shared" si="55"/>
        <v>27</v>
      </c>
      <c r="L53" s="37">
        <f t="shared" si="55"/>
        <v>17</v>
      </c>
      <c r="M53" s="37">
        <f t="shared" si="55"/>
        <v>150</v>
      </c>
      <c r="N53" s="37">
        <f t="shared" si="55"/>
        <v>109</v>
      </c>
      <c r="Q53" s="37">
        <f aca="true" t="shared" si="56" ref="Q53:AB53">SUM(Q55:Q57)</f>
        <v>8614</v>
      </c>
      <c r="R53" s="37">
        <f t="shared" si="56"/>
        <v>4823</v>
      </c>
      <c r="S53" s="37">
        <f t="shared" si="56"/>
        <v>55</v>
      </c>
      <c r="T53" s="37">
        <f t="shared" si="56"/>
        <v>46</v>
      </c>
      <c r="U53" s="37">
        <f t="shared" si="56"/>
        <v>2132</v>
      </c>
      <c r="V53" s="37">
        <f t="shared" si="56"/>
        <v>1773</v>
      </c>
      <c r="W53" s="37">
        <f t="shared" si="56"/>
        <v>6427</v>
      </c>
      <c r="X53" s="37">
        <f t="shared" si="56"/>
        <v>3004</v>
      </c>
      <c r="Y53" s="37">
        <f t="shared" si="56"/>
        <v>10363</v>
      </c>
      <c r="Z53" s="37">
        <f t="shared" si="56"/>
        <v>5361</v>
      </c>
      <c r="AA53" s="37">
        <f t="shared" si="56"/>
        <v>63</v>
      </c>
      <c r="AB53" s="37">
        <f t="shared" si="56"/>
        <v>54</v>
      </c>
      <c r="AD53" s="16" t="s">
        <v>116</v>
      </c>
      <c r="AF53" s="36">
        <f t="shared" si="51"/>
        <v>3358</v>
      </c>
      <c r="AG53" s="37">
        <f t="shared" si="51"/>
        <v>2071</v>
      </c>
      <c r="AH53" s="37">
        <f t="shared" si="52"/>
        <v>430</v>
      </c>
      <c r="AI53" s="37">
        <f t="shared" si="52"/>
        <v>370</v>
      </c>
      <c r="AJ53" s="9">
        <v>39</v>
      </c>
      <c r="AK53" s="9">
        <v>17</v>
      </c>
      <c r="AL53" s="9">
        <v>6</v>
      </c>
      <c r="AM53" s="9">
        <v>4</v>
      </c>
      <c r="AN53" s="9">
        <v>385</v>
      </c>
      <c r="AO53" s="9">
        <v>349</v>
      </c>
      <c r="AP53" s="9"/>
      <c r="AQ53" s="9"/>
      <c r="AR53" s="37">
        <f t="shared" si="53"/>
        <v>782</v>
      </c>
      <c r="AS53" s="37">
        <f t="shared" si="53"/>
        <v>566</v>
      </c>
      <c r="AT53" s="9">
        <v>20</v>
      </c>
      <c r="AU53" s="9">
        <v>16</v>
      </c>
      <c r="AV53" s="9">
        <v>603</v>
      </c>
      <c r="AW53" s="9">
        <v>484</v>
      </c>
      <c r="AX53" s="9">
        <v>159</v>
      </c>
      <c r="AY53" s="9">
        <v>66</v>
      </c>
      <c r="AZ53" s="9">
        <v>2146</v>
      </c>
      <c r="BA53" s="9">
        <v>1135</v>
      </c>
      <c r="BB53" s="9">
        <v>46</v>
      </c>
      <c r="BC53" s="9">
        <v>39</v>
      </c>
      <c r="BF53" s="9"/>
      <c r="BH53" s="36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Y53" s="16" t="s">
        <v>116</v>
      </c>
      <c r="CA53" s="36">
        <v>260</v>
      </c>
      <c r="CB53" s="9">
        <v>209</v>
      </c>
      <c r="CC53" s="9">
        <v>706</v>
      </c>
      <c r="CD53" s="9">
        <v>268</v>
      </c>
      <c r="CE53" s="9">
        <v>42</v>
      </c>
      <c r="CF53" s="9">
        <v>11</v>
      </c>
      <c r="CG53" s="10" t="s">
        <v>43</v>
      </c>
      <c r="CH53" s="10" t="s">
        <v>43</v>
      </c>
      <c r="CI53" s="9">
        <v>909</v>
      </c>
      <c r="CJ53" s="9">
        <v>453</v>
      </c>
      <c r="CK53" s="9">
        <v>183</v>
      </c>
      <c r="CL53" s="9">
        <v>155</v>
      </c>
      <c r="CM53" s="10" t="s">
        <v>43</v>
      </c>
      <c r="CN53" s="10" t="s">
        <v>43</v>
      </c>
    </row>
    <row r="54" spans="3:92" ht="16.5" customHeight="1">
      <c r="C54" s="9"/>
      <c r="E54" s="36"/>
      <c r="F54" s="9"/>
      <c r="G54" s="9"/>
      <c r="H54" s="9"/>
      <c r="I54" s="9"/>
      <c r="J54" s="9"/>
      <c r="K54" s="9"/>
      <c r="L54" s="9"/>
      <c r="M54" s="9"/>
      <c r="N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D54" s="16" t="s">
        <v>117</v>
      </c>
      <c r="AF54" s="36">
        <f t="shared" si="51"/>
        <v>1530</v>
      </c>
      <c r="AG54" s="37">
        <f t="shared" si="51"/>
        <v>957</v>
      </c>
      <c r="AH54" s="37">
        <f t="shared" si="52"/>
        <v>368</v>
      </c>
      <c r="AI54" s="37">
        <f t="shared" si="52"/>
        <v>346</v>
      </c>
      <c r="AJ54" s="9">
        <v>16</v>
      </c>
      <c r="AK54" s="9">
        <v>8</v>
      </c>
      <c r="AL54" s="10" t="s">
        <v>43</v>
      </c>
      <c r="AM54" s="10" t="s">
        <v>43</v>
      </c>
      <c r="AN54" s="9">
        <v>352</v>
      </c>
      <c r="AO54" s="9">
        <v>338</v>
      </c>
      <c r="AP54" s="9"/>
      <c r="AQ54" s="9"/>
      <c r="AR54" s="37">
        <f t="shared" si="53"/>
        <v>289</v>
      </c>
      <c r="AS54" s="37">
        <f t="shared" si="53"/>
        <v>177</v>
      </c>
      <c r="AT54" s="9">
        <v>3</v>
      </c>
      <c r="AU54" s="9">
        <v>3</v>
      </c>
      <c r="AV54" s="9">
        <v>178</v>
      </c>
      <c r="AW54" s="9">
        <v>137</v>
      </c>
      <c r="AX54" s="9">
        <v>108</v>
      </c>
      <c r="AY54" s="9">
        <v>37</v>
      </c>
      <c r="AZ54" s="9">
        <v>871</v>
      </c>
      <c r="BA54" s="9">
        <v>434</v>
      </c>
      <c r="BB54" s="9">
        <v>8</v>
      </c>
      <c r="BC54" s="9">
        <v>6</v>
      </c>
      <c r="BF54" s="16" t="s">
        <v>62</v>
      </c>
      <c r="BH54" s="36">
        <v>278</v>
      </c>
      <c r="BI54" s="9">
        <v>252</v>
      </c>
      <c r="BJ54" s="9">
        <v>798</v>
      </c>
      <c r="BK54" s="9">
        <v>388</v>
      </c>
      <c r="BL54" s="9">
        <v>63</v>
      </c>
      <c r="BM54" s="9">
        <v>23</v>
      </c>
      <c r="BN54" s="9">
        <v>5</v>
      </c>
      <c r="BO54" s="9">
        <v>3</v>
      </c>
      <c r="BP54" s="9">
        <v>1075</v>
      </c>
      <c r="BQ54" s="9">
        <v>460</v>
      </c>
      <c r="BR54" s="9">
        <v>172</v>
      </c>
      <c r="BS54" s="9">
        <v>134</v>
      </c>
      <c r="BT54" s="9">
        <v>4</v>
      </c>
      <c r="BU54" s="9">
        <v>1</v>
      </c>
      <c r="BY54" s="16" t="s">
        <v>117</v>
      </c>
      <c r="CA54" s="36">
        <v>88</v>
      </c>
      <c r="CB54" s="9">
        <v>82</v>
      </c>
      <c r="CC54" s="9">
        <v>299</v>
      </c>
      <c r="CD54" s="9">
        <v>124</v>
      </c>
      <c r="CE54" s="9">
        <v>32</v>
      </c>
      <c r="CF54" s="9">
        <v>9</v>
      </c>
      <c r="CG54" s="10" t="s">
        <v>43</v>
      </c>
      <c r="CH54" s="10" t="s">
        <v>43</v>
      </c>
      <c r="CI54" s="9">
        <v>356</v>
      </c>
      <c r="CJ54" s="9">
        <v>145</v>
      </c>
      <c r="CK54" s="9">
        <v>88</v>
      </c>
      <c r="CL54" s="9">
        <v>68</v>
      </c>
      <c r="CM54" s="10">
        <v>2</v>
      </c>
      <c r="CN54" s="10" t="s">
        <v>43</v>
      </c>
    </row>
    <row r="55" spans="3:92" ht="16.5" customHeight="1">
      <c r="C55" s="16" t="s">
        <v>62</v>
      </c>
      <c r="E55" s="36">
        <f aca="true" t="shared" si="57" ref="E55:F57">SUM(G55,Q55,Y55,BT54)</f>
        <v>5193</v>
      </c>
      <c r="F55" s="37">
        <f t="shared" si="57"/>
        <v>2858</v>
      </c>
      <c r="G55" s="9">
        <f aca="true" t="shared" si="58" ref="G55:H57">SUM(I55,K55,M55)</f>
        <v>1162</v>
      </c>
      <c r="H55" s="9">
        <f t="shared" si="58"/>
        <v>620</v>
      </c>
      <c r="I55" s="9">
        <v>1100</v>
      </c>
      <c r="J55" s="9">
        <v>578</v>
      </c>
      <c r="K55" s="9">
        <v>18</v>
      </c>
      <c r="L55" s="9">
        <v>10</v>
      </c>
      <c r="M55" s="9">
        <v>44</v>
      </c>
      <c r="N55" s="9">
        <v>32</v>
      </c>
      <c r="Q55" s="9">
        <f aca="true" t="shared" si="59" ref="Q55:R57">SUM(S55,U55,W55)</f>
        <v>1618</v>
      </c>
      <c r="R55" s="9">
        <f t="shared" si="59"/>
        <v>963</v>
      </c>
      <c r="S55" s="9">
        <v>1</v>
      </c>
      <c r="T55" s="9">
        <v>1</v>
      </c>
      <c r="U55" s="9">
        <v>600</v>
      </c>
      <c r="V55" s="9">
        <v>487</v>
      </c>
      <c r="W55" s="9">
        <v>1017</v>
      </c>
      <c r="X55" s="9">
        <v>475</v>
      </c>
      <c r="Y55" s="9">
        <f aca="true" t="shared" si="60" ref="Y55:Z57">SUM(AA55,BH54,BJ54,BL54,BN54,BP54,BR54)</f>
        <v>2409</v>
      </c>
      <c r="Z55" s="9">
        <f t="shared" si="60"/>
        <v>1274</v>
      </c>
      <c r="AA55" s="9">
        <v>18</v>
      </c>
      <c r="AB55" s="9">
        <v>14</v>
      </c>
      <c r="AF55" s="36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F55" s="16" t="s">
        <v>63</v>
      </c>
      <c r="BH55" s="36">
        <v>397</v>
      </c>
      <c r="BI55" s="9">
        <v>340</v>
      </c>
      <c r="BJ55" s="9">
        <v>1557</v>
      </c>
      <c r="BK55" s="9">
        <v>716</v>
      </c>
      <c r="BL55" s="9">
        <v>105</v>
      </c>
      <c r="BM55" s="9">
        <v>36</v>
      </c>
      <c r="BN55" s="9">
        <v>26</v>
      </c>
      <c r="BO55" s="9">
        <v>17</v>
      </c>
      <c r="BP55" s="9">
        <v>1925</v>
      </c>
      <c r="BQ55" s="9">
        <v>859</v>
      </c>
      <c r="BR55" s="9">
        <v>252</v>
      </c>
      <c r="BS55" s="9">
        <v>201</v>
      </c>
      <c r="BT55" s="10">
        <v>1</v>
      </c>
      <c r="BU55" s="10">
        <v>1</v>
      </c>
      <c r="CA55" s="36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</row>
    <row r="56" spans="3:92" ht="16.5" customHeight="1">
      <c r="C56" s="16" t="s">
        <v>63</v>
      </c>
      <c r="E56" s="36">
        <f t="shared" si="57"/>
        <v>7520</v>
      </c>
      <c r="F56" s="37">
        <f t="shared" si="57"/>
        <v>4112</v>
      </c>
      <c r="G56" s="9">
        <f t="shared" si="58"/>
        <v>553</v>
      </c>
      <c r="H56" s="9">
        <f t="shared" si="58"/>
        <v>332</v>
      </c>
      <c r="I56" s="9">
        <v>449</v>
      </c>
      <c r="J56" s="9">
        <v>256</v>
      </c>
      <c r="K56" s="9">
        <v>4</v>
      </c>
      <c r="L56" s="9">
        <v>4</v>
      </c>
      <c r="M56" s="9">
        <v>100</v>
      </c>
      <c r="N56" s="9">
        <v>72</v>
      </c>
      <c r="Q56" s="9">
        <f t="shared" si="59"/>
        <v>2674</v>
      </c>
      <c r="R56" s="9">
        <f t="shared" si="59"/>
        <v>1584</v>
      </c>
      <c r="S56" s="9">
        <v>46</v>
      </c>
      <c r="T56" s="9">
        <v>37</v>
      </c>
      <c r="U56" s="9">
        <v>790</v>
      </c>
      <c r="V56" s="9">
        <v>654</v>
      </c>
      <c r="W56" s="9">
        <v>1838</v>
      </c>
      <c r="X56" s="9">
        <v>893</v>
      </c>
      <c r="Y56" s="9">
        <f t="shared" si="60"/>
        <v>4292</v>
      </c>
      <c r="Z56" s="9">
        <f t="shared" si="60"/>
        <v>2195</v>
      </c>
      <c r="AA56" s="9">
        <v>30</v>
      </c>
      <c r="AB56" s="9">
        <v>26</v>
      </c>
      <c r="AF56" s="36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F56" s="16" t="s">
        <v>64</v>
      </c>
      <c r="BH56" s="36">
        <v>298</v>
      </c>
      <c r="BI56" s="9">
        <v>259</v>
      </c>
      <c r="BJ56" s="9">
        <v>1787</v>
      </c>
      <c r="BK56" s="9">
        <v>907</v>
      </c>
      <c r="BL56" s="9">
        <v>90</v>
      </c>
      <c r="BM56" s="9">
        <v>27</v>
      </c>
      <c r="BN56" s="9">
        <v>5</v>
      </c>
      <c r="BO56" s="9">
        <v>1</v>
      </c>
      <c r="BP56" s="9">
        <v>1292</v>
      </c>
      <c r="BQ56" s="9">
        <v>539</v>
      </c>
      <c r="BR56" s="9">
        <v>175</v>
      </c>
      <c r="BS56" s="9">
        <v>145</v>
      </c>
      <c r="BT56" s="9">
        <v>5</v>
      </c>
      <c r="BU56" s="9">
        <v>1</v>
      </c>
      <c r="CA56" s="36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</row>
    <row r="57" spans="3:92" ht="16.5" customHeight="1">
      <c r="C57" s="16" t="s">
        <v>64</v>
      </c>
      <c r="E57" s="36">
        <f t="shared" si="57"/>
        <v>8446</v>
      </c>
      <c r="F57" s="37">
        <f t="shared" si="57"/>
        <v>4427</v>
      </c>
      <c r="G57" s="9">
        <f t="shared" si="58"/>
        <v>457</v>
      </c>
      <c r="H57" s="9">
        <f t="shared" si="58"/>
        <v>258</v>
      </c>
      <c r="I57" s="9">
        <v>446</v>
      </c>
      <c r="J57" s="9">
        <v>250</v>
      </c>
      <c r="K57" s="9">
        <v>5</v>
      </c>
      <c r="L57" s="9">
        <v>3</v>
      </c>
      <c r="M57" s="10">
        <v>6</v>
      </c>
      <c r="N57" s="10">
        <v>5</v>
      </c>
      <c r="Q57" s="9">
        <f t="shared" si="59"/>
        <v>4322</v>
      </c>
      <c r="R57" s="9">
        <f t="shared" si="59"/>
        <v>2276</v>
      </c>
      <c r="S57" s="9">
        <v>8</v>
      </c>
      <c r="T57" s="9">
        <v>8</v>
      </c>
      <c r="U57" s="9">
        <v>742</v>
      </c>
      <c r="V57" s="9">
        <v>632</v>
      </c>
      <c r="W57" s="9">
        <v>3572</v>
      </c>
      <c r="X57" s="9">
        <v>1636</v>
      </c>
      <c r="Y57" s="9">
        <f t="shared" si="60"/>
        <v>3662</v>
      </c>
      <c r="Z57" s="9">
        <f t="shared" si="60"/>
        <v>1892</v>
      </c>
      <c r="AA57" s="9">
        <v>15</v>
      </c>
      <c r="AB57" s="9">
        <v>14</v>
      </c>
      <c r="AD57" s="14" t="s">
        <v>118</v>
      </c>
      <c r="AF57" s="36">
        <f>SUM(AF59:AF62)</f>
        <v>17237</v>
      </c>
      <c r="AG57" s="37">
        <f>SUM(AG59:AG62)</f>
        <v>9979</v>
      </c>
      <c r="AH57" s="9">
        <f>SUM(AJ57,AL57,AN57)</f>
        <v>5408</v>
      </c>
      <c r="AI57" s="9">
        <f>SUM(AK57,AM57,AO57)</f>
        <v>3312</v>
      </c>
      <c r="AJ57" s="37">
        <f aca="true" t="shared" si="61" ref="AJ57:AO57">SUM(AJ59:AJ62)</f>
        <v>3465</v>
      </c>
      <c r="AK57" s="37">
        <f t="shared" si="61"/>
        <v>1664</v>
      </c>
      <c r="AL57" s="37">
        <f t="shared" si="61"/>
        <v>2</v>
      </c>
      <c r="AM57" s="37">
        <f t="shared" si="61"/>
        <v>2</v>
      </c>
      <c r="AN57" s="37">
        <f t="shared" si="61"/>
        <v>1941</v>
      </c>
      <c r="AO57" s="37">
        <f t="shared" si="61"/>
        <v>1646</v>
      </c>
      <c r="AP57" s="9"/>
      <c r="AQ57" s="9"/>
      <c r="AR57" s="37">
        <f aca="true" t="shared" si="62" ref="AR57:BC57">SUM(AR59:AR62)</f>
        <v>3388</v>
      </c>
      <c r="AS57" s="37">
        <f t="shared" si="62"/>
        <v>2280</v>
      </c>
      <c r="AT57" s="37">
        <f t="shared" si="62"/>
        <v>22</v>
      </c>
      <c r="AU57" s="37">
        <f t="shared" si="62"/>
        <v>18</v>
      </c>
      <c r="AV57" s="37">
        <f t="shared" si="62"/>
        <v>2162</v>
      </c>
      <c r="AW57" s="37">
        <f t="shared" si="62"/>
        <v>1792</v>
      </c>
      <c r="AX57" s="37">
        <f t="shared" si="62"/>
        <v>1204</v>
      </c>
      <c r="AY57" s="37">
        <f t="shared" si="62"/>
        <v>470</v>
      </c>
      <c r="AZ57" s="37">
        <f t="shared" si="62"/>
        <v>8433</v>
      </c>
      <c r="BA57" s="37">
        <f t="shared" si="62"/>
        <v>4382</v>
      </c>
      <c r="BB57" s="37">
        <f t="shared" si="62"/>
        <v>74</v>
      </c>
      <c r="BC57" s="37">
        <f t="shared" si="62"/>
        <v>62</v>
      </c>
      <c r="BH57" s="36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Y57" s="14" t="s">
        <v>118</v>
      </c>
      <c r="CA57" s="36">
        <f>SUM(CA59:CA62)</f>
        <v>853</v>
      </c>
      <c r="CB57" s="37">
        <f>SUM(CB59:CB62)</f>
        <v>722</v>
      </c>
      <c r="CC57" s="37">
        <f aca="true" t="shared" si="63" ref="CC57:CI57">SUM(CC59:CC62)</f>
        <v>2926</v>
      </c>
      <c r="CD57" s="37">
        <f t="shared" si="63"/>
        <v>1263</v>
      </c>
      <c r="CE57" s="37">
        <f t="shared" si="63"/>
        <v>179</v>
      </c>
      <c r="CF57" s="37">
        <f t="shared" si="63"/>
        <v>80</v>
      </c>
      <c r="CG57" s="37">
        <f t="shared" si="63"/>
        <v>4</v>
      </c>
      <c r="CH57" s="37">
        <f t="shared" si="63"/>
        <v>3</v>
      </c>
      <c r="CI57" s="37">
        <f t="shared" si="63"/>
        <v>3559</v>
      </c>
      <c r="CJ57" s="37">
        <f>SUM(CJ59:CJ62)</f>
        <v>1611</v>
      </c>
      <c r="CK57" s="37">
        <f>SUM(CK59:CK62)</f>
        <v>838</v>
      </c>
      <c r="CL57" s="37">
        <f>SUM(CL59:CL62)</f>
        <v>641</v>
      </c>
      <c r="CM57" s="37">
        <f>SUM(CM59:CM62)</f>
        <v>8</v>
      </c>
      <c r="CN57" s="37">
        <f>SUM(CN59:CN62)</f>
        <v>5</v>
      </c>
    </row>
    <row r="58" spans="5:92" ht="16.5" customHeight="1">
      <c r="E58" s="36"/>
      <c r="F58" s="9"/>
      <c r="G58" s="9"/>
      <c r="H58" s="9"/>
      <c r="I58" s="9"/>
      <c r="J58" s="9"/>
      <c r="K58" s="9"/>
      <c r="L58" s="9"/>
      <c r="M58" s="9"/>
      <c r="N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D58" s="14"/>
      <c r="AF58" s="36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H58" s="36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Y58" s="14"/>
      <c r="CA58" s="36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</row>
    <row r="59" spans="3:92" ht="16.5" customHeight="1">
      <c r="C59" s="11" t="s">
        <v>65</v>
      </c>
      <c r="E59" s="36">
        <f>SUM(E61:E64)</f>
        <v>15748</v>
      </c>
      <c r="F59" s="37">
        <f>SUM(F61:F64)</f>
        <v>8722</v>
      </c>
      <c r="G59" s="9">
        <f>SUM(I59,K59,M59)</f>
        <v>2986</v>
      </c>
      <c r="H59" s="9">
        <f>SUM(J59,L59,N59)</f>
        <v>1643</v>
      </c>
      <c r="I59" s="37">
        <f aca="true" t="shared" si="64" ref="I59:N59">SUM(I61:I64)</f>
        <v>2689</v>
      </c>
      <c r="J59" s="37">
        <f t="shared" si="64"/>
        <v>1445</v>
      </c>
      <c r="K59" s="37">
        <f t="shared" si="64"/>
        <v>14</v>
      </c>
      <c r="L59" s="37">
        <f t="shared" si="64"/>
        <v>11</v>
      </c>
      <c r="M59" s="37">
        <f t="shared" si="64"/>
        <v>283</v>
      </c>
      <c r="N59" s="37">
        <f t="shared" si="64"/>
        <v>187</v>
      </c>
      <c r="Q59" s="37">
        <f aca="true" t="shared" si="65" ref="Q59:AB59">SUM(Q61:Q64)</f>
        <v>5155</v>
      </c>
      <c r="R59" s="37">
        <f t="shared" si="65"/>
        <v>3379</v>
      </c>
      <c r="S59" s="37">
        <f t="shared" si="65"/>
        <v>139</v>
      </c>
      <c r="T59" s="37">
        <f t="shared" si="65"/>
        <v>122</v>
      </c>
      <c r="U59" s="37">
        <f t="shared" si="65"/>
        <v>2584</v>
      </c>
      <c r="V59" s="37">
        <f t="shared" si="65"/>
        <v>2179</v>
      </c>
      <c r="W59" s="37">
        <f t="shared" si="65"/>
        <v>2432</v>
      </c>
      <c r="X59" s="37">
        <f t="shared" si="65"/>
        <v>1078</v>
      </c>
      <c r="Y59" s="37">
        <f t="shared" si="65"/>
        <v>7600</v>
      </c>
      <c r="Z59" s="37">
        <f t="shared" si="65"/>
        <v>3697</v>
      </c>
      <c r="AA59" s="37">
        <f t="shared" si="65"/>
        <v>47</v>
      </c>
      <c r="AB59" s="37">
        <f t="shared" si="65"/>
        <v>40</v>
      </c>
      <c r="AD59" s="16" t="s">
        <v>119</v>
      </c>
      <c r="AF59" s="36">
        <f aca="true" t="shared" si="66" ref="AF59:AG62">SUM(AH59,AR59,AZ59,CM59)</f>
        <v>6308</v>
      </c>
      <c r="AG59" s="37">
        <f t="shared" si="66"/>
        <v>3616</v>
      </c>
      <c r="AH59" s="37">
        <f aca="true" t="shared" si="67" ref="AH59:AI62">SUM(AJ59,AL59,AN59)</f>
        <v>1675</v>
      </c>
      <c r="AI59" s="37">
        <f t="shared" si="67"/>
        <v>971</v>
      </c>
      <c r="AJ59" s="9">
        <v>1106</v>
      </c>
      <c r="AK59" s="9">
        <v>531</v>
      </c>
      <c r="AL59" s="10">
        <v>1</v>
      </c>
      <c r="AM59" s="10">
        <v>1</v>
      </c>
      <c r="AN59" s="9">
        <v>568</v>
      </c>
      <c r="AO59" s="9">
        <v>439</v>
      </c>
      <c r="AP59" s="9"/>
      <c r="AQ59" s="9"/>
      <c r="AR59" s="37">
        <f aca="true" t="shared" si="68" ref="AR59:AS62">SUM(AT59,AV59,AX59)</f>
        <v>1153</v>
      </c>
      <c r="AS59" s="37">
        <f t="shared" si="68"/>
        <v>818</v>
      </c>
      <c r="AT59" s="9">
        <v>12</v>
      </c>
      <c r="AU59" s="9">
        <v>9</v>
      </c>
      <c r="AV59" s="9">
        <v>769</v>
      </c>
      <c r="AW59" s="9">
        <v>647</v>
      </c>
      <c r="AX59" s="9">
        <v>372</v>
      </c>
      <c r="AY59" s="9">
        <v>162</v>
      </c>
      <c r="AZ59" s="9">
        <v>3478</v>
      </c>
      <c r="BA59" s="9">
        <v>1826</v>
      </c>
      <c r="BB59" s="9">
        <v>12</v>
      </c>
      <c r="BC59" s="9">
        <v>7</v>
      </c>
      <c r="BF59" s="11" t="s">
        <v>65</v>
      </c>
      <c r="BH59" s="36">
        <f>SUM(BH61:BH64)</f>
        <v>770</v>
      </c>
      <c r="BI59" s="9">
        <f>SUM(BI61:BI64)</f>
        <v>691</v>
      </c>
      <c r="BJ59" s="9">
        <f aca="true" t="shared" si="69" ref="BJ59:BU59">SUM(BJ61:BJ64)</f>
        <v>2711</v>
      </c>
      <c r="BK59" s="9">
        <f t="shared" si="69"/>
        <v>1301</v>
      </c>
      <c r="BL59" s="9">
        <f t="shared" si="69"/>
        <v>195</v>
      </c>
      <c r="BM59" s="9">
        <f t="shared" si="69"/>
        <v>70</v>
      </c>
      <c r="BN59" s="9">
        <f t="shared" si="69"/>
        <v>27</v>
      </c>
      <c r="BO59" s="9">
        <f t="shared" si="69"/>
        <v>16</v>
      </c>
      <c r="BP59" s="9">
        <f t="shared" si="69"/>
        <v>3420</v>
      </c>
      <c r="BQ59" s="9">
        <f>SUM(BQ61:BQ64)</f>
        <v>1249</v>
      </c>
      <c r="BR59" s="9">
        <f t="shared" si="69"/>
        <v>430</v>
      </c>
      <c r="BS59" s="9">
        <f t="shared" si="69"/>
        <v>330</v>
      </c>
      <c r="BT59" s="9">
        <f t="shared" si="69"/>
        <v>7</v>
      </c>
      <c r="BU59" s="9">
        <f t="shared" si="69"/>
        <v>3</v>
      </c>
      <c r="BY59" s="16" t="s">
        <v>119</v>
      </c>
      <c r="CA59" s="36">
        <v>291</v>
      </c>
      <c r="CB59" s="9">
        <v>241</v>
      </c>
      <c r="CC59" s="9">
        <v>1112</v>
      </c>
      <c r="CD59" s="9">
        <v>475</v>
      </c>
      <c r="CE59" s="9">
        <v>80</v>
      </c>
      <c r="CF59" s="9">
        <v>45</v>
      </c>
      <c r="CG59" s="9">
        <v>2</v>
      </c>
      <c r="CH59" s="9">
        <v>1</v>
      </c>
      <c r="CI59" s="9">
        <v>1591</v>
      </c>
      <c r="CJ59" s="9">
        <v>743</v>
      </c>
      <c r="CK59" s="9">
        <v>390</v>
      </c>
      <c r="CL59" s="9">
        <v>314</v>
      </c>
      <c r="CM59" s="10">
        <v>2</v>
      </c>
      <c r="CN59" s="10">
        <v>1</v>
      </c>
    </row>
    <row r="60" spans="3:92" ht="16.5" customHeight="1">
      <c r="C60" s="9"/>
      <c r="E60" s="36"/>
      <c r="F60" s="9"/>
      <c r="G60" s="9"/>
      <c r="H60" s="9"/>
      <c r="I60" s="9"/>
      <c r="J60" s="9"/>
      <c r="K60" s="9"/>
      <c r="L60" s="9"/>
      <c r="M60" s="9"/>
      <c r="N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D60" s="16" t="s">
        <v>120</v>
      </c>
      <c r="AF60" s="36">
        <f t="shared" si="66"/>
        <v>3653</v>
      </c>
      <c r="AG60" s="37">
        <f t="shared" si="66"/>
        <v>2164</v>
      </c>
      <c r="AH60" s="37">
        <f t="shared" si="67"/>
        <v>1465</v>
      </c>
      <c r="AI60" s="37">
        <f t="shared" si="67"/>
        <v>1002</v>
      </c>
      <c r="AJ60" s="9">
        <v>829</v>
      </c>
      <c r="AK60" s="9">
        <v>384</v>
      </c>
      <c r="AL60" s="9">
        <v>1</v>
      </c>
      <c r="AM60" s="9">
        <v>1</v>
      </c>
      <c r="AN60" s="9">
        <v>635</v>
      </c>
      <c r="AO60" s="9">
        <v>617</v>
      </c>
      <c r="AP60" s="9"/>
      <c r="AQ60" s="9"/>
      <c r="AR60" s="37">
        <f t="shared" si="68"/>
        <v>636</v>
      </c>
      <c r="AS60" s="37">
        <f t="shared" si="68"/>
        <v>441</v>
      </c>
      <c r="AT60" s="9">
        <v>2</v>
      </c>
      <c r="AU60" s="9">
        <v>2</v>
      </c>
      <c r="AV60" s="9">
        <v>418</v>
      </c>
      <c r="AW60" s="9">
        <v>340</v>
      </c>
      <c r="AX60" s="9">
        <v>216</v>
      </c>
      <c r="AY60" s="9">
        <v>99</v>
      </c>
      <c r="AZ60" s="9">
        <v>1552</v>
      </c>
      <c r="BA60" s="9">
        <v>721</v>
      </c>
      <c r="BB60" s="9">
        <v>4</v>
      </c>
      <c r="BC60" s="9">
        <v>3</v>
      </c>
      <c r="BF60" s="9"/>
      <c r="BH60" s="36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Y60" s="16" t="s">
        <v>120</v>
      </c>
      <c r="CA60" s="36">
        <v>85</v>
      </c>
      <c r="CB60" s="9">
        <v>69</v>
      </c>
      <c r="CC60" s="9">
        <v>564</v>
      </c>
      <c r="CD60" s="9">
        <v>206</v>
      </c>
      <c r="CE60" s="9">
        <v>28</v>
      </c>
      <c r="CF60" s="9">
        <v>12</v>
      </c>
      <c r="CG60" s="10">
        <v>1</v>
      </c>
      <c r="CH60" s="10">
        <v>1</v>
      </c>
      <c r="CI60" s="9">
        <v>704</v>
      </c>
      <c r="CJ60" s="9">
        <v>297</v>
      </c>
      <c r="CK60" s="9">
        <v>166</v>
      </c>
      <c r="CL60" s="9">
        <v>133</v>
      </c>
      <c r="CM60" s="10" t="s">
        <v>43</v>
      </c>
      <c r="CN60" s="10" t="s">
        <v>43</v>
      </c>
    </row>
    <row r="61" spans="3:92" ht="16.5" customHeight="1">
      <c r="C61" s="16" t="s">
        <v>66</v>
      </c>
      <c r="E61" s="36">
        <f aca="true" t="shared" si="70" ref="E61:F64">SUM(G61,Q61,Y61,BT61)</f>
        <v>2924</v>
      </c>
      <c r="F61" s="37">
        <f t="shared" si="70"/>
        <v>1634</v>
      </c>
      <c r="G61" s="9">
        <f aca="true" t="shared" si="71" ref="G61:H64">SUM(I61,K61,M61)</f>
        <v>477</v>
      </c>
      <c r="H61" s="9">
        <f t="shared" si="71"/>
        <v>302</v>
      </c>
      <c r="I61" s="9">
        <v>473</v>
      </c>
      <c r="J61" s="9">
        <v>298</v>
      </c>
      <c r="K61" s="10" t="s">
        <v>43</v>
      </c>
      <c r="L61" s="10" t="s">
        <v>43</v>
      </c>
      <c r="M61" s="9">
        <v>4</v>
      </c>
      <c r="N61" s="9">
        <v>4</v>
      </c>
      <c r="Q61" s="9">
        <f aca="true" t="shared" si="72" ref="Q61:R64">SUM(S61,U61,W61)</f>
        <v>933</v>
      </c>
      <c r="R61" s="9">
        <f t="shared" si="72"/>
        <v>596</v>
      </c>
      <c r="S61" s="9">
        <v>25</v>
      </c>
      <c r="T61" s="9">
        <v>20</v>
      </c>
      <c r="U61" s="9">
        <v>453</v>
      </c>
      <c r="V61" s="9">
        <v>388</v>
      </c>
      <c r="W61" s="9">
        <v>455</v>
      </c>
      <c r="X61" s="9">
        <v>188</v>
      </c>
      <c r="Y61" s="9">
        <f aca="true" t="shared" si="73" ref="Y61:Z64">SUM(AA61,BH61,BJ61,BL61,BN61,BP61,BR61)</f>
        <v>1513</v>
      </c>
      <c r="Z61" s="9">
        <f t="shared" si="73"/>
        <v>736</v>
      </c>
      <c r="AA61" s="9">
        <v>9</v>
      </c>
      <c r="AB61" s="9">
        <v>8</v>
      </c>
      <c r="AD61" s="16" t="s">
        <v>121</v>
      </c>
      <c r="AF61" s="36">
        <f t="shared" si="66"/>
        <v>4778</v>
      </c>
      <c r="AG61" s="37">
        <f t="shared" si="66"/>
        <v>2788</v>
      </c>
      <c r="AH61" s="37">
        <f t="shared" si="67"/>
        <v>1607</v>
      </c>
      <c r="AI61" s="37">
        <f t="shared" si="67"/>
        <v>995</v>
      </c>
      <c r="AJ61" s="9">
        <v>1035</v>
      </c>
      <c r="AK61" s="9">
        <v>526</v>
      </c>
      <c r="AL61" s="10" t="s">
        <v>43</v>
      </c>
      <c r="AM61" s="10" t="s">
        <v>43</v>
      </c>
      <c r="AN61" s="9">
        <v>572</v>
      </c>
      <c r="AO61" s="9">
        <v>469</v>
      </c>
      <c r="AP61" s="9"/>
      <c r="AQ61" s="9"/>
      <c r="AR61" s="37">
        <f t="shared" si="68"/>
        <v>1032</v>
      </c>
      <c r="AS61" s="37">
        <f t="shared" si="68"/>
        <v>674</v>
      </c>
      <c r="AT61" s="9">
        <v>6</v>
      </c>
      <c r="AU61" s="9">
        <v>6</v>
      </c>
      <c r="AV61" s="9">
        <v>655</v>
      </c>
      <c r="AW61" s="9">
        <v>529</v>
      </c>
      <c r="AX61" s="9">
        <v>371</v>
      </c>
      <c r="AY61" s="9">
        <v>139</v>
      </c>
      <c r="AZ61" s="9">
        <v>2135</v>
      </c>
      <c r="BA61" s="9">
        <v>1116</v>
      </c>
      <c r="BB61" s="9">
        <v>54</v>
      </c>
      <c r="BC61" s="9">
        <v>48</v>
      </c>
      <c r="BF61" s="16" t="s">
        <v>66</v>
      </c>
      <c r="BH61" s="36">
        <v>152</v>
      </c>
      <c r="BI61" s="9">
        <v>137</v>
      </c>
      <c r="BJ61" s="9">
        <v>522</v>
      </c>
      <c r="BK61" s="9">
        <v>268</v>
      </c>
      <c r="BL61" s="9">
        <v>29</v>
      </c>
      <c r="BM61" s="9">
        <v>14</v>
      </c>
      <c r="BN61" s="9">
        <v>6</v>
      </c>
      <c r="BO61" s="9">
        <v>3</v>
      </c>
      <c r="BP61" s="9">
        <v>697</v>
      </c>
      <c r="BQ61" s="9">
        <v>235</v>
      </c>
      <c r="BR61" s="9">
        <v>98</v>
      </c>
      <c r="BS61" s="9">
        <v>71</v>
      </c>
      <c r="BT61" s="9">
        <v>1</v>
      </c>
      <c r="BU61" s="10" t="s">
        <v>43</v>
      </c>
      <c r="BY61" s="16" t="s">
        <v>121</v>
      </c>
      <c r="CA61" s="36">
        <v>194</v>
      </c>
      <c r="CB61" s="9">
        <v>158</v>
      </c>
      <c r="CC61" s="9">
        <v>867</v>
      </c>
      <c r="CD61" s="9">
        <v>418</v>
      </c>
      <c r="CE61" s="9">
        <v>47</v>
      </c>
      <c r="CF61" s="9">
        <v>20</v>
      </c>
      <c r="CG61" s="9">
        <v>1</v>
      </c>
      <c r="CH61" s="10">
        <v>1</v>
      </c>
      <c r="CI61" s="9">
        <v>801</v>
      </c>
      <c r="CJ61" s="9">
        <v>357</v>
      </c>
      <c r="CK61" s="9">
        <v>171</v>
      </c>
      <c r="CL61" s="9">
        <v>114</v>
      </c>
      <c r="CM61" s="10">
        <v>4</v>
      </c>
      <c r="CN61" s="10">
        <v>3</v>
      </c>
    </row>
    <row r="62" spans="3:92" ht="16.5" customHeight="1">
      <c r="C62" s="16" t="s">
        <v>67</v>
      </c>
      <c r="E62" s="36">
        <f t="shared" si="70"/>
        <v>4029</v>
      </c>
      <c r="F62" s="37">
        <f t="shared" si="70"/>
        <v>2233</v>
      </c>
      <c r="G62" s="9">
        <f t="shared" si="71"/>
        <v>935</v>
      </c>
      <c r="H62" s="9">
        <f t="shared" si="71"/>
        <v>516</v>
      </c>
      <c r="I62" s="9">
        <v>785</v>
      </c>
      <c r="J62" s="9">
        <v>401</v>
      </c>
      <c r="K62" s="9">
        <v>1</v>
      </c>
      <c r="L62" s="9">
        <v>1</v>
      </c>
      <c r="M62" s="9">
        <v>149</v>
      </c>
      <c r="N62" s="9">
        <v>114</v>
      </c>
      <c r="Q62" s="9">
        <f t="shared" si="72"/>
        <v>1105</v>
      </c>
      <c r="R62" s="9">
        <f t="shared" si="72"/>
        <v>690</v>
      </c>
      <c r="S62" s="9">
        <v>6</v>
      </c>
      <c r="T62" s="9">
        <v>6</v>
      </c>
      <c r="U62" s="9">
        <v>496</v>
      </c>
      <c r="V62" s="9">
        <v>413</v>
      </c>
      <c r="W62" s="9">
        <v>603</v>
      </c>
      <c r="X62" s="9">
        <v>271</v>
      </c>
      <c r="Y62" s="9">
        <f t="shared" si="73"/>
        <v>1989</v>
      </c>
      <c r="Z62" s="9">
        <f t="shared" si="73"/>
        <v>1027</v>
      </c>
      <c r="AA62" s="9">
        <v>16</v>
      </c>
      <c r="AB62" s="9">
        <v>12</v>
      </c>
      <c r="AD62" s="16" t="s">
        <v>122</v>
      </c>
      <c r="AF62" s="36">
        <f t="shared" si="66"/>
        <v>2498</v>
      </c>
      <c r="AG62" s="37">
        <f t="shared" si="66"/>
        <v>1411</v>
      </c>
      <c r="AH62" s="37">
        <f t="shared" si="67"/>
        <v>661</v>
      </c>
      <c r="AI62" s="37">
        <f t="shared" si="67"/>
        <v>344</v>
      </c>
      <c r="AJ62" s="9">
        <v>495</v>
      </c>
      <c r="AK62" s="9">
        <v>223</v>
      </c>
      <c r="AL62" s="10" t="s">
        <v>43</v>
      </c>
      <c r="AM62" s="10" t="s">
        <v>43</v>
      </c>
      <c r="AN62" s="9">
        <v>166</v>
      </c>
      <c r="AO62" s="9">
        <v>121</v>
      </c>
      <c r="AP62" s="9"/>
      <c r="AQ62" s="9"/>
      <c r="AR62" s="37">
        <f t="shared" si="68"/>
        <v>567</v>
      </c>
      <c r="AS62" s="37">
        <f t="shared" si="68"/>
        <v>347</v>
      </c>
      <c r="AT62" s="9">
        <v>2</v>
      </c>
      <c r="AU62" s="9">
        <v>1</v>
      </c>
      <c r="AV62" s="9">
        <v>320</v>
      </c>
      <c r="AW62" s="9">
        <v>276</v>
      </c>
      <c r="AX62" s="9">
        <v>245</v>
      </c>
      <c r="AY62" s="9">
        <v>70</v>
      </c>
      <c r="AZ62" s="9">
        <v>1268</v>
      </c>
      <c r="BA62" s="9">
        <v>719</v>
      </c>
      <c r="BB62" s="9">
        <v>4</v>
      </c>
      <c r="BC62" s="9">
        <v>4</v>
      </c>
      <c r="BF62" s="16" t="s">
        <v>67</v>
      </c>
      <c r="BH62" s="36">
        <v>225</v>
      </c>
      <c r="BI62" s="9">
        <v>202</v>
      </c>
      <c r="BJ62" s="9">
        <v>818</v>
      </c>
      <c r="BK62" s="9">
        <v>403</v>
      </c>
      <c r="BL62" s="9">
        <v>49</v>
      </c>
      <c r="BM62" s="9">
        <v>17</v>
      </c>
      <c r="BN62" s="9">
        <v>10</v>
      </c>
      <c r="BO62" s="9">
        <v>6</v>
      </c>
      <c r="BP62" s="9">
        <v>761</v>
      </c>
      <c r="BQ62" s="9">
        <v>305</v>
      </c>
      <c r="BR62" s="9">
        <v>110</v>
      </c>
      <c r="BS62" s="9">
        <v>82</v>
      </c>
      <c r="BT62" s="10" t="s">
        <v>43</v>
      </c>
      <c r="BU62" s="10" t="s">
        <v>43</v>
      </c>
      <c r="BY62" s="16" t="s">
        <v>122</v>
      </c>
      <c r="CA62" s="36">
        <v>283</v>
      </c>
      <c r="CB62" s="9">
        <v>254</v>
      </c>
      <c r="CC62" s="9">
        <v>383</v>
      </c>
      <c r="CD62" s="9">
        <v>164</v>
      </c>
      <c r="CE62" s="9">
        <v>24</v>
      </c>
      <c r="CF62" s="9">
        <v>3</v>
      </c>
      <c r="CG62" s="10" t="s">
        <v>43</v>
      </c>
      <c r="CH62" s="10" t="s">
        <v>43</v>
      </c>
      <c r="CI62" s="9">
        <v>463</v>
      </c>
      <c r="CJ62" s="9">
        <v>214</v>
      </c>
      <c r="CK62" s="9">
        <v>111</v>
      </c>
      <c r="CL62" s="9">
        <v>80</v>
      </c>
      <c r="CM62" s="9">
        <v>2</v>
      </c>
      <c r="CN62" s="9">
        <v>1</v>
      </c>
    </row>
    <row r="63" spans="3:92" ht="16.5" customHeight="1">
      <c r="C63" s="16" t="s">
        <v>68</v>
      </c>
      <c r="E63" s="36">
        <f t="shared" si="70"/>
        <v>5507</v>
      </c>
      <c r="F63" s="37">
        <f t="shared" si="70"/>
        <v>3086</v>
      </c>
      <c r="G63" s="9">
        <f t="shared" si="71"/>
        <v>910</v>
      </c>
      <c r="H63" s="9">
        <f t="shared" si="71"/>
        <v>474</v>
      </c>
      <c r="I63" s="9">
        <v>887</v>
      </c>
      <c r="J63" s="9">
        <v>456</v>
      </c>
      <c r="K63" s="9">
        <v>11</v>
      </c>
      <c r="L63" s="9">
        <v>8</v>
      </c>
      <c r="M63" s="9">
        <v>12</v>
      </c>
      <c r="N63" s="9">
        <v>10</v>
      </c>
      <c r="Q63" s="9">
        <f t="shared" si="72"/>
        <v>1967</v>
      </c>
      <c r="R63" s="9">
        <f t="shared" si="72"/>
        <v>1305</v>
      </c>
      <c r="S63" s="9">
        <v>25</v>
      </c>
      <c r="T63" s="9">
        <v>20</v>
      </c>
      <c r="U63" s="9">
        <v>1015</v>
      </c>
      <c r="V63" s="9">
        <v>855</v>
      </c>
      <c r="W63" s="9">
        <v>927</v>
      </c>
      <c r="X63" s="9">
        <v>430</v>
      </c>
      <c r="Y63" s="9">
        <f t="shared" si="73"/>
        <v>2626</v>
      </c>
      <c r="Z63" s="9">
        <f t="shared" si="73"/>
        <v>1305</v>
      </c>
      <c r="AA63" s="9">
        <v>20</v>
      </c>
      <c r="AB63" s="9">
        <v>18</v>
      </c>
      <c r="AF63" s="36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F63" s="16" t="s">
        <v>68</v>
      </c>
      <c r="BH63" s="36">
        <v>288</v>
      </c>
      <c r="BI63" s="9">
        <v>260</v>
      </c>
      <c r="BJ63" s="9">
        <v>952</v>
      </c>
      <c r="BK63" s="9">
        <v>431</v>
      </c>
      <c r="BL63" s="9">
        <v>94</v>
      </c>
      <c r="BM63" s="9">
        <v>28</v>
      </c>
      <c r="BN63" s="9">
        <v>9</v>
      </c>
      <c r="BO63" s="9">
        <v>5</v>
      </c>
      <c r="BP63" s="9">
        <v>1132</v>
      </c>
      <c r="BQ63" s="9">
        <v>461</v>
      </c>
      <c r="BR63" s="9">
        <v>131</v>
      </c>
      <c r="BS63" s="9">
        <v>102</v>
      </c>
      <c r="BT63" s="9">
        <v>4</v>
      </c>
      <c r="BU63" s="9">
        <v>2</v>
      </c>
      <c r="CA63" s="36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</row>
    <row r="64" spans="3:92" ht="16.5" customHeight="1">
      <c r="C64" s="16" t="s">
        <v>69</v>
      </c>
      <c r="E64" s="36">
        <f t="shared" si="70"/>
        <v>3288</v>
      </c>
      <c r="F64" s="37">
        <f t="shared" si="70"/>
        <v>1769</v>
      </c>
      <c r="G64" s="9">
        <f t="shared" si="71"/>
        <v>664</v>
      </c>
      <c r="H64" s="9">
        <f t="shared" si="71"/>
        <v>351</v>
      </c>
      <c r="I64" s="9">
        <v>544</v>
      </c>
      <c r="J64" s="9">
        <v>290</v>
      </c>
      <c r="K64" s="10">
        <v>2</v>
      </c>
      <c r="L64" s="10">
        <v>2</v>
      </c>
      <c r="M64" s="9">
        <v>118</v>
      </c>
      <c r="N64" s="9">
        <v>59</v>
      </c>
      <c r="Q64" s="9">
        <f t="shared" si="72"/>
        <v>1150</v>
      </c>
      <c r="R64" s="9">
        <f t="shared" si="72"/>
        <v>788</v>
      </c>
      <c r="S64" s="9">
        <v>83</v>
      </c>
      <c r="T64" s="9">
        <v>76</v>
      </c>
      <c r="U64" s="9">
        <v>620</v>
      </c>
      <c r="V64" s="9">
        <v>523</v>
      </c>
      <c r="W64" s="9">
        <v>447</v>
      </c>
      <c r="X64" s="9">
        <v>189</v>
      </c>
      <c r="Y64" s="9">
        <f t="shared" si="73"/>
        <v>1472</v>
      </c>
      <c r="Z64" s="9">
        <f t="shared" si="73"/>
        <v>629</v>
      </c>
      <c r="AA64" s="9">
        <v>2</v>
      </c>
      <c r="AB64" s="9">
        <v>2</v>
      </c>
      <c r="AF64" s="36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F64" s="16" t="s">
        <v>69</v>
      </c>
      <c r="BH64" s="36">
        <v>105</v>
      </c>
      <c r="BI64" s="9">
        <v>92</v>
      </c>
      <c r="BJ64" s="9">
        <v>419</v>
      </c>
      <c r="BK64" s="9">
        <v>199</v>
      </c>
      <c r="BL64" s="9">
        <v>23</v>
      </c>
      <c r="BM64" s="9">
        <v>11</v>
      </c>
      <c r="BN64" s="9">
        <v>2</v>
      </c>
      <c r="BO64" s="10">
        <v>2</v>
      </c>
      <c r="BP64" s="9">
        <v>830</v>
      </c>
      <c r="BQ64" s="9">
        <v>248</v>
      </c>
      <c r="BR64" s="9">
        <v>91</v>
      </c>
      <c r="BS64" s="9">
        <v>75</v>
      </c>
      <c r="BT64" s="9">
        <v>2</v>
      </c>
      <c r="BU64" s="9">
        <v>1</v>
      </c>
      <c r="CA64" s="36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</row>
    <row r="65" spans="5:92" ht="16.5" customHeight="1">
      <c r="E65" s="36"/>
      <c r="F65" s="9"/>
      <c r="G65" s="9"/>
      <c r="H65" s="9"/>
      <c r="I65" s="9"/>
      <c r="J65" s="9"/>
      <c r="K65" s="9"/>
      <c r="L65" s="9"/>
      <c r="M65" s="9"/>
      <c r="N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D65" s="14" t="s">
        <v>123</v>
      </c>
      <c r="AF65" s="36">
        <f>SUM(AF67:AF73)</f>
        <v>21292</v>
      </c>
      <c r="AG65" s="37">
        <f>SUM(AG67:AG73)</f>
        <v>12996</v>
      </c>
      <c r="AH65" s="9">
        <f>SUM(AJ65,AL65,AN65)</f>
        <v>5621</v>
      </c>
      <c r="AI65" s="9">
        <f>SUM(AK65,AM65,AO65)</f>
        <v>3638</v>
      </c>
      <c r="AJ65" s="37">
        <f aca="true" t="shared" si="74" ref="AJ65:AO65">SUM(AJ67:AJ73)</f>
        <v>1005</v>
      </c>
      <c r="AK65" s="37">
        <f t="shared" si="74"/>
        <v>531</v>
      </c>
      <c r="AL65" s="37">
        <f t="shared" si="74"/>
        <v>152</v>
      </c>
      <c r="AM65" s="37">
        <f t="shared" si="74"/>
        <v>120</v>
      </c>
      <c r="AN65" s="37">
        <f t="shared" si="74"/>
        <v>4464</v>
      </c>
      <c r="AO65" s="37">
        <f t="shared" si="74"/>
        <v>2987</v>
      </c>
      <c r="AP65" s="9"/>
      <c r="AQ65" s="9"/>
      <c r="AR65" s="37">
        <f aca="true" t="shared" si="75" ref="AR65:BC65">SUM(AR67:AR73)</f>
        <v>4398</v>
      </c>
      <c r="AS65" s="37">
        <f t="shared" si="75"/>
        <v>2931</v>
      </c>
      <c r="AT65" s="37">
        <f t="shared" si="75"/>
        <v>56</v>
      </c>
      <c r="AU65" s="37">
        <f t="shared" si="75"/>
        <v>43</v>
      </c>
      <c r="AV65" s="37">
        <f t="shared" si="75"/>
        <v>3084</v>
      </c>
      <c r="AW65" s="37">
        <f t="shared" si="75"/>
        <v>2326</v>
      </c>
      <c r="AX65" s="37">
        <f t="shared" si="75"/>
        <v>1258</v>
      </c>
      <c r="AY65" s="37">
        <f t="shared" si="75"/>
        <v>562</v>
      </c>
      <c r="AZ65" s="37">
        <f t="shared" si="75"/>
        <v>11263</v>
      </c>
      <c r="BA65" s="37">
        <f t="shared" si="75"/>
        <v>6422</v>
      </c>
      <c r="BB65" s="37">
        <f t="shared" si="75"/>
        <v>99</v>
      </c>
      <c r="BC65" s="37">
        <f t="shared" si="75"/>
        <v>87</v>
      </c>
      <c r="BH65" s="36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Y65" s="14" t="s">
        <v>123</v>
      </c>
      <c r="CA65" s="36">
        <f>SUM(CA67:CA73)</f>
        <v>954</v>
      </c>
      <c r="CB65" s="37">
        <f>SUM(CB67:CB73)</f>
        <v>782</v>
      </c>
      <c r="CC65" s="37">
        <f aca="true" t="shared" si="76" ref="CC65:CK65">SUM(CC67:CC73)</f>
        <v>3568</v>
      </c>
      <c r="CD65" s="37">
        <f t="shared" si="76"/>
        <v>1514</v>
      </c>
      <c r="CE65" s="37">
        <f t="shared" si="76"/>
        <v>260</v>
      </c>
      <c r="CF65" s="37">
        <f t="shared" si="76"/>
        <v>106</v>
      </c>
      <c r="CG65" s="37">
        <f t="shared" si="76"/>
        <v>15</v>
      </c>
      <c r="CH65" s="37">
        <f t="shared" si="76"/>
        <v>9</v>
      </c>
      <c r="CI65" s="37">
        <f t="shared" si="76"/>
        <v>4347</v>
      </c>
      <c r="CJ65" s="37">
        <f t="shared" si="76"/>
        <v>2124</v>
      </c>
      <c r="CK65" s="37">
        <f t="shared" si="76"/>
        <v>2020</v>
      </c>
      <c r="CL65" s="37">
        <f>SUM(CL67:CL73)</f>
        <v>1800</v>
      </c>
      <c r="CM65" s="37">
        <f>SUM(CM67:CM73)</f>
        <v>10</v>
      </c>
      <c r="CN65" s="37">
        <f>SUM(CN67:CN73)</f>
        <v>5</v>
      </c>
    </row>
    <row r="66" spans="3:92" ht="16.5" customHeight="1">
      <c r="C66" s="11" t="s">
        <v>70</v>
      </c>
      <c r="E66" s="36">
        <f aca="true" t="shared" si="77" ref="E66:J66">E68+E69+E70+E71+E72+E74+AF10+AF11+AF12+AF13+AF14+AF16+AF17+AF18+AF19+AF20</f>
        <v>61451</v>
      </c>
      <c r="F66" s="37">
        <f t="shared" si="77"/>
        <v>34239</v>
      </c>
      <c r="G66" s="37">
        <f t="shared" si="77"/>
        <v>17739</v>
      </c>
      <c r="H66" s="37">
        <f t="shared" si="77"/>
        <v>10267</v>
      </c>
      <c r="I66" s="37">
        <f t="shared" si="77"/>
        <v>16109</v>
      </c>
      <c r="J66" s="37">
        <f t="shared" si="77"/>
        <v>8969</v>
      </c>
      <c r="K66" s="37">
        <f>K69+K70+K71+K74+AL10+AL12+AL14+AL17+AL18+AL19+AL20</f>
        <v>49</v>
      </c>
      <c r="L66" s="37">
        <f>L69+L70+L71+L74+AM10+AM12+AM14+AM17+AM18+AM19+AM20</f>
        <v>43</v>
      </c>
      <c r="M66" s="37">
        <f>M68+M69+M70+M71+M72+M74+AN10+AN11+AN12+AN13+AN14+AN16+AN17+AN18+AN19+AN20</f>
        <v>1581</v>
      </c>
      <c r="N66" s="37">
        <f>N68+N69+N70+N71+N72+N74+AO10+AO11+AO12+AO13+AO14+AO16+AO17+AO18+AO19+AO20</f>
        <v>1255</v>
      </c>
      <c r="O66" s="37"/>
      <c r="P66" s="37"/>
      <c r="Q66" s="37">
        <f>Q68+Q69+Q70+Q71+Q72+Q74+AR10+AR11+AR12+AR13+AR14+AR16+AR17+AR18+AR19+AR20</f>
        <v>15619</v>
      </c>
      <c r="R66" s="37">
        <f>R68+R69+R70+R71+R72+R74+AS10+AS11+AS12+AS13+AS14+AS16+AS17+AS18+AS19+AS20</f>
        <v>9427</v>
      </c>
      <c r="S66" s="37">
        <f>S70+S71+S72+S74+AT10+AT12+AT13+AT14+AT16+AT17+AT18+AT19</f>
        <v>37</v>
      </c>
      <c r="T66" s="37">
        <f>T70+T71+T72+T74+AU10+AU12+AU13+AU14+AU16+AU17+AU18+AU19</f>
        <v>31</v>
      </c>
      <c r="U66" s="37">
        <f aca="true" t="shared" si="78" ref="U66:AB66">U68+U69+U70+U71+U72+U74+AV10+AV11+AV12+AV13+AV14+AV16+AV17+AV18+AV19+AV20</f>
        <v>6508</v>
      </c>
      <c r="V66" s="37">
        <f t="shared" si="78"/>
        <v>5816</v>
      </c>
      <c r="W66" s="37">
        <f t="shared" si="78"/>
        <v>9074</v>
      </c>
      <c r="X66" s="37">
        <f t="shared" si="78"/>
        <v>3580</v>
      </c>
      <c r="Y66" s="37">
        <f t="shared" si="78"/>
        <v>28071</v>
      </c>
      <c r="Z66" s="37">
        <f t="shared" si="78"/>
        <v>14532</v>
      </c>
      <c r="AA66" s="37">
        <f t="shared" si="78"/>
        <v>112</v>
      </c>
      <c r="AB66" s="37">
        <f t="shared" si="78"/>
        <v>97</v>
      </c>
      <c r="AF66" s="3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H66" s="36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CA66" s="36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</row>
    <row r="67" spans="3:92" ht="16.5" customHeight="1">
      <c r="C67" s="9"/>
      <c r="E67" s="36"/>
      <c r="F67" s="9"/>
      <c r="G67" s="9"/>
      <c r="H67" s="9"/>
      <c r="I67" s="9"/>
      <c r="J67" s="9"/>
      <c r="K67" s="9"/>
      <c r="L67" s="9"/>
      <c r="M67" s="9"/>
      <c r="N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D67" s="16" t="s">
        <v>124</v>
      </c>
      <c r="AF67" s="36">
        <f aca="true" t="shared" si="79" ref="AF67:AG71">SUM(AH67,AR67,AZ67,CM67)</f>
        <v>8007</v>
      </c>
      <c r="AG67" s="37">
        <f t="shared" si="79"/>
        <v>4944</v>
      </c>
      <c r="AH67" s="37">
        <f aca="true" t="shared" si="80" ref="AH67:AI71">SUM(AJ67,AL67,AN67)</f>
        <v>1081</v>
      </c>
      <c r="AI67" s="37">
        <f t="shared" si="80"/>
        <v>814</v>
      </c>
      <c r="AJ67" s="9">
        <v>276</v>
      </c>
      <c r="AK67" s="9">
        <v>147</v>
      </c>
      <c r="AL67" s="9">
        <v>74</v>
      </c>
      <c r="AM67" s="9">
        <v>57</v>
      </c>
      <c r="AN67" s="9">
        <v>731</v>
      </c>
      <c r="AO67" s="9">
        <v>610</v>
      </c>
      <c r="AP67" s="9"/>
      <c r="AQ67" s="9"/>
      <c r="AR67" s="37">
        <f aca="true" t="shared" si="81" ref="AR67:AS71">SUM(AT67,AV67,AX67)</f>
        <v>1560</v>
      </c>
      <c r="AS67" s="37">
        <f t="shared" si="81"/>
        <v>1006</v>
      </c>
      <c r="AT67" s="9">
        <v>41</v>
      </c>
      <c r="AU67" s="9">
        <v>29</v>
      </c>
      <c r="AV67" s="9">
        <v>1038</v>
      </c>
      <c r="AW67" s="9">
        <v>796</v>
      </c>
      <c r="AX67" s="9">
        <v>481</v>
      </c>
      <c r="AY67" s="9">
        <v>181</v>
      </c>
      <c r="AZ67" s="9">
        <v>5363</v>
      </c>
      <c r="BA67" s="9">
        <v>3122</v>
      </c>
      <c r="BB67" s="9">
        <v>57</v>
      </c>
      <c r="BC67" s="9">
        <v>49</v>
      </c>
      <c r="BF67" s="11" t="s">
        <v>70</v>
      </c>
      <c r="BH67" s="36">
        <f aca="true" t="shared" si="82" ref="BH67:BU67">SUM(BH69:BH75,CA10:CA20)</f>
        <v>3128</v>
      </c>
      <c r="BI67" s="37">
        <f t="shared" si="82"/>
        <v>2870</v>
      </c>
      <c r="BJ67" s="37">
        <f t="shared" si="82"/>
        <v>9539</v>
      </c>
      <c r="BK67" s="37">
        <f t="shared" si="82"/>
        <v>4649</v>
      </c>
      <c r="BL67" s="37">
        <f t="shared" si="82"/>
        <v>784</v>
      </c>
      <c r="BM67" s="37">
        <f t="shared" si="82"/>
        <v>308</v>
      </c>
      <c r="BN67" s="37">
        <f t="shared" si="82"/>
        <v>44</v>
      </c>
      <c r="BO67" s="37">
        <f t="shared" si="82"/>
        <v>27</v>
      </c>
      <c r="BP67" s="37">
        <f t="shared" si="82"/>
        <v>12689</v>
      </c>
      <c r="BQ67" s="37">
        <f t="shared" si="82"/>
        <v>5202</v>
      </c>
      <c r="BR67" s="37">
        <f t="shared" si="82"/>
        <v>1775</v>
      </c>
      <c r="BS67" s="37">
        <f t="shared" si="82"/>
        <v>1379</v>
      </c>
      <c r="BT67" s="37">
        <f t="shared" si="82"/>
        <v>22</v>
      </c>
      <c r="BU67" s="37">
        <f t="shared" si="82"/>
        <v>13</v>
      </c>
      <c r="BY67" s="16" t="s">
        <v>124</v>
      </c>
      <c r="CA67" s="36">
        <v>433</v>
      </c>
      <c r="CB67" s="9">
        <v>353</v>
      </c>
      <c r="CC67" s="9">
        <v>1758</v>
      </c>
      <c r="CD67" s="9">
        <v>757</v>
      </c>
      <c r="CE67" s="9">
        <v>145</v>
      </c>
      <c r="CF67" s="9">
        <v>68</v>
      </c>
      <c r="CG67" s="9">
        <v>12</v>
      </c>
      <c r="CH67" s="9">
        <v>7</v>
      </c>
      <c r="CI67" s="9">
        <v>1869</v>
      </c>
      <c r="CJ67" s="9">
        <v>904</v>
      </c>
      <c r="CK67" s="9">
        <v>1089</v>
      </c>
      <c r="CL67" s="9">
        <v>984</v>
      </c>
      <c r="CM67" s="9">
        <v>3</v>
      </c>
      <c r="CN67" s="9">
        <v>2</v>
      </c>
    </row>
    <row r="68" spans="3:92" ht="16.5" customHeight="1">
      <c r="C68" s="16" t="s">
        <v>71</v>
      </c>
      <c r="E68" s="36">
        <f aca="true" t="shared" si="83" ref="E68:F72">SUM(G68,Q68,Y68,BT69)</f>
        <v>6054</v>
      </c>
      <c r="F68" s="37">
        <f t="shared" si="83"/>
        <v>3348</v>
      </c>
      <c r="G68" s="9">
        <f aca="true" t="shared" si="84" ref="G68:H74">SUM(I68,K68,M68)</f>
        <v>1979</v>
      </c>
      <c r="H68" s="9">
        <f t="shared" si="84"/>
        <v>1109</v>
      </c>
      <c r="I68" s="9">
        <v>1750</v>
      </c>
      <c r="J68" s="9">
        <v>958</v>
      </c>
      <c r="K68" s="10" t="s">
        <v>43</v>
      </c>
      <c r="L68" s="10" t="s">
        <v>43</v>
      </c>
      <c r="M68" s="9">
        <v>229</v>
      </c>
      <c r="N68" s="9">
        <v>151</v>
      </c>
      <c r="Q68" s="9">
        <f aca="true" t="shared" si="85" ref="Q68:R74">SUM(S68,U68,W68)</f>
        <v>1867</v>
      </c>
      <c r="R68" s="9">
        <f t="shared" si="85"/>
        <v>1099</v>
      </c>
      <c r="S68" s="10" t="s">
        <v>43</v>
      </c>
      <c r="T68" s="10" t="s">
        <v>43</v>
      </c>
      <c r="U68" s="9">
        <v>794</v>
      </c>
      <c r="V68" s="9">
        <v>716</v>
      </c>
      <c r="W68" s="9">
        <v>1073</v>
      </c>
      <c r="X68" s="9">
        <v>383</v>
      </c>
      <c r="Y68" s="9">
        <f aca="true" t="shared" si="86" ref="Y68:Z72">SUM(AA68,BH69,BJ69,BL69,BN69,BP69,BR69)</f>
        <v>2208</v>
      </c>
      <c r="Z68" s="9">
        <f t="shared" si="86"/>
        <v>1140</v>
      </c>
      <c r="AA68" s="9">
        <v>6</v>
      </c>
      <c r="AB68" s="9">
        <v>5</v>
      </c>
      <c r="AD68" s="16" t="s">
        <v>125</v>
      </c>
      <c r="AF68" s="36">
        <f t="shared" si="79"/>
        <v>4255</v>
      </c>
      <c r="AG68" s="37">
        <f t="shared" si="79"/>
        <v>2536</v>
      </c>
      <c r="AH68" s="37">
        <f t="shared" si="80"/>
        <v>1680</v>
      </c>
      <c r="AI68" s="37">
        <f t="shared" si="80"/>
        <v>1035</v>
      </c>
      <c r="AJ68" s="9">
        <v>119</v>
      </c>
      <c r="AK68" s="9">
        <v>62</v>
      </c>
      <c r="AL68" s="9">
        <v>29</v>
      </c>
      <c r="AM68" s="9">
        <v>25</v>
      </c>
      <c r="AN68" s="9">
        <v>1532</v>
      </c>
      <c r="AO68" s="9">
        <v>948</v>
      </c>
      <c r="AP68" s="9"/>
      <c r="AQ68" s="9"/>
      <c r="AR68" s="37">
        <f t="shared" si="81"/>
        <v>718</v>
      </c>
      <c r="AS68" s="37">
        <f t="shared" si="81"/>
        <v>489</v>
      </c>
      <c r="AT68" s="9">
        <v>4</v>
      </c>
      <c r="AU68" s="9">
        <v>3</v>
      </c>
      <c r="AV68" s="9">
        <v>442</v>
      </c>
      <c r="AW68" s="9">
        <v>352</v>
      </c>
      <c r="AX68" s="9">
        <v>272</v>
      </c>
      <c r="AY68" s="9">
        <v>134</v>
      </c>
      <c r="AZ68" s="9">
        <v>1857</v>
      </c>
      <c r="BA68" s="9">
        <v>1012</v>
      </c>
      <c r="BB68" s="9">
        <v>9</v>
      </c>
      <c r="BC68" s="9">
        <v>6</v>
      </c>
      <c r="BF68" s="9"/>
      <c r="BH68" s="36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Y68" s="16" t="s">
        <v>125</v>
      </c>
      <c r="CA68" s="36">
        <v>192</v>
      </c>
      <c r="CB68" s="9">
        <v>157</v>
      </c>
      <c r="CC68" s="9">
        <v>587</v>
      </c>
      <c r="CD68" s="9">
        <v>265</v>
      </c>
      <c r="CE68" s="9">
        <v>29</v>
      </c>
      <c r="CF68" s="9">
        <v>3</v>
      </c>
      <c r="CG68" s="9">
        <v>2</v>
      </c>
      <c r="CH68" s="9">
        <v>1</v>
      </c>
      <c r="CI68" s="9">
        <v>826</v>
      </c>
      <c r="CJ68" s="9">
        <v>397</v>
      </c>
      <c r="CK68" s="9">
        <v>212</v>
      </c>
      <c r="CL68" s="9">
        <v>183</v>
      </c>
      <c r="CM68" s="10" t="s">
        <v>43</v>
      </c>
      <c r="CN68" s="10" t="s">
        <v>43</v>
      </c>
    </row>
    <row r="69" spans="3:92" ht="16.5" customHeight="1">
      <c r="C69" s="16" t="s">
        <v>72</v>
      </c>
      <c r="E69" s="36">
        <f t="shared" si="83"/>
        <v>6000</v>
      </c>
      <c r="F69" s="37">
        <f t="shared" si="83"/>
        <v>3315</v>
      </c>
      <c r="G69" s="9">
        <f t="shared" si="84"/>
        <v>1822</v>
      </c>
      <c r="H69" s="9">
        <f t="shared" si="84"/>
        <v>975</v>
      </c>
      <c r="I69" s="9">
        <v>1719</v>
      </c>
      <c r="J69" s="9">
        <v>898</v>
      </c>
      <c r="K69" s="9">
        <v>18</v>
      </c>
      <c r="L69" s="9">
        <v>16</v>
      </c>
      <c r="M69" s="9">
        <v>85</v>
      </c>
      <c r="N69" s="9">
        <v>61</v>
      </c>
      <c r="Q69" s="9">
        <f t="shared" si="85"/>
        <v>1541</v>
      </c>
      <c r="R69" s="9">
        <f t="shared" si="85"/>
        <v>922</v>
      </c>
      <c r="S69" s="10" t="s">
        <v>43</v>
      </c>
      <c r="T69" s="10" t="s">
        <v>43</v>
      </c>
      <c r="U69" s="9">
        <v>686</v>
      </c>
      <c r="V69" s="9">
        <v>598</v>
      </c>
      <c r="W69" s="9">
        <v>855</v>
      </c>
      <c r="X69" s="9">
        <v>324</v>
      </c>
      <c r="Y69" s="9">
        <f t="shared" si="86"/>
        <v>2636</v>
      </c>
      <c r="Z69" s="9">
        <f t="shared" si="86"/>
        <v>1418</v>
      </c>
      <c r="AA69" s="9">
        <v>11</v>
      </c>
      <c r="AB69" s="9">
        <v>9</v>
      </c>
      <c r="AD69" s="16" t="s">
        <v>126</v>
      </c>
      <c r="AF69" s="36">
        <f t="shared" si="79"/>
        <v>2552</v>
      </c>
      <c r="AG69" s="37">
        <f t="shared" si="79"/>
        <v>1455</v>
      </c>
      <c r="AH69" s="37">
        <f t="shared" si="80"/>
        <v>1198</v>
      </c>
      <c r="AI69" s="37">
        <f t="shared" si="80"/>
        <v>654</v>
      </c>
      <c r="AJ69" s="9">
        <v>125</v>
      </c>
      <c r="AK69" s="9">
        <v>70</v>
      </c>
      <c r="AL69" s="9">
        <v>15</v>
      </c>
      <c r="AM69" s="9">
        <v>12</v>
      </c>
      <c r="AN69" s="9">
        <v>1058</v>
      </c>
      <c r="AO69" s="9">
        <v>572</v>
      </c>
      <c r="AP69" s="9"/>
      <c r="AQ69" s="9"/>
      <c r="AR69" s="37">
        <f t="shared" si="81"/>
        <v>417</v>
      </c>
      <c r="AS69" s="37">
        <f t="shared" si="81"/>
        <v>300</v>
      </c>
      <c r="AT69" s="9">
        <v>6</v>
      </c>
      <c r="AU69" s="9">
        <v>6</v>
      </c>
      <c r="AV69" s="9">
        <v>296</v>
      </c>
      <c r="AW69" s="9">
        <v>235</v>
      </c>
      <c r="AX69" s="9">
        <v>115</v>
      </c>
      <c r="AY69" s="9">
        <v>59</v>
      </c>
      <c r="AZ69" s="9">
        <v>935</v>
      </c>
      <c r="BA69" s="9">
        <v>500</v>
      </c>
      <c r="BB69" s="9">
        <v>18</v>
      </c>
      <c r="BC69" s="9">
        <v>18</v>
      </c>
      <c r="BF69" s="16" t="s">
        <v>71</v>
      </c>
      <c r="BH69" s="36">
        <v>181</v>
      </c>
      <c r="BI69" s="9">
        <v>156</v>
      </c>
      <c r="BJ69" s="9">
        <v>847</v>
      </c>
      <c r="BK69" s="9">
        <v>447</v>
      </c>
      <c r="BL69" s="9">
        <v>68</v>
      </c>
      <c r="BM69" s="9">
        <v>25</v>
      </c>
      <c r="BN69" s="9">
        <v>5</v>
      </c>
      <c r="BO69" s="9">
        <v>4</v>
      </c>
      <c r="BP69" s="9">
        <v>958</v>
      </c>
      <c r="BQ69" s="9">
        <v>384</v>
      </c>
      <c r="BR69" s="9">
        <v>143</v>
      </c>
      <c r="BS69" s="9">
        <v>119</v>
      </c>
      <c r="BT69" s="10" t="s">
        <v>43</v>
      </c>
      <c r="BU69" s="10" t="s">
        <v>43</v>
      </c>
      <c r="BY69" s="16" t="s">
        <v>126</v>
      </c>
      <c r="CA69" s="36">
        <v>80</v>
      </c>
      <c r="CB69" s="9">
        <v>65</v>
      </c>
      <c r="CC69" s="9">
        <v>297</v>
      </c>
      <c r="CD69" s="9">
        <v>107</v>
      </c>
      <c r="CE69" s="9">
        <v>23</v>
      </c>
      <c r="CF69" s="9">
        <v>11</v>
      </c>
      <c r="CG69" s="10" t="s">
        <v>43</v>
      </c>
      <c r="CH69" s="10" t="s">
        <v>43</v>
      </c>
      <c r="CI69" s="9">
        <v>411</v>
      </c>
      <c r="CJ69" s="9">
        <v>212</v>
      </c>
      <c r="CK69" s="9">
        <v>106</v>
      </c>
      <c r="CL69" s="9">
        <v>87</v>
      </c>
      <c r="CM69" s="10">
        <v>2</v>
      </c>
      <c r="CN69" s="10">
        <v>1</v>
      </c>
    </row>
    <row r="70" spans="3:92" ht="16.5" customHeight="1">
      <c r="C70" s="16" t="s">
        <v>73</v>
      </c>
      <c r="E70" s="36">
        <f t="shared" si="83"/>
        <v>3161</v>
      </c>
      <c r="F70" s="37">
        <f t="shared" si="83"/>
        <v>1765</v>
      </c>
      <c r="G70" s="9">
        <f t="shared" si="84"/>
        <v>1088</v>
      </c>
      <c r="H70" s="9">
        <f t="shared" si="84"/>
        <v>615</v>
      </c>
      <c r="I70" s="9">
        <v>1035</v>
      </c>
      <c r="J70" s="9">
        <v>584</v>
      </c>
      <c r="K70" s="9">
        <v>4</v>
      </c>
      <c r="L70" s="9">
        <v>3</v>
      </c>
      <c r="M70" s="9">
        <v>49</v>
      </c>
      <c r="N70" s="9">
        <v>28</v>
      </c>
      <c r="Q70" s="9">
        <f t="shared" si="85"/>
        <v>996</v>
      </c>
      <c r="R70" s="9">
        <f t="shared" si="85"/>
        <v>592</v>
      </c>
      <c r="S70" s="10">
        <v>1</v>
      </c>
      <c r="T70" s="10">
        <v>1</v>
      </c>
      <c r="U70" s="9">
        <v>383</v>
      </c>
      <c r="V70" s="9">
        <v>352</v>
      </c>
      <c r="W70" s="9">
        <v>612</v>
      </c>
      <c r="X70" s="9">
        <v>239</v>
      </c>
      <c r="Y70" s="9">
        <f t="shared" si="86"/>
        <v>1076</v>
      </c>
      <c r="Z70" s="9">
        <f t="shared" si="86"/>
        <v>557</v>
      </c>
      <c r="AA70" s="9">
        <v>4</v>
      </c>
      <c r="AB70" s="9">
        <v>4</v>
      </c>
      <c r="AD70" s="16" t="s">
        <v>127</v>
      </c>
      <c r="AF70" s="36">
        <f t="shared" si="79"/>
        <v>1451</v>
      </c>
      <c r="AG70" s="37">
        <f t="shared" si="79"/>
        <v>890</v>
      </c>
      <c r="AH70" s="37">
        <f t="shared" si="80"/>
        <v>410</v>
      </c>
      <c r="AI70" s="37">
        <f t="shared" si="80"/>
        <v>296</v>
      </c>
      <c r="AJ70" s="9">
        <v>123</v>
      </c>
      <c r="AK70" s="9">
        <v>70</v>
      </c>
      <c r="AL70" s="9">
        <v>2</v>
      </c>
      <c r="AM70" s="9">
        <v>2</v>
      </c>
      <c r="AN70" s="9">
        <v>285</v>
      </c>
      <c r="AO70" s="9">
        <v>224</v>
      </c>
      <c r="AP70" s="9"/>
      <c r="AQ70" s="9"/>
      <c r="AR70" s="37">
        <f t="shared" si="81"/>
        <v>433</v>
      </c>
      <c r="AS70" s="37">
        <f t="shared" si="81"/>
        <v>270</v>
      </c>
      <c r="AT70" s="9">
        <v>4</v>
      </c>
      <c r="AU70" s="9">
        <v>4</v>
      </c>
      <c r="AV70" s="9">
        <v>300</v>
      </c>
      <c r="AW70" s="9">
        <v>224</v>
      </c>
      <c r="AX70" s="9">
        <v>129</v>
      </c>
      <c r="AY70" s="9">
        <v>42</v>
      </c>
      <c r="AZ70" s="9">
        <v>608</v>
      </c>
      <c r="BA70" s="9">
        <v>324</v>
      </c>
      <c r="BB70" s="9">
        <v>2</v>
      </c>
      <c r="BC70" s="9">
        <v>2</v>
      </c>
      <c r="BF70" s="16" t="s">
        <v>72</v>
      </c>
      <c r="BH70" s="36">
        <v>249</v>
      </c>
      <c r="BI70" s="9">
        <v>222</v>
      </c>
      <c r="BJ70" s="9">
        <v>1065</v>
      </c>
      <c r="BK70" s="9">
        <v>531</v>
      </c>
      <c r="BL70" s="9">
        <v>78</v>
      </c>
      <c r="BM70" s="9">
        <v>34</v>
      </c>
      <c r="BN70" s="9">
        <v>6</v>
      </c>
      <c r="BO70" s="9">
        <v>4</v>
      </c>
      <c r="BP70" s="9">
        <v>1057</v>
      </c>
      <c r="BQ70" s="9">
        <v>489</v>
      </c>
      <c r="BR70" s="9">
        <v>170</v>
      </c>
      <c r="BS70" s="9">
        <v>129</v>
      </c>
      <c r="BT70" s="9">
        <v>1</v>
      </c>
      <c r="BU70" s="10" t="s">
        <v>43</v>
      </c>
      <c r="BY70" s="16" t="s">
        <v>127</v>
      </c>
      <c r="CA70" s="36">
        <v>56</v>
      </c>
      <c r="CB70" s="9">
        <v>46</v>
      </c>
      <c r="CC70" s="9">
        <v>224</v>
      </c>
      <c r="CD70" s="9">
        <v>87</v>
      </c>
      <c r="CE70" s="9">
        <v>15</v>
      </c>
      <c r="CF70" s="9">
        <v>5</v>
      </c>
      <c r="CG70" s="10" t="s">
        <v>43</v>
      </c>
      <c r="CH70" s="10" t="s">
        <v>43</v>
      </c>
      <c r="CI70" s="9">
        <v>232</v>
      </c>
      <c r="CJ70" s="9">
        <v>115</v>
      </c>
      <c r="CK70" s="9">
        <v>79</v>
      </c>
      <c r="CL70" s="9">
        <v>69</v>
      </c>
      <c r="CM70" s="10" t="s">
        <v>43</v>
      </c>
      <c r="CN70" s="10" t="s">
        <v>43</v>
      </c>
    </row>
    <row r="71" spans="3:92" ht="16.5" customHeight="1">
      <c r="C71" s="16" t="s">
        <v>74</v>
      </c>
      <c r="E71" s="36">
        <f t="shared" si="83"/>
        <v>3987</v>
      </c>
      <c r="F71" s="37">
        <f t="shared" si="83"/>
        <v>2218</v>
      </c>
      <c r="G71" s="9">
        <f t="shared" si="84"/>
        <v>1195</v>
      </c>
      <c r="H71" s="9">
        <f t="shared" si="84"/>
        <v>659</v>
      </c>
      <c r="I71" s="9">
        <v>1189</v>
      </c>
      <c r="J71" s="9">
        <v>655</v>
      </c>
      <c r="K71" s="10">
        <v>1</v>
      </c>
      <c r="L71" s="10">
        <v>1</v>
      </c>
      <c r="M71" s="9">
        <v>5</v>
      </c>
      <c r="N71" s="9">
        <v>3</v>
      </c>
      <c r="Q71" s="9">
        <f t="shared" si="85"/>
        <v>1165</v>
      </c>
      <c r="R71" s="9">
        <f t="shared" si="85"/>
        <v>727</v>
      </c>
      <c r="S71" s="9">
        <v>3</v>
      </c>
      <c r="T71" s="9">
        <v>2</v>
      </c>
      <c r="U71" s="9">
        <v>537</v>
      </c>
      <c r="V71" s="9">
        <v>475</v>
      </c>
      <c r="W71" s="9">
        <v>625</v>
      </c>
      <c r="X71" s="9">
        <v>250</v>
      </c>
      <c r="Y71" s="9">
        <f t="shared" si="86"/>
        <v>1627</v>
      </c>
      <c r="Z71" s="9">
        <f t="shared" si="86"/>
        <v>832</v>
      </c>
      <c r="AA71" s="9">
        <v>6</v>
      </c>
      <c r="AB71" s="9">
        <v>6</v>
      </c>
      <c r="AD71" s="16" t="s">
        <v>128</v>
      </c>
      <c r="AF71" s="36">
        <f t="shared" si="79"/>
        <v>2229</v>
      </c>
      <c r="AG71" s="37">
        <f t="shared" si="79"/>
        <v>1424</v>
      </c>
      <c r="AH71" s="37">
        <f t="shared" si="80"/>
        <v>576</v>
      </c>
      <c r="AI71" s="37">
        <f t="shared" si="80"/>
        <v>385</v>
      </c>
      <c r="AJ71" s="9">
        <v>266</v>
      </c>
      <c r="AK71" s="9">
        <v>133</v>
      </c>
      <c r="AL71" s="9">
        <v>19</v>
      </c>
      <c r="AM71" s="9">
        <v>13</v>
      </c>
      <c r="AN71" s="9">
        <v>291</v>
      </c>
      <c r="AO71" s="9">
        <v>239</v>
      </c>
      <c r="AP71" s="9"/>
      <c r="AQ71" s="9"/>
      <c r="AR71" s="37">
        <f t="shared" si="81"/>
        <v>707</v>
      </c>
      <c r="AS71" s="37">
        <f t="shared" si="81"/>
        <v>505</v>
      </c>
      <c r="AT71" s="10">
        <v>1</v>
      </c>
      <c r="AU71" s="10">
        <v>1</v>
      </c>
      <c r="AV71" s="9">
        <v>612</v>
      </c>
      <c r="AW71" s="9">
        <v>440</v>
      </c>
      <c r="AX71" s="9">
        <v>94</v>
      </c>
      <c r="AY71" s="9">
        <v>64</v>
      </c>
      <c r="AZ71" s="9">
        <v>945</v>
      </c>
      <c r="BA71" s="9">
        <v>534</v>
      </c>
      <c r="BB71" s="9">
        <v>8</v>
      </c>
      <c r="BC71" s="9">
        <v>8</v>
      </c>
      <c r="BF71" s="16" t="s">
        <v>73</v>
      </c>
      <c r="BH71" s="36">
        <v>93</v>
      </c>
      <c r="BI71" s="9">
        <v>86</v>
      </c>
      <c r="BJ71" s="9">
        <v>369</v>
      </c>
      <c r="BK71" s="9">
        <v>197</v>
      </c>
      <c r="BL71" s="9">
        <v>34</v>
      </c>
      <c r="BM71" s="9">
        <v>10</v>
      </c>
      <c r="BN71" s="10" t="s">
        <v>43</v>
      </c>
      <c r="BO71" s="10" t="s">
        <v>43</v>
      </c>
      <c r="BP71" s="9">
        <v>496</v>
      </c>
      <c r="BQ71" s="9">
        <v>194</v>
      </c>
      <c r="BR71" s="9">
        <v>80</v>
      </c>
      <c r="BS71" s="9">
        <v>66</v>
      </c>
      <c r="BT71" s="10">
        <v>1</v>
      </c>
      <c r="BU71" s="10">
        <v>1</v>
      </c>
      <c r="BY71" s="16" t="s">
        <v>128</v>
      </c>
      <c r="BZ71" s="8"/>
      <c r="CA71" s="36">
        <v>80</v>
      </c>
      <c r="CB71" s="9">
        <v>66</v>
      </c>
      <c r="CC71" s="9">
        <v>253</v>
      </c>
      <c r="CD71" s="9">
        <v>113</v>
      </c>
      <c r="CE71" s="9">
        <v>18</v>
      </c>
      <c r="CF71" s="9">
        <v>6</v>
      </c>
      <c r="CG71" s="10" t="s">
        <v>43</v>
      </c>
      <c r="CH71" s="10" t="s">
        <v>43</v>
      </c>
      <c r="CI71" s="9">
        <v>436</v>
      </c>
      <c r="CJ71" s="9">
        <v>217</v>
      </c>
      <c r="CK71" s="9">
        <v>150</v>
      </c>
      <c r="CL71" s="9">
        <v>124</v>
      </c>
      <c r="CM71" s="10">
        <v>1</v>
      </c>
      <c r="CN71" s="10" t="s">
        <v>43</v>
      </c>
    </row>
    <row r="72" spans="3:92" ht="16.5" customHeight="1">
      <c r="C72" s="17" t="s">
        <v>75</v>
      </c>
      <c r="E72" s="36">
        <f t="shared" si="83"/>
        <v>2267</v>
      </c>
      <c r="F72" s="37">
        <f t="shared" si="83"/>
        <v>1274</v>
      </c>
      <c r="G72" s="9">
        <f t="shared" si="84"/>
        <v>496</v>
      </c>
      <c r="H72" s="9">
        <f t="shared" si="84"/>
        <v>270</v>
      </c>
      <c r="I72" s="9">
        <v>494</v>
      </c>
      <c r="J72" s="9">
        <v>268</v>
      </c>
      <c r="K72" s="10" t="s">
        <v>43</v>
      </c>
      <c r="L72" s="10" t="s">
        <v>43</v>
      </c>
      <c r="M72" s="9">
        <v>2</v>
      </c>
      <c r="N72" s="9">
        <v>2</v>
      </c>
      <c r="Q72" s="9">
        <f t="shared" si="85"/>
        <v>524</v>
      </c>
      <c r="R72" s="9">
        <f t="shared" si="85"/>
        <v>350</v>
      </c>
      <c r="S72" s="9">
        <v>4</v>
      </c>
      <c r="T72" s="9">
        <v>3</v>
      </c>
      <c r="U72" s="9">
        <v>274</v>
      </c>
      <c r="V72" s="9">
        <v>224</v>
      </c>
      <c r="W72" s="9">
        <v>246</v>
      </c>
      <c r="X72" s="9">
        <v>123</v>
      </c>
      <c r="Y72" s="9">
        <f t="shared" si="86"/>
        <v>1247</v>
      </c>
      <c r="Z72" s="9">
        <f t="shared" si="86"/>
        <v>654</v>
      </c>
      <c r="AA72" s="9">
        <v>6</v>
      </c>
      <c r="AB72" s="9">
        <v>6</v>
      </c>
      <c r="AC72" s="8"/>
      <c r="AD72" s="37"/>
      <c r="AF72" s="3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37"/>
      <c r="AS72" s="37"/>
      <c r="AT72" s="9"/>
      <c r="AU72" s="9"/>
      <c r="AV72" s="9"/>
      <c r="AW72" s="9"/>
      <c r="AX72" s="9"/>
      <c r="AY72" s="9"/>
      <c r="AZ72" s="9"/>
      <c r="BA72" s="9"/>
      <c r="BB72" s="9"/>
      <c r="BC72" s="9"/>
      <c r="BF72" s="16" t="s">
        <v>74</v>
      </c>
      <c r="BH72" s="36">
        <v>172</v>
      </c>
      <c r="BI72" s="9">
        <v>161</v>
      </c>
      <c r="BJ72" s="9">
        <v>588</v>
      </c>
      <c r="BK72" s="9">
        <v>303</v>
      </c>
      <c r="BL72" s="9">
        <v>57</v>
      </c>
      <c r="BM72" s="9">
        <v>19</v>
      </c>
      <c r="BN72" s="9">
        <v>2</v>
      </c>
      <c r="BO72" s="9">
        <v>1</v>
      </c>
      <c r="BP72" s="9">
        <v>703</v>
      </c>
      <c r="BQ72" s="9">
        <v>272</v>
      </c>
      <c r="BR72" s="9">
        <v>99</v>
      </c>
      <c r="BS72" s="9">
        <v>70</v>
      </c>
      <c r="BT72" s="10" t="s">
        <v>43</v>
      </c>
      <c r="BU72" s="10" t="s">
        <v>43</v>
      </c>
      <c r="BY72" s="37"/>
      <c r="CA72" s="36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</row>
    <row r="73" spans="5:92" ht="16.5" customHeight="1" thickBot="1">
      <c r="E73" s="36"/>
      <c r="F73" s="9"/>
      <c r="G73" s="9"/>
      <c r="H73" s="9"/>
      <c r="I73" s="9"/>
      <c r="J73" s="9"/>
      <c r="K73" s="9"/>
      <c r="L73" s="9"/>
      <c r="M73" s="9"/>
      <c r="N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D73" s="18" t="s">
        <v>129</v>
      </c>
      <c r="AE73" s="4"/>
      <c r="AF73" s="39">
        <f>SUM(AH73,AR73,AZ73,CM73)</f>
        <v>2798</v>
      </c>
      <c r="AG73" s="15">
        <f>SUM(AI73,AS73,BA73,CN73)</f>
        <v>1747</v>
      </c>
      <c r="AH73" s="15">
        <f>SUM(AJ73,AL73,AN73)</f>
        <v>676</v>
      </c>
      <c r="AI73" s="15">
        <f>SUM(AK73,AM73,AO73)</f>
        <v>454</v>
      </c>
      <c r="AJ73" s="15">
        <v>96</v>
      </c>
      <c r="AK73" s="15">
        <v>49</v>
      </c>
      <c r="AL73" s="15">
        <v>13</v>
      </c>
      <c r="AM73" s="15">
        <v>11</v>
      </c>
      <c r="AN73" s="15">
        <v>567</v>
      </c>
      <c r="AO73" s="15">
        <v>394</v>
      </c>
      <c r="AP73" s="15"/>
      <c r="AQ73" s="9"/>
      <c r="AR73" s="15">
        <f>SUM(AT73,AV73,AX73)</f>
        <v>563</v>
      </c>
      <c r="AS73" s="15">
        <f>SUM(AU73,AW73,AY73)</f>
        <v>361</v>
      </c>
      <c r="AT73" s="12" t="s">
        <v>43</v>
      </c>
      <c r="AU73" s="12" t="s">
        <v>43</v>
      </c>
      <c r="AV73" s="15">
        <v>396</v>
      </c>
      <c r="AW73" s="15">
        <v>279</v>
      </c>
      <c r="AX73" s="15">
        <v>167</v>
      </c>
      <c r="AY73" s="15">
        <v>82</v>
      </c>
      <c r="AZ73" s="15">
        <v>1555</v>
      </c>
      <c r="BA73" s="15">
        <v>930</v>
      </c>
      <c r="BB73" s="15">
        <v>5</v>
      </c>
      <c r="BC73" s="15">
        <v>4</v>
      </c>
      <c r="BF73" s="17" t="s">
        <v>75</v>
      </c>
      <c r="BH73" s="36">
        <v>125</v>
      </c>
      <c r="BI73" s="9">
        <v>108</v>
      </c>
      <c r="BJ73" s="9">
        <v>388</v>
      </c>
      <c r="BK73" s="9">
        <v>204</v>
      </c>
      <c r="BL73" s="9">
        <v>34</v>
      </c>
      <c r="BM73" s="9">
        <v>17</v>
      </c>
      <c r="BN73" s="9">
        <v>4</v>
      </c>
      <c r="BO73" s="9">
        <v>3</v>
      </c>
      <c r="BP73" s="9">
        <v>594</v>
      </c>
      <c r="BQ73" s="9">
        <v>240</v>
      </c>
      <c r="BR73" s="9">
        <v>96</v>
      </c>
      <c r="BS73" s="9">
        <v>76</v>
      </c>
      <c r="BT73" s="10" t="s">
        <v>43</v>
      </c>
      <c r="BU73" s="10" t="s">
        <v>43</v>
      </c>
      <c r="BW73" s="8"/>
      <c r="BX73" s="8"/>
      <c r="BY73" s="17" t="s">
        <v>129</v>
      </c>
      <c r="BZ73" s="8"/>
      <c r="CA73" s="36">
        <v>113</v>
      </c>
      <c r="CB73" s="37">
        <v>95</v>
      </c>
      <c r="CC73" s="37">
        <v>449</v>
      </c>
      <c r="CD73" s="37">
        <v>185</v>
      </c>
      <c r="CE73" s="37">
        <v>30</v>
      </c>
      <c r="CF73" s="37">
        <v>13</v>
      </c>
      <c r="CG73" s="37">
        <v>1</v>
      </c>
      <c r="CH73" s="37">
        <v>1</v>
      </c>
      <c r="CI73" s="37">
        <v>573</v>
      </c>
      <c r="CJ73" s="37">
        <v>279</v>
      </c>
      <c r="CK73" s="37">
        <v>384</v>
      </c>
      <c r="CL73" s="37">
        <v>353</v>
      </c>
      <c r="CM73" s="37">
        <v>4</v>
      </c>
      <c r="CN73" s="37">
        <v>2</v>
      </c>
    </row>
    <row r="74" spans="2:79" ht="15" thickBot="1">
      <c r="B74" s="4"/>
      <c r="C74" s="18" t="s">
        <v>76</v>
      </c>
      <c r="D74" s="4"/>
      <c r="E74" s="39">
        <f>SUM(G74,Q74,Y74,BT75)</f>
        <v>2903</v>
      </c>
      <c r="F74" s="15">
        <f>SUM(H74,R74,Z74,BU75)</f>
        <v>1681</v>
      </c>
      <c r="G74" s="15">
        <f t="shared" si="84"/>
        <v>599</v>
      </c>
      <c r="H74" s="15">
        <f t="shared" si="84"/>
        <v>376</v>
      </c>
      <c r="I74" s="15">
        <v>518</v>
      </c>
      <c r="J74" s="15">
        <v>308</v>
      </c>
      <c r="K74" s="15">
        <v>11</v>
      </c>
      <c r="L74" s="15">
        <v>9</v>
      </c>
      <c r="M74" s="15">
        <v>70</v>
      </c>
      <c r="N74" s="15">
        <v>59</v>
      </c>
      <c r="Q74" s="15">
        <f t="shared" si="85"/>
        <v>990</v>
      </c>
      <c r="R74" s="15">
        <f t="shared" si="85"/>
        <v>659</v>
      </c>
      <c r="S74" s="15">
        <v>3</v>
      </c>
      <c r="T74" s="15">
        <v>3</v>
      </c>
      <c r="U74" s="15">
        <v>581</v>
      </c>
      <c r="V74" s="15">
        <v>519</v>
      </c>
      <c r="W74" s="15">
        <v>406</v>
      </c>
      <c r="X74" s="15">
        <v>137</v>
      </c>
      <c r="Y74" s="15">
        <f>SUM(AA74,BH75,BJ75,BL75,BN75,BP75,BR75)</f>
        <v>1310</v>
      </c>
      <c r="Z74" s="15">
        <f>SUM(AB74,BI75,BK75,BM75,BO75,BQ75,BS75)</f>
        <v>643</v>
      </c>
      <c r="AA74" s="15">
        <v>7</v>
      </c>
      <c r="AB74" s="15">
        <v>7</v>
      </c>
      <c r="AD74" s="2" t="s">
        <v>133</v>
      </c>
      <c r="BH74" s="36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CA74" s="5"/>
    </row>
    <row r="75" spans="3:92" ht="15" thickBot="1">
      <c r="C75" s="2" t="s">
        <v>133</v>
      </c>
      <c r="E75" s="9"/>
      <c r="F75" s="9"/>
      <c r="G75" s="9"/>
      <c r="H75" s="9"/>
      <c r="I75" s="9"/>
      <c r="J75" s="9"/>
      <c r="K75" s="9"/>
      <c r="L75" s="9"/>
      <c r="M75" s="9"/>
      <c r="N75" s="9"/>
      <c r="AD75" s="2" t="s">
        <v>144</v>
      </c>
      <c r="BE75" s="4"/>
      <c r="BF75" s="18" t="s">
        <v>76</v>
      </c>
      <c r="BG75" s="4"/>
      <c r="BH75" s="39">
        <v>100</v>
      </c>
      <c r="BI75" s="15">
        <v>88</v>
      </c>
      <c r="BJ75" s="15">
        <v>512</v>
      </c>
      <c r="BK75" s="15">
        <v>249</v>
      </c>
      <c r="BL75" s="15">
        <v>25</v>
      </c>
      <c r="BM75" s="15">
        <v>11</v>
      </c>
      <c r="BN75" s="15">
        <v>3</v>
      </c>
      <c r="BO75" s="12">
        <v>1</v>
      </c>
      <c r="BP75" s="15">
        <v>571</v>
      </c>
      <c r="BQ75" s="15">
        <v>217</v>
      </c>
      <c r="BR75" s="15">
        <v>92</v>
      </c>
      <c r="BS75" s="15">
        <v>70</v>
      </c>
      <c r="BT75" s="12">
        <v>4</v>
      </c>
      <c r="BU75" s="12">
        <v>3</v>
      </c>
      <c r="BY75" s="4"/>
      <c r="BZ75" s="4"/>
      <c r="CA75" s="62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ht="16.5" customHeight="1">
      <c r="BF76" s="2" t="s">
        <v>77</v>
      </c>
    </row>
    <row r="77" spans="1:73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1:73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1"/>
      <c r="AA78" s="31"/>
      <c r="AB78" s="52"/>
      <c r="AC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</row>
    <row r="79" spans="1:73" ht="24" customHeight="1">
      <c r="A79" s="8"/>
      <c r="B79" s="8"/>
      <c r="C79" s="4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31"/>
      <c r="BS79" s="31"/>
      <c r="BT79" s="31"/>
      <c r="BU79" s="52"/>
    </row>
    <row r="80" spans="1:73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BE80" s="8"/>
      <c r="BF80" s="48"/>
      <c r="BG80" s="8"/>
      <c r="BH80" s="8"/>
      <c r="BI80" s="8"/>
      <c r="BJ80" s="8"/>
      <c r="BK80" s="8"/>
      <c r="BL80" s="8"/>
      <c r="BM80" s="53"/>
      <c r="BN80" s="8"/>
      <c r="BO80" s="8"/>
      <c r="BP80" s="8"/>
      <c r="BQ80" s="8"/>
      <c r="BR80" s="8"/>
      <c r="BS80" s="8"/>
      <c r="BT80" s="8"/>
      <c r="BU80" s="8"/>
    </row>
    <row r="81" spans="1:73" ht="21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5"/>
      <c r="A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31"/>
      <c r="BU81" s="52"/>
    </row>
    <row r="82" spans="1:73" ht="16.5" customHeight="1">
      <c r="A82" s="8"/>
      <c r="B82" s="8"/>
      <c r="C82" s="8"/>
      <c r="D82" s="8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8"/>
      <c r="P82" s="8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49"/>
      <c r="BF82" s="42"/>
      <c r="BG82" s="42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49"/>
      <c r="BU82" s="42"/>
    </row>
    <row r="83" spans="1:73" ht="16.5" customHeight="1">
      <c r="A83" s="8"/>
      <c r="B83" s="8"/>
      <c r="C83" s="8"/>
      <c r="D83" s="8"/>
      <c r="E83" s="31"/>
      <c r="F83" s="31"/>
      <c r="G83" s="49"/>
      <c r="H83" s="42"/>
      <c r="I83" s="49"/>
      <c r="J83" s="42"/>
      <c r="K83" s="49"/>
      <c r="L83" s="42"/>
      <c r="M83" s="49"/>
      <c r="N83" s="42"/>
      <c r="O83" s="8"/>
      <c r="P83" s="8"/>
      <c r="Q83" s="49"/>
      <c r="R83" s="42"/>
      <c r="S83" s="49"/>
      <c r="T83" s="42"/>
      <c r="U83" s="49"/>
      <c r="V83" s="42"/>
      <c r="W83" s="49"/>
      <c r="X83" s="42"/>
      <c r="Y83" s="49"/>
      <c r="Z83" s="42"/>
      <c r="AA83" s="49"/>
      <c r="AB83" s="42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42"/>
      <c r="BF83" s="42"/>
      <c r="BG83" s="42"/>
      <c r="BH83" s="49"/>
      <c r="BI83" s="42"/>
      <c r="BJ83" s="49"/>
      <c r="BK83" s="54"/>
      <c r="BL83" s="49"/>
      <c r="BM83" s="49"/>
      <c r="BN83" s="49"/>
      <c r="BO83" s="49"/>
      <c r="BP83" s="49"/>
      <c r="BQ83" s="42"/>
      <c r="BR83" s="49"/>
      <c r="BS83" s="49"/>
      <c r="BT83" s="42"/>
      <c r="BU83" s="42"/>
    </row>
    <row r="84" spans="1:73" ht="16.5" customHeight="1">
      <c r="A84" s="8"/>
      <c r="B84" s="8"/>
      <c r="C84" s="34"/>
      <c r="D84" s="8"/>
      <c r="E84" s="57"/>
      <c r="F84" s="57"/>
      <c r="G84" s="42"/>
      <c r="H84" s="42"/>
      <c r="I84" s="42"/>
      <c r="J84" s="42"/>
      <c r="K84" s="42"/>
      <c r="L84" s="42"/>
      <c r="M84" s="42"/>
      <c r="N84" s="42"/>
      <c r="O84" s="8"/>
      <c r="P84" s="8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42"/>
      <c r="BF84" s="42"/>
      <c r="BG84" s="42"/>
      <c r="BH84" s="42"/>
      <c r="BI84" s="42"/>
      <c r="BJ84" s="55"/>
      <c r="BK84" s="54"/>
      <c r="BL84" s="49"/>
      <c r="BM84" s="49"/>
      <c r="BN84" s="49"/>
      <c r="BO84" s="49"/>
      <c r="BP84" s="42"/>
      <c r="BQ84" s="42"/>
      <c r="BR84" s="49"/>
      <c r="BS84" s="49"/>
      <c r="BT84" s="42"/>
      <c r="BU84" s="42"/>
    </row>
    <row r="85" spans="1:73" ht="16.5" customHeight="1">
      <c r="A85" s="8"/>
      <c r="B85" s="8"/>
      <c r="C85" s="8"/>
      <c r="D85" s="8"/>
      <c r="E85" s="58"/>
      <c r="F85" s="5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42"/>
      <c r="BF85" s="42"/>
      <c r="BG85" s="42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</row>
    <row r="86" spans="1:73" ht="16.5" customHeight="1">
      <c r="A86" s="8"/>
      <c r="B86" s="8"/>
      <c r="C86" s="8"/>
      <c r="D86" s="8"/>
      <c r="E86" s="8"/>
      <c r="F86" s="8"/>
      <c r="G86" s="34"/>
      <c r="H86" s="34"/>
      <c r="I86" s="34"/>
      <c r="J86" s="34"/>
      <c r="K86" s="34"/>
      <c r="L86" s="34"/>
      <c r="M86" s="34"/>
      <c r="N86" s="34"/>
      <c r="O86" s="8"/>
      <c r="P86" s="8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E86" s="42"/>
      <c r="BF86" s="42"/>
      <c r="BG86" s="42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</row>
    <row r="87" spans="1:73" ht="16.5" customHeight="1">
      <c r="A87" s="8"/>
      <c r="B87" s="8"/>
      <c r="C87" s="17"/>
      <c r="D87" s="8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8"/>
      <c r="BE87" s="8"/>
      <c r="BF87" s="17"/>
      <c r="BG87" s="8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</row>
    <row r="88" spans="1:73" ht="16.5" customHeight="1">
      <c r="A88" s="8"/>
      <c r="B88" s="8"/>
      <c r="C88" s="17"/>
      <c r="D88" s="8"/>
      <c r="E88" s="37"/>
      <c r="F88" s="37"/>
      <c r="G88" s="37"/>
      <c r="H88" s="37"/>
      <c r="I88" s="37"/>
      <c r="J88" s="37"/>
      <c r="K88" s="13"/>
      <c r="L88" s="13"/>
      <c r="M88" s="37"/>
      <c r="N88" s="37"/>
      <c r="O88" s="37"/>
      <c r="P88" s="37"/>
      <c r="Q88" s="37"/>
      <c r="R88" s="37"/>
      <c r="S88" s="13"/>
      <c r="T88" s="13"/>
      <c r="U88" s="37"/>
      <c r="V88" s="37"/>
      <c r="W88" s="37"/>
      <c r="X88" s="37"/>
      <c r="Y88" s="37"/>
      <c r="Z88" s="37"/>
      <c r="AA88" s="37"/>
      <c r="AB88" s="37"/>
      <c r="AC88" s="8"/>
      <c r="BE88" s="8"/>
      <c r="BF88" s="17"/>
      <c r="BG88" s="8"/>
      <c r="BH88" s="37"/>
      <c r="BI88" s="37"/>
      <c r="BJ88" s="37"/>
      <c r="BK88" s="37"/>
      <c r="BL88" s="37"/>
      <c r="BM88" s="37"/>
      <c r="BN88" s="13"/>
      <c r="BO88" s="13"/>
      <c r="BP88" s="37"/>
      <c r="BQ88" s="37"/>
      <c r="BR88" s="37"/>
      <c r="BS88" s="37"/>
      <c r="BT88" s="13"/>
      <c r="BU88" s="13"/>
    </row>
    <row r="89" spans="1:73" ht="16.5" customHeight="1">
      <c r="A89" s="8"/>
      <c r="B89" s="8"/>
      <c r="C89" s="17"/>
      <c r="D89" s="8"/>
      <c r="E89" s="37"/>
      <c r="F89" s="37"/>
      <c r="G89" s="37"/>
      <c r="H89" s="37"/>
      <c r="I89" s="37"/>
      <c r="J89" s="37"/>
      <c r="K89" s="13"/>
      <c r="L89" s="13"/>
      <c r="M89" s="37"/>
      <c r="N89" s="37"/>
      <c r="O89" s="37"/>
      <c r="P89" s="37"/>
      <c r="Q89" s="37"/>
      <c r="R89" s="37"/>
      <c r="S89" s="13"/>
      <c r="T89" s="13"/>
      <c r="U89" s="37"/>
      <c r="V89" s="37"/>
      <c r="W89" s="37"/>
      <c r="X89" s="37"/>
      <c r="Y89" s="37"/>
      <c r="Z89" s="37"/>
      <c r="AA89" s="37"/>
      <c r="AB89" s="37"/>
      <c r="AC89" s="8"/>
      <c r="BE89" s="8"/>
      <c r="BF89" s="17"/>
      <c r="BG89" s="8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</row>
    <row r="90" spans="1:73" ht="16.5" customHeight="1">
      <c r="A90" s="8"/>
      <c r="B90" s="8"/>
      <c r="C90" s="17"/>
      <c r="D90" s="8"/>
      <c r="E90" s="37"/>
      <c r="F90" s="37"/>
      <c r="G90" s="37"/>
      <c r="H90" s="37"/>
      <c r="I90" s="37"/>
      <c r="J90" s="37"/>
      <c r="K90" s="13"/>
      <c r="L90" s="13"/>
      <c r="M90" s="37"/>
      <c r="N90" s="37"/>
      <c r="O90" s="37"/>
      <c r="P90" s="37"/>
      <c r="Q90" s="37"/>
      <c r="R90" s="37"/>
      <c r="S90" s="13"/>
      <c r="T90" s="13"/>
      <c r="U90" s="37"/>
      <c r="V90" s="37"/>
      <c r="W90" s="37"/>
      <c r="X90" s="37"/>
      <c r="Y90" s="37"/>
      <c r="Z90" s="37"/>
      <c r="AA90" s="37"/>
      <c r="AB90" s="37"/>
      <c r="AC90" s="8"/>
      <c r="BE90" s="8"/>
      <c r="BF90" s="17"/>
      <c r="BG90" s="8"/>
      <c r="BH90" s="37"/>
      <c r="BI90" s="37"/>
      <c r="BJ90" s="37"/>
      <c r="BK90" s="37"/>
      <c r="BL90" s="37"/>
      <c r="BM90" s="37"/>
      <c r="BN90" s="37"/>
      <c r="BO90" s="13"/>
      <c r="BP90" s="37"/>
      <c r="BQ90" s="37"/>
      <c r="BR90" s="37"/>
      <c r="BS90" s="37"/>
      <c r="BT90" s="13"/>
      <c r="BU90" s="13"/>
    </row>
    <row r="91" spans="1:73" ht="16.5" customHeight="1">
      <c r="A91" s="8"/>
      <c r="B91" s="8"/>
      <c r="C91" s="17"/>
      <c r="D91" s="8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8"/>
      <c r="BE91" s="8"/>
      <c r="BF91" s="17"/>
      <c r="BG91" s="8"/>
      <c r="BH91" s="37"/>
      <c r="BI91" s="37"/>
      <c r="BJ91" s="37"/>
      <c r="BK91" s="37"/>
      <c r="BL91" s="37"/>
      <c r="BM91" s="37"/>
      <c r="BN91" s="13"/>
      <c r="BO91" s="13"/>
      <c r="BP91" s="37"/>
      <c r="BQ91" s="37"/>
      <c r="BR91" s="37"/>
      <c r="BS91" s="37"/>
      <c r="BT91" s="13"/>
      <c r="BU91" s="13"/>
    </row>
    <row r="92" spans="1:73" ht="16.5" customHeight="1">
      <c r="A92" s="8"/>
      <c r="B92" s="8"/>
      <c r="C92" s="8"/>
      <c r="D92" s="8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8"/>
      <c r="BE92" s="8"/>
      <c r="BF92" s="8"/>
      <c r="BG92" s="8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</row>
    <row r="93" spans="1:73" ht="16.5" customHeight="1">
      <c r="A93" s="8"/>
      <c r="B93" s="8"/>
      <c r="C93" s="17"/>
      <c r="D93" s="8"/>
      <c r="E93" s="37"/>
      <c r="F93" s="37"/>
      <c r="G93" s="37"/>
      <c r="H93" s="37"/>
      <c r="I93" s="37"/>
      <c r="J93" s="37"/>
      <c r="K93" s="13"/>
      <c r="L93" s="1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8"/>
      <c r="BE93" s="8"/>
      <c r="BF93" s="17"/>
      <c r="BG93" s="8"/>
      <c r="BH93" s="37"/>
      <c r="BI93" s="37"/>
      <c r="BJ93" s="37"/>
      <c r="BK93" s="37"/>
      <c r="BL93" s="37"/>
      <c r="BM93" s="37"/>
      <c r="BN93" s="13"/>
      <c r="BO93" s="13"/>
      <c r="BP93" s="37"/>
      <c r="BQ93" s="37"/>
      <c r="BR93" s="37"/>
      <c r="BS93" s="37"/>
      <c r="BT93" s="13"/>
      <c r="BU93" s="13"/>
    </row>
    <row r="94" spans="1:73" ht="16.5" customHeight="1">
      <c r="A94" s="8"/>
      <c r="B94" s="8"/>
      <c r="C94" s="17"/>
      <c r="D94" s="8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8"/>
      <c r="BE94" s="8"/>
      <c r="BF94" s="17"/>
      <c r="BG94" s="8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13"/>
      <c r="BU94" s="13"/>
    </row>
    <row r="95" spans="1:73" ht="16.5" customHeight="1">
      <c r="A95" s="8"/>
      <c r="B95" s="8"/>
      <c r="C95" s="17"/>
      <c r="D95" s="8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8"/>
      <c r="BE95" s="8"/>
      <c r="BF95" s="17"/>
      <c r="BG95" s="8"/>
      <c r="BH95" s="37"/>
      <c r="BI95" s="37"/>
      <c r="BJ95" s="37"/>
      <c r="BK95" s="37"/>
      <c r="BL95" s="37"/>
      <c r="BM95" s="37"/>
      <c r="BN95" s="37"/>
      <c r="BO95" s="13"/>
      <c r="BP95" s="37"/>
      <c r="BQ95" s="37"/>
      <c r="BR95" s="37"/>
      <c r="BS95" s="37"/>
      <c r="BT95" s="13"/>
      <c r="BU95" s="13"/>
    </row>
    <row r="96" spans="1:73" ht="16.5" customHeight="1">
      <c r="A96" s="8"/>
      <c r="B96" s="8"/>
      <c r="C96" s="17"/>
      <c r="D96" s="8"/>
      <c r="E96" s="37"/>
      <c r="F96" s="37"/>
      <c r="G96" s="37"/>
      <c r="H96" s="37"/>
      <c r="I96" s="37"/>
      <c r="J96" s="37"/>
      <c r="K96" s="13"/>
      <c r="L96" s="13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8"/>
      <c r="BE96" s="8"/>
      <c r="BF96" s="17"/>
      <c r="BG96" s="8"/>
      <c r="BH96" s="37"/>
      <c r="BI96" s="37"/>
      <c r="BJ96" s="37"/>
      <c r="BK96" s="37"/>
      <c r="BL96" s="37"/>
      <c r="BM96" s="37"/>
      <c r="BN96" s="13"/>
      <c r="BO96" s="13"/>
      <c r="BP96" s="37"/>
      <c r="BQ96" s="37"/>
      <c r="BR96" s="37"/>
      <c r="BS96" s="37"/>
      <c r="BT96" s="13"/>
      <c r="BU96" s="13"/>
    </row>
    <row r="97" spans="1:73" ht="16.5" customHeight="1">
      <c r="A97" s="8"/>
      <c r="B97" s="8"/>
      <c r="C97" s="17"/>
      <c r="D97" s="8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3"/>
      <c r="T97" s="13"/>
      <c r="U97" s="37"/>
      <c r="V97" s="37"/>
      <c r="W97" s="37"/>
      <c r="X97" s="37"/>
      <c r="Y97" s="37"/>
      <c r="Z97" s="37"/>
      <c r="AA97" s="37"/>
      <c r="AB97" s="37"/>
      <c r="AC97" s="8"/>
      <c r="BE97" s="8"/>
      <c r="BF97" s="17"/>
      <c r="BG97" s="8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</row>
    <row r="98" spans="1:73" ht="16.5" customHeight="1">
      <c r="A98" s="8"/>
      <c r="B98" s="8"/>
      <c r="C98" s="8"/>
      <c r="D98" s="8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8"/>
      <c r="BE98" s="8"/>
      <c r="BF98" s="8"/>
      <c r="BG98" s="8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</row>
    <row r="99" spans="1:73" ht="16.5" customHeight="1">
      <c r="A99" s="8"/>
      <c r="B99" s="8"/>
      <c r="C99" s="8"/>
      <c r="D99" s="8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8"/>
      <c r="BE99" s="8"/>
      <c r="BF99" s="8"/>
      <c r="BG99" s="8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</row>
    <row r="100" spans="1:73" ht="16.5" customHeight="1">
      <c r="A100" s="8"/>
      <c r="B100" s="8"/>
      <c r="C100" s="56"/>
      <c r="D100" s="8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8"/>
      <c r="BE100" s="8"/>
      <c r="BF100" s="56"/>
      <c r="BG100" s="8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</row>
    <row r="101" spans="1:73" ht="16.5" customHeight="1">
      <c r="A101" s="8"/>
      <c r="B101" s="8"/>
      <c r="C101" s="8"/>
      <c r="D101" s="8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8"/>
      <c r="BE101" s="8"/>
      <c r="BF101" s="8"/>
      <c r="BG101" s="8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</row>
    <row r="102" spans="1:73" ht="16.5" customHeight="1">
      <c r="A102" s="8"/>
      <c r="B102" s="8"/>
      <c r="C102" s="17"/>
      <c r="D102" s="8"/>
      <c r="E102" s="37"/>
      <c r="F102" s="37"/>
      <c r="G102" s="37"/>
      <c r="H102" s="37"/>
      <c r="I102" s="37"/>
      <c r="J102" s="37"/>
      <c r="K102" s="13"/>
      <c r="L102" s="13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13"/>
      <c r="AB102" s="13"/>
      <c r="AC102" s="8"/>
      <c r="BE102" s="8"/>
      <c r="BF102" s="17"/>
      <c r="BG102" s="8"/>
      <c r="BH102" s="37"/>
      <c r="BI102" s="37"/>
      <c r="BJ102" s="37"/>
      <c r="BK102" s="37"/>
      <c r="BL102" s="37"/>
      <c r="BM102" s="37"/>
      <c r="BN102" s="13"/>
      <c r="BO102" s="13"/>
      <c r="BP102" s="37"/>
      <c r="BQ102" s="37"/>
      <c r="BR102" s="37"/>
      <c r="BS102" s="37"/>
      <c r="BT102" s="13"/>
      <c r="BU102" s="13"/>
    </row>
    <row r="103" spans="1:73" ht="16.5" customHeight="1">
      <c r="A103" s="8"/>
      <c r="B103" s="8"/>
      <c r="C103" s="17"/>
      <c r="D103" s="8"/>
      <c r="E103" s="37"/>
      <c r="F103" s="37"/>
      <c r="G103" s="37"/>
      <c r="H103" s="37"/>
      <c r="I103" s="37"/>
      <c r="J103" s="37"/>
      <c r="K103" s="13"/>
      <c r="L103" s="13"/>
      <c r="M103" s="37"/>
      <c r="N103" s="37"/>
      <c r="O103" s="37"/>
      <c r="P103" s="37"/>
      <c r="Q103" s="37"/>
      <c r="R103" s="37"/>
      <c r="S103" s="13"/>
      <c r="T103" s="13"/>
      <c r="U103" s="37"/>
      <c r="V103" s="37"/>
      <c r="W103" s="37"/>
      <c r="X103" s="37"/>
      <c r="Y103" s="37"/>
      <c r="Z103" s="37"/>
      <c r="AA103" s="37"/>
      <c r="AB103" s="37"/>
      <c r="AC103" s="8"/>
      <c r="BE103" s="8"/>
      <c r="BF103" s="17"/>
      <c r="BG103" s="8"/>
      <c r="BH103" s="37"/>
      <c r="BI103" s="37"/>
      <c r="BJ103" s="37"/>
      <c r="BK103" s="37"/>
      <c r="BL103" s="37"/>
      <c r="BM103" s="37"/>
      <c r="BN103" s="13"/>
      <c r="BO103" s="13"/>
      <c r="BP103" s="37"/>
      <c r="BQ103" s="37"/>
      <c r="BR103" s="37"/>
      <c r="BS103" s="37"/>
      <c r="BT103" s="13"/>
      <c r="BU103" s="13"/>
    </row>
    <row r="104" spans="1:73" ht="16.5" customHeight="1">
      <c r="A104" s="8"/>
      <c r="B104" s="8"/>
      <c r="C104" s="17"/>
      <c r="D104" s="8"/>
      <c r="E104" s="37"/>
      <c r="F104" s="37"/>
      <c r="G104" s="37"/>
      <c r="H104" s="37"/>
      <c r="I104" s="37"/>
      <c r="J104" s="37"/>
      <c r="K104" s="13"/>
      <c r="L104" s="13"/>
      <c r="M104" s="37"/>
      <c r="N104" s="37"/>
      <c r="O104" s="37"/>
      <c r="P104" s="37"/>
      <c r="Q104" s="37"/>
      <c r="R104" s="37"/>
      <c r="S104" s="13"/>
      <c r="T104" s="13"/>
      <c r="U104" s="37"/>
      <c r="V104" s="37"/>
      <c r="W104" s="37"/>
      <c r="X104" s="37"/>
      <c r="Y104" s="37"/>
      <c r="Z104" s="37"/>
      <c r="AA104" s="37"/>
      <c r="AB104" s="37"/>
      <c r="AC104" s="8"/>
      <c r="BE104" s="8"/>
      <c r="BF104" s="17"/>
      <c r="BG104" s="8"/>
      <c r="BH104" s="37"/>
      <c r="BI104" s="37"/>
      <c r="BJ104" s="37"/>
      <c r="BK104" s="37"/>
      <c r="BL104" s="37"/>
      <c r="BM104" s="37"/>
      <c r="BN104" s="13"/>
      <c r="BO104" s="13"/>
      <c r="BP104" s="37"/>
      <c r="BQ104" s="37"/>
      <c r="BR104" s="37"/>
      <c r="BS104" s="37"/>
      <c r="BT104" s="13"/>
      <c r="BU104" s="13"/>
    </row>
    <row r="105" spans="1:73" ht="16.5" customHeight="1">
      <c r="A105" s="8"/>
      <c r="B105" s="8"/>
      <c r="C105" s="17"/>
      <c r="D105" s="8"/>
      <c r="E105" s="37"/>
      <c r="F105" s="37"/>
      <c r="G105" s="37"/>
      <c r="H105" s="37"/>
      <c r="I105" s="37"/>
      <c r="J105" s="37"/>
      <c r="K105" s="13"/>
      <c r="L105" s="13"/>
      <c r="M105" s="37"/>
      <c r="N105" s="37"/>
      <c r="O105" s="37"/>
      <c r="P105" s="37"/>
      <c r="Q105" s="37"/>
      <c r="R105" s="37"/>
      <c r="S105" s="13"/>
      <c r="T105" s="13"/>
      <c r="U105" s="37"/>
      <c r="V105" s="37"/>
      <c r="W105" s="37"/>
      <c r="X105" s="37"/>
      <c r="Y105" s="37"/>
      <c r="Z105" s="37"/>
      <c r="AA105" s="37"/>
      <c r="AB105" s="37"/>
      <c r="AC105" s="8"/>
      <c r="BE105" s="8"/>
      <c r="BF105" s="17"/>
      <c r="BG105" s="8"/>
      <c r="BH105" s="37"/>
      <c r="BI105" s="37"/>
      <c r="BJ105" s="37"/>
      <c r="BK105" s="37"/>
      <c r="BL105" s="37"/>
      <c r="BM105" s="37"/>
      <c r="BN105" s="13"/>
      <c r="BO105" s="13"/>
      <c r="BP105" s="37"/>
      <c r="BQ105" s="37"/>
      <c r="BR105" s="37"/>
      <c r="BS105" s="37"/>
      <c r="BT105" s="13"/>
      <c r="BU105" s="13"/>
    </row>
    <row r="106" spans="1:73" ht="16.5" customHeight="1">
      <c r="A106" s="8"/>
      <c r="B106" s="8"/>
      <c r="C106" s="17"/>
      <c r="D106" s="8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8"/>
      <c r="BE106" s="8"/>
      <c r="BF106" s="17"/>
      <c r="BG106" s="8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13"/>
    </row>
    <row r="107" spans="1:73" ht="16.5" customHeight="1">
      <c r="A107" s="8"/>
      <c r="B107" s="8"/>
      <c r="C107" s="8"/>
      <c r="D107" s="8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8"/>
      <c r="BE107" s="8"/>
      <c r="BF107" s="8"/>
      <c r="BG107" s="8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</row>
    <row r="108" spans="1:73" ht="16.5" customHeight="1">
      <c r="A108" s="8"/>
      <c r="B108" s="8"/>
      <c r="C108" s="17"/>
      <c r="D108" s="8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8"/>
      <c r="BE108" s="8"/>
      <c r="BF108" s="17"/>
      <c r="BG108" s="8"/>
      <c r="BH108" s="37"/>
      <c r="BI108" s="37"/>
      <c r="BJ108" s="37"/>
      <c r="BK108" s="37"/>
      <c r="BL108" s="37"/>
      <c r="BM108" s="37"/>
      <c r="BN108" s="13"/>
      <c r="BO108" s="13"/>
      <c r="BP108" s="37"/>
      <c r="BQ108" s="37"/>
      <c r="BR108" s="37"/>
      <c r="BS108" s="37"/>
      <c r="BT108" s="13"/>
      <c r="BU108" s="13"/>
    </row>
    <row r="109" spans="1:73" ht="16.5" customHeight="1">
      <c r="A109" s="8"/>
      <c r="B109" s="8"/>
      <c r="C109" s="17"/>
      <c r="D109" s="8"/>
      <c r="E109" s="37"/>
      <c r="F109" s="37"/>
      <c r="G109" s="37"/>
      <c r="H109" s="37"/>
      <c r="I109" s="37"/>
      <c r="J109" s="37"/>
      <c r="K109" s="13"/>
      <c r="L109" s="13"/>
      <c r="M109" s="37"/>
      <c r="N109" s="37"/>
      <c r="O109" s="37"/>
      <c r="P109" s="37"/>
      <c r="Q109" s="37"/>
      <c r="R109" s="37"/>
      <c r="S109" s="13"/>
      <c r="T109" s="13"/>
      <c r="U109" s="37"/>
      <c r="V109" s="37"/>
      <c r="W109" s="37"/>
      <c r="X109" s="37"/>
      <c r="Y109" s="37"/>
      <c r="Z109" s="37"/>
      <c r="AA109" s="37"/>
      <c r="AB109" s="37"/>
      <c r="AC109" s="8"/>
      <c r="BE109" s="8"/>
      <c r="BF109" s="17"/>
      <c r="BG109" s="8"/>
      <c r="BH109" s="37"/>
      <c r="BI109" s="37"/>
      <c r="BJ109" s="37"/>
      <c r="BK109" s="37"/>
      <c r="BL109" s="37"/>
      <c r="BM109" s="37"/>
      <c r="BN109" s="13"/>
      <c r="BO109" s="13"/>
      <c r="BP109" s="37"/>
      <c r="BQ109" s="37"/>
      <c r="BR109" s="37"/>
      <c r="BS109" s="37"/>
      <c r="BT109" s="13"/>
      <c r="BU109" s="13"/>
    </row>
    <row r="110" spans="1:73" ht="16.5" customHeight="1">
      <c r="A110" s="8"/>
      <c r="B110" s="8"/>
      <c r="C110" s="17"/>
      <c r="D110" s="8"/>
      <c r="E110" s="37"/>
      <c r="F110" s="37"/>
      <c r="G110" s="37"/>
      <c r="H110" s="37"/>
      <c r="I110" s="37"/>
      <c r="J110" s="37"/>
      <c r="K110" s="13"/>
      <c r="L110" s="13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8"/>
      <c r="BE110" s="8"/>
      <c r="BF110" s="17"/>
      <c r="BG110" s="8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13"/>
    </row>
    <row r="111" spans="1:73" ht="16.5" customHeight="1">
      <c r="A111" s="8"/>
      <c r="B111" s="8"/>
      <c r="C111" s="17"/>
      <c r="D111" s="8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3"/>
      <c r="T111" s="13"/>
      <c r="U111" s="37"/>
      <c r="V111" s="37"/>
      <c r="W111" s="37"/>
      <c r="X111" s="37"/>
      <c r="Y111" s="37"/>
      <c r="Z111" s="37"/>
      <c r="AA111" s="37"/>
      <c r="AB111" s="37"/>
      <c r="AC111" s="8"/>
      <c r="BE111" s="8"/>
      <c r="BF111" s="17"/>
      <c r="BG111" s="8"/>
      <c r="BH111" s="37"/>
      <c r="BI111" s="37"/>
      <c r="BJ111" s="37"/>
      <c r="BK111" s="37"/>
      <c r="BL111" s="37"/>
      <c r="BM111" s="37"/>
      <c r="BN111" s="13"/>
      <c r="BO111" s="13"/>
      <c r="BP111" s="37"/>
      <c r="BQ111" s="37"/>
      <c r="BR111" s="37"/>
      <c r="BS111" s="37"/>
      <c r="BT111" s="13"/>
      <c r="BU111" s="13"/>
    </row>
    <row r="112" spans="1:73" ht="16.5" customHeight="1">
      <c r="A112" s="8"/>
      <c r="B112" s="8"/>
      <c r="C112" s="17"/>
      <c r="D112" s="8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8"/>
      <c r="BE112" s="8"/>
      <c r="BF112" s="17"/>
      <c r="BG112" s="8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13"/>
      <c r="BU112" s="13"/>
    </row>
    <row r="113" spans="1:73" ht="16.5" customHeight="1">
      <c r="A113" s="8"/>
      <c r="B113" s="8"/>
      <c r="C113" s="8"/>
      <c r="D113" s="8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8"/>
      <c r="BE113" s="8"/>
      <c r="BF113" s="8"/>
      <c r="BG113" s="8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</row>
    <row r="114" spans="1:73" ht="16.5" customHeight="1">
      <c r="A114" s="8"/>
      <c r="B114" s="8"/>
      <c r="C114" s="17"/>
      <c r="D114" s="8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8"/>
      <c r="BE114" s="8"/>
      <c r="BF114" s="17"/>
      <c r="BG114" s="8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13"/>
      <c r="BU114" s="13"/>
    </row>
    <row r="115" spans="1:73" ht="16.5" customHeight="1">
      <c r="A115" s="8"/>
      <c r="B115" s="8"/>
      <c r="C115" s="17"/>
      <c r="D115" s="8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8"/>
      <c r="BE115" s="8"/>
      <c r="BF115" s="17"/>
      <c r="BG115" s="8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13"/>
      <c r="BU115" s="13"/>
    </row>
    <row r="116" spans="1:73" ht="16.5" customHeight="1">
      <c r="A116" s="8"/>
      <c r="B116" s="8"/>
      <c r="C116" s="17"/>
      <c r="D116" s="8"/>
      <c r="E116" s="37"/>
      <c r="F116" s="37"/>
      <c r="G116" s="37"/>
      <c r="H116" s="37"/>
      <c r="I116" s="37"/>
      <c r="J116" s="37"/>
      <c r="K116" s="37"/>
      <c r="L116" s="37"/>
      <c r="M116" s="37"/>
      <c r="N116" s="13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8"/>
      <c r="BE116" s="8"/>
      <c r="BF116" s="17"/>
      <c r="BG116" s="8"/>
      <c r="BH116" s="37"/>
      <c r="BI116" s="37"/>
      <c r="BJ116" s="37"/>
      <c r="BK116" s="37"/>
      <c r="BL116" s="37"/>
      <c r="BM116" s="37"/>
      <c r="BN116" s="37"/>
      <c r="BO116" s="13"/>
      <c r="BP116" s="37"/>
      <c r="BQ116" s="37"/>
      <c r="BR116" s="37"/>
      <c r="BS116" s="37"/>
      <c r="BT116" s="13"/>
      <c r="BU116" s="13"/>
    </row>
    <row r="117" spans="1:73" ht="16.5" customHeight="1">
      <c r="A117" s="8"/>
      <c r="B117" s="8"/>
      <c r="C117" s="8"/>
      <c r="D117" s="8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8"/>
      <c r="BE117" s="8"/>
      <c r="BF117" s="8"/>
      <c r="BG117" s="8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</row>
    <row r="118" spans="1:73" ht="16.5" customHeight="1">
      <c r="A118" s="8"/>
      <c r="B118" s="8"/>
      <c r="C118" s="8"/>
      <c r="D118" s="8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8"/>
      <c r="BE118" s="8"/>
      <c r="BF118" s="8"/>
      <c r="BG118" s="8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</row>
    <row r="119" spans="1:73" ht="16.5" customHeight="1">
      <c r="A119" s="8"/>
      <c r="B119" s="8"/>
      <c r="C119" s="56"/>
      <c r="D119" s="8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8"/>
      <c r="BE119" s="8"/>
      <c r="BF119" s="56"/>
      <c r="BG119" s="8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</row>
    <row r="120" spans="1:73" ht="16.5" customHeight="1">
      <c r="A120" s="8"/>
      <c r="B120" s="8"/>
      <c r="C120" s="8"/>
      <c r="D120" s="8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8"/>
      <c r="BE120" s="8"/>
      <c r="BF120" s="8"/>
      <c r="BG120" s="8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</row>
    <row r="121" spans="1:73" ht="16.5" customHeight="1">
      <c r="A121" s="8"/>
      <c r="B121" s="8"/>
      <c r="C121" s="17"/>
      <c r="D121" s="8"/>
      <c r="E121" s="37"/>
      <c r="F121" s="37"/>
      <c r="G121" s="37"/>
      <c r="H121" s="37"/>
      <c r="I121" s="37"/>
      <c r="J121" s="37"/>
      <c r="K121" s="13"/>
      <c r="L121" s="13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8"/>
      <c r="BE121" s="8"/>
      <c r="BF121" s="17"/>
      <c r="BG121" s="8"/>
      <c r="BH121" s="37"/>
      <c r="BI121" s="37"/>
      <c r="BJ121" s="37"/>
      <c r="BK121" s="37"/>
      <c r="BL121" s="37"/>
      <c r="BM121" s="37"/>
      <c r="BN121" s="13"/>
      <c r="BO121" s="13"/>
      <c r="BP121" s="37"/>
      <c r="BQ121" s="37"/>
      <c r="BR121" s="37"/>
      <c r="BS121" s="37"/>
      <c r="BT121" s="13"/>
      <c r="BU121" s="13"/>
    </row>
    <row r="122" spans="1:73" ht="16.5" customHeight="1">
      <c r="A122" s="8"/>
      <c r="B122" s="8"/>
      <c r="C122" s="17"/>
      <c r="D122" s="8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3"/>
      <c r="T122" s="13"/>
      <c r="U122" s="37"/>
      <c r="V122" s="37"/>
      <c r="W122" s="37"/>
      <c r="X122" s="37"/>
      <c r="Y122" s="37"/>
      <c r="Z122" s="37"/>
      <c r="AA122" s="37"/>
      <c r="AB122" s="37"/>
      <c r="AC122" s="8"/>
      <c r="BE122" s="8"/>
      <c r="BF122" s="17"/>
      <c r="BG122" s="8"/>
      <c r="BH122" s="37"/>
      <c r="BI122" s="37"/>
      <c r="BJ122" s="37"/>
      <c r="BK122" s="37"/>
      <c r="BL122" s="37"/>
      <c r="BM122" s="13"/>
      <c r="BN122" s="13"/>
      <c r="BO122" s="13"/>
      <c r="BP122" s="37"/>
      <c r="BQ122" s="37"/>
      <c r="BR122" s="37"/>
      <c r="BS122" s="37"/>
      <c r="BT122" s="13"/>
      <c r="BU122" s="13"/>
    </row>
    <row r="123" spans="1:73" ht="16.5" customHeight="1">
      <c r="A123" s="8"/>
      <c r="B123" s="8"/>
      <c r="C123" s="17"/>
      <c r="D123" s="8"/>
      <c r="E123" s="37"/>
      <c r="F123" s="37"/>
      <c r="G123" s="37"/>
      <c r="H123" s="37"/>
      <c r="I123" s="37"/>
      <c r="J123" s="37"/>
      <c r="K123" s="13"/>
      <c r="L123" s="13"/>
      <c r="M123" s="37"/>
      <c r="N123" s="37"/>
      <c r="O123" s="37"/>
      <c r="P123" s="37"/>
      <c r="Q123" s="37"/>
      <c r="R123" s="37"/>
      <c r="S123" s="13"/>
      <c r="T123" s="13"/>
      <c r="U123" s="37"/>
      <c r="V123" s="37"/>
      <c r="W123" s="37"/>
      <c r="X123" s="37"/>
      <c r="Y123" s="37"/>
      <c r="Z123" s="37"/>
      <c r="AA123" s="37"/>
      <c r="AB123" s="37"/>
      <c r="AC123" s="8"/>
      <c r="BE123" s="8"/>
      <c r="BF123" s="17"/>
      <c r="BG123" s="8"/>
      <c r="BH123" s="37"/>
      <c r="BI123" s="37"/>
      <c r="BJ123" s="37"/>
      <c r="BK123" s="37"/>
      <c r="BL123" s="37"/>
      <c r="BM123" s="37"/>
      <c r="BN123" s="13"/>
      <c r="BO123" s="13"/>
      <c r="BP123" s="37"/>
      <c r="BQ123" s="37"/>
      <c r="BR123" s="37"/>
      <c r="BS123" s="37"/>
      <c r="BT123" s="13"/>
      <c r="BU123" s="13"/>
    </row>
    <row r="124" spans="1:73" ht="16.5" customHeight="1">
      <c r="A124" s="8"/>
      <c r="B124" s="8"/>
      <c r="C124" s="17"/>
      <c r="D124" s="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8"/>
      <c r="BE124" s="8"/>
      <c r="BF124" s="17"/>
      <c r="BG124" s="8"/>
      <c r="BH124" s="37"/>
      <c r="BI124" s="37"/>
      <c r="BJ124" s="37"/>
      <c r="BK124" s="37"/>
      <c r="BL124" s="37"/>
      <c r="BM124" s="37"/>
      <c r="BN124" s="13"/>
      <c r="BO124" s="13"/>
      <c r="BP124" s="37"/>
      <c r="BQ124" s="37"/>
      <c r="BR124" s="37"/>
      <c r="BS124" s="37"/>
      <c r="BT124" s="13"/>
      <c r="BU124" s="13"/>
    </row>
    <row r="125" spans="1:73" ht="16.5" customHeight="1">
      <c r="A125" s="8"/>
      <c r="B125" s="8"/>
      <c r="C125" s="17"/>
      <c r="D125" s="8"/>
      <c r="E125" s="37"/>
      <c r="F125" s="37"/>
      <c r="G125" s="37"/>
      <c r="H125" s="37"/>
      <c r="I125" s="13"/>
      <c r="J125" s="13"/>
      <c r="K125" s="13"/>
      <c r="L125" s="13"/>
      <c r="M125" s="37"/>
      <c r="N125" s="37"/>
      <c r="O125" s="37"/>
      <c r="P125" s="37"/>
      <c r="Q125" s="37"/>
      <c r="R125" s="37"/>
      <c r="S125" s="13"/>
      <c r="T125" s="13"/>
      <c r="U125" s="37"/>
      <c r="V125" s="37"/>
      <c r="W125" s="37"/>
      <c r="X125" s="37"/>
      <c r="Y125" s="37"/>
      <c r="Z125" s="37"/>
      <c r="AA125" s="37"/>
      <c r="AB125" s="37"/>
      <c r="AC125" s="8"/>
      <c r="BE125" s="8"/>
      <c r="BF125" s="17"/>
      <c r="BG125" s="8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13"/>
      <c r="BU125" s="13"/>
    </row>
    <row r="126" spans="1:73" ht="16.5" customHeight="1">
      <c r="A126" s="8"/>
      <c r="B126" s="8"/>
      <c r="C126" s="37"/>
      <c r="D126" s="8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8"/>
      <c r="BE126" s="8"/>
      <c r="BF126" s="37"/>
      <c r="BG126" s="8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</row>
    <row r="127" spans="1:73" ht="16.5" customHeight="1">
      <c r="A127" s="8"/>
      <c r="B127" s="8"/>
      <c r="C127" s="17"/>
      <c r="D127" s="8"/>
      <c r="E127" s="37"/>
      <c r="F127" s="37"/>
      <c r="G127" s="37"/>
      <c r="H127" s="37"/>
      <c r="I127" s="37"/>
      <c r="J127" s="37"/>
      <c r="K127" s="13"/>
      <c r="L127" s="13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8"/>
      <c r="BE127" s="8"/>
      <c r="BF127" s="17"/>
      <c r="BG127" s="8"/>
      <c r="BH127" s="37"/>
      <c r="BI127" s="37"/>
      <c r="BJ127" s="37"/>
      <c r="BK127" s="37"/>
      <c r="BL127" s="37"/>
      <c r="BM127" s="13"/>
      <c r="BN127" s="13"/>
      <c r="BO127" s="13"/>
      <c r="BP127" s="37"/>
      <c r="BQ127" s="37"/>
      <c r="BR127" s="37"/>
      <c r="BS127" s="37"/>
      <c r="BT127" s="13"/>
      <c r="BU127" s="13"/>
    </row>
    <row r="128" spans="1:73" ht="16.5" customHeight="1">
      <c r="A128" s="8"/>
      <c r="B128" s="8"/>
      <c r="C128" s="17"/>
      <c r="D128" s="8"/>
      <c r="E128" s="37"/>
      <c r="F128" s="37"/>
      <c r="G128" s="37"/>
      <c r="H128" s="37"/>
      <c r="I128" s="37"/>
      <c r="J128" s="37"/>
      <c r="K128" s="13"/>
      <c r="L128" s="13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8"/>
      <c r="BE128" s="8"/>
      <c r="BF128" s="17"/>
      <c r="BG128" s="8"/>
      <c r="BH128" s="37"/>
      <c r="BI128" s="37"/>
      <c r="BJ128" s="37"/>
      <c r="BK128" s="37"/>
      <c r="BL128" s="37"/>
      <c r="BM128" s="37"/>
      <c r="BN128" s="13"/>
      <c r="BO128" s="13"/>
      <c r="BP128" s="37"/>
      <c r="BQ128" s="37"/>
      <c r="BR128" s="37"/>
      <c r="BS128" s="37"/>
      <c r="BT128" s="13"/>
      <c r="BU128" s="13"/>
    </row>
    <row r="129" spans="1:73" ht="16.5" customHeight="1">
      <c r="A129" s="8"/>
      <c r="B129" s="8"/>
      <c r="C129" s="17"/>
      <c r="D129" s="8"/>
      <c r="E129" s="37"/>
      <c r="F129" s="37"/>
      <c r="G129" s="37"/>
      <c r="H129" s="37"/>
      <c r="I129" s="37"/>
      <c r="J129" s="37"/>
      <c r="K129" s="13"/>
      <c r="L129" s="13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8"/>
      <c r="BE129" s="8"/>
      <c r="BF129" s="17"/>
      <c r="BG129" s="8"/>
      <c r="BH129" s="37"/>
      <c r="BI129" s="37"/>
      <c r="BJ129" s="37"/>
      <c r="BK129" s="37"/>
      <c r="BL129" s="37"/>
      <c r="BM129" s="13"/>
      <c r="BN129" s="37"/>
      <c r="BO129" s="37"/>
      <c r="BP129" s="37"/>
      <c r="BQ129" s="37"/>
      <c r="BR129" s="37"/>
      <c r="BS129" s="37"/>
      <c r="BT129" s="13"/>
      <c r="BU129" s="13"/>
    </row>
    <row r="130" spans="1:73" ht="16.5" customHeight="1">
      <c r="A130" s="8"/>
      <c r="B130" s="8"/>
      <c r="C130" s="17"/>
      <c r="D130" s="8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8"/>
      <c r="BE130" s="8"/>
      <c r="BF130" s="17"/>
      <c r="BG130" s="8"/>
      <c r="BH130" s="37"/>
      <c r="BI130" s="37"/>
      <c r="BJ130" s="37"/>
      <c r="BK130" s="37"/>
      <c r="BL130" s="37"/>
      <c r="BM130" s="37"/>
      <c r="BN130" s="13"/>
      <c r="BO130" s="13"/>
      <c r="BP130" s="37"/>
      <c r="BQ130" s="37"/>
      <c r="BR130" s="37"/>
      <c r="BS130" s="37"/>
      <c r="BT130" s="13"/>
      <c r="BU130" s="13"/>
    </row>
    <row r="131" spans="1:73" ht="16.5" customHeight="1">
      <c r="A131" s="8"/>
      <c r="B131" s="8"/>
      <c r="C131" s="17"/>
      <c r="D131" s="8"/>
      <c r="E131" s="37"/>
      <c r="F131" s="37"/>
      <c r="G131" s="37"/>
      <c r="H131" s="37"/>
      <c r="I131" s="37"/>
      <c r="J131" s="37"/>
      <c r="K131" s="13"/>
      <c r="L131" s="13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8"/>
      <c r="BE131" s="8"/>
      <c r="BF131" s="17"/>
      <c r="BG131" s="8"/>
      <c r="BH131" s="37"/>
      <c r="BI131" s="37"/>
      <c r="BJ131" s="37"/>
      <c r="BK131" s="37"/>
      <c r="BL131" s="37"/>
      <c r="BM131" s="37"/>
      <c r="BN131" s="13"/>
      <c r="BO131" s="13"/>
      <c r="BP131" s="37"/>
      <c r="BQ131" s="37"/>
      <c r="BR131" s="37"/>
      <c r="BS131" s="37"/>
      <c r="BT131" s="13"/>
      <c r="BU131" s="13"/>
    </row>
    <row r="132" spans="1:73" ht="16.5" customHeight="1">
      <c r="A132" s="8"/>
      <c r="B132" s="8"/>
      <c r="C132" s="8"/>
      <c r="D132" s="8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8"/>
      <c r="BE132" s="8"/>
      <c r="BF132" s="8"/>
      <c r="BG132" s="8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</row>
    <row r="133" spans="1:73" ht="16.5" customHeight="1">
      <c r="A133" s="8"/>
      <c r="B133" s="8"/>
      <c r="C133" s="8"/>
      <c r="D133" s="8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8"/>
      <c r="BE133" s="8"/>
      <c r="BF133" s="8"/>
      <c r="BG133" s="8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</row>
    <row r="134" spans="1:73" ht="16.5" customHeight="1">
      <c r="A134" s="8"/>
      <c r="B134" s="8"/>
      <c r="C134" s="56"/>
      <c r="D134" s="8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8"/>
      <c r="BE134" s="8"/>
      <c r="BF134" s="56"/>
      <c r="BG134" s="8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</row>
    <row r="135" spans="1:73" ht="16.5" customHeight="1">
      <c r="A135" s="8"/>
      <c r="B135" s="8"/>
      <c r="C135" s="56"/>
      <c r="D135" s="8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8"/>
      <c r="BE135" s="8"/>
      <c r="BF135" s="56"/>
      <c r="BG135" s="8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</row>
    <row r="136" spans="1:73" ht="16.5" customHeight="1">
      <c r="A136" s="8"/>
      <c r="B136" s="8"/>
      <c r="C136" s="17"/>
      <c r="D136" s="8"/>
      <c r="E136" s="37"/>
      <c r="F136" s="37"/>
      <c r="G136" s="37"/>
      <c r="H136" s="37"/>
      <c r="I136" s="37"/>
      <c r="J136" s="37"/>
      <c r="K136" s="13"/>
      <c r="L136" s="13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8"/>
      <c r="BE136" s="8"/>
      <c r="BF136" s="17"/>
      <c r="BG136" s="8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13"/>
      <c r="BU136" s="13"/>
    </row>
    <row r="137" spans="1:73" ht="16.5" customHeight="1">
      <c r="A137" s="8"/>
      <c r="B137" s="8"/>
      <c r="C137" s="17"/>
      <c r="D137" s="8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8"/>
      <c r="BE137" s="8"/>
      <c r="BF137" s="17"/>
      <c r="BG137" s="8"/>
      <c r="BH137" s="37"/>
      <c r="BI137" s="37"/>
      <c r="BJ137" s="37"/>
      <c r="BK137" s="37"/>
      <c r="BL137" s="37"/>
      <c r="BM137" s="37"/>
      <c r="BN137" s="13"/>
      <c r="BO137" s="13"/>
      <c r="BP137" s="37"/>
      <c r="BQ137" s="37"/>
      <c r="BR137" s="37"/>
      <c r="BS137" s="37"/>
      <c r="BT137" s="13"/>
      <c r="BU137" s="13"/>
    </row>
    <row r="138" spans="1:73" ht="16.5" customHeight="1">
      <c r="A138" s="8"/>
      <c r="B138" s="8"/>
      <c r="C138" s="17"/>
      <c r="D138" s="8"/>
      <c r="E138" s="37"/>
      <c r="F138" s="37"/>
      <c r="G138" s="37"/>
      <c r="H138" s="37"/>
      <c r="I138" s="37"/>
      <c r="J138" s="37"/>
      <c r="K138" s="13"/>
      <c r="L138" s="13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8"/>
      <c r="BE138" s="8"/>
      <c r="BF138" s="17"/>
      <c r="BG138" s="8"/>
      <c r="BH138" s="37"/>
      <c r="BI138" s="37"/>
      <c r="BJ138" s="37"/>
      <c r="BK138" s="37"/>
      <c r="BL138" s="37"/>
      <c r="BM138" s="37"/>
      <c r="BN138" s="37"/>
      <c r="BO138" s="13"/>
      <c r="BP138" s="37"/>
      <c r="BQ138" s="37"/>
      <c r="BR138" s="37"/>
      <c r="BS138" s="37"/>
      <c r="BT138" s="13"/>
      <c r="BU138" s="13"/>
    </row>
    <row r="139" spans="1:73" ht="16.5" customHeight="1">
      <c r="A139" s="8"/>
      <c r="B139" s="8"/>
      <c r="C139" s="17"/>
      <c r="D139" s="8"/>
      <c r="E139" s="37"/>
      <c r="F139" s="37"/>
      <c r="G139" s="37"/>
      <c r="H139" s="37"/>
      <c r="I139" s="37"/>
      <c r="J139" s="37"/>
      <c r="K139" s="13"/>
      <c r="L139" s="13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8"/>
      <c r="BE139" s="8"/>
      <c r="BF139" s="17"/>
      <c r="BG139" s="8"/>
      <c r="BH139" s="37"/>
      <c r="BI139" s="37"/>
      <c r="BJ139" s="37"/>
      <c r="BK139" s="37"/>
      <c r="BL139" s="37"/>
      <c r="BM139" s="37"/>
      <c r="BN139" s="13"/>
      <c r="BO139" s="13"/>
      <c r="BP139" s="37"/>
      <c r="BQ139" s="37"/>
      <c r="BR139" s="37"/>
      <c r="BS139" s="37"/>
      <c r="BT139" s="37"/>
      <c r="BU139" s="37"/>
    </row>
    <row r="140" spans="1:73" ht="16.5" customHeight="1">
      <c r="A140" s="8"/>
      <c r="B140" s="8"/>
      <c r="C140" s="8"/>
      <c r="D140" s="8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8"/>
      <c r="BE140" s="8"/>
      <c r="BF140" s="8"/>
      <c r="BG140" s="8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</row>
    <row r="141" spans="1:73" ht="16.5" customHeight="1">
      <c r="A141" s="8"/>
      <c r="B141" s="8"/>
      <c r="C141" s="8"/>
      <c r="D141" s="8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8"/>
      <c r="BE141" s="8"/>
      <c r="BF141" s="8"/>
      <c r="BG141" s="8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</row>
    <row r="142" spans="1:73" ht="16.5" customHeight="1">
      <c r="A142" s="8"/>
      <c r="B142" s="8"/>
      <c r="C142" s="56"/>
      <c r="D142" s="8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8"/>
      <c r="BE142" s="8"/>
      <c r="BF142" s="56"/>
      <c r="BG142" s="8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</row>
    <row r="143" spans="1:73" ht="16.5" customHeight="1">
      <c r="A143" s="8"/>
      <c r="B143" s="8"/>
      <c r="C143" s="8"/>
      <c r="D143" s="8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8"/>
      <c r="BE143" s="8"/>
      <c r="BF143" s="8"/>
      <c r="BG143" s="8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</row>
    <row r="144" spans="1:73" ht="16.5" customHeight="1">
      <c r="A144" s="8"/>
      <c r="B144" s="8"/>
      <c r="C144" s="17"/>
      <c r="D144" s="8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8"/>
      <c r="BE144" s="8"/>
      <c r="BF144" s="17"/>
      <c r="BG144" s="8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</row>
    <row r="145" spans="1:73" ht="16.5" customHeight="1">
      <c r="A145" s="8"/>
      <c r="B145" s="8"/>
      <c r="C145" s="17"/>
      <c r="D145" s="8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8"/>
      <c r="BE145" s="8"/>
      <c r="BF145" s="17"/>
      <c r="BG145" s="8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13"/>
      <c r="BU145" s="13"/>
    </row>
    <row r="146" spans="1:73" ht="16.5" customHeight="1">
      <c r="A146" s="8"/>
      <c r="B146" s="8"/>
      <c r="C146" s="17"/>
      <c r="D146" s="8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8"/>
      <c r="BE146" s="8"/>
      <c r="BF146" s="17"/>
      <c r="BG146" s="8"/>
      <c r="BH146" s="37"/>
      <c r="BI146" s="37"/>
      <c r="BJ146" s="37"/>
      <c r="BK146" s="37"/>
      <c r="BL146" s="37"/>
      <c r="BM146" s="37"/>
      <c r="BN146" s="13"/>
      <c r="BO146" s="13"/>
      <c r="BP146" s="37"/>
      <c r="BQ146" s="37"/>
      <c r="BR146" s="37"/>
      <c r="BS146" s="37"/>
      <c r="BT146" s="13"/>
      <c r="BU146" s="13"/>
    </row>
    <row r="147" spans="1:73" ht="16.5" customHeight="1">
      <c r="A147" s="8"/>
      <c r="B147" s="8"/>
      <c r="C147" s="17"/>
      <c r="D147" s="8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8"/>
      <c r="BE147" s="8"/>
      <c r="BF147" s="17"/>
      <c r="BG147" s="8"/>
      <c r="BH147" s="37"/>
      <c r="BI147" s="37"/>
      <c r="BJ147" s="37"/>
      <c r="BK147" s="37"/>
      <c r="BL147" s="37"/>
      <c r="BM147" s="37"/>
      <c r="BN147" s="13"/>
      <c r="BO147" s="13"/>
      <c r="BP147" s="37"/>
      <c r="BQ147" s="37"/>
      <c r="BR147" s="37"/>
      <c r="BS147" s="37"/>
      <c r="BT147" s="13"/>
      <c r="BU147" s="13"/>
    </row>
    <row r="148" spans="1:73" ht="16.5" customHeight="1">
      <c r="A148" s="8"/>
      <c r="B148" s="8"/>
      <c r="C148" s="17"/>
      <c r="D148" s="8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3"/>
      <c r="T148" s="13"/>
      <c r="U148" s="37"/>
      <c r="V148" s="37"/>
      <c r="W148" s="37"/>
      <c r="X148" s="37"/>
      <c r="Y148" s="37"/>
      <c r="Z148" s="37"/>
      <c r="AA148" s="37"/>
      <c r="AB148" s="37"/>
      <c r="AC148" s="8"/>
      <c r="BE148" s="8"/>
      <c r="BF148" s="17"/>
      <c r="BG148" s="8"/>
      <c r="BH148" s="37"/>
      <c r="BI148" s="37"/>
      <c r="BJ148" s="37"/>
      <c r="BK148" s="37"/>
      <c r="BL148" s="37"/>
      <c r="BM148" s="37"/>
      <c r="BN148" s="13"/>
      <c r="BO148" s="13"/>
      <c r="BP148" s="37"/>
      <c r="BQ148" s="37"/>
      <c r="BR148" s="37"/>
      <c r="BS148" s="37"/>
      <c r="BT148" s="13"/>
      <c r="BU148" s="13"/>
    </row>
    <row r="149" spans="1:73" ht="14.25">
      <c r="A149" s="8"/>
      <c r="B149" s="8"/>
      <c r="C149" s="37"/>
      <c r="D149" s="8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8"/>
      <c r="BE149" s="8"/>
      <c r="BF149" s="37"/>
      <c r="BG149" s="8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</row>
    <row r="150" spans="1:73" ht="14.25">
      <c r="A150" s="8"/>
      <c r="B150" s="8"/>
      <c r="C150" s="17"/>
      <c r="D150" s="8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3"/>
      <c r="T150" s="13"/>
      <c r="U150" s="37"/>
      <c r="V150" s="37"/>
      <c r="W150" s="37"/>
      <c r="X150" s="37"/>
      <c r="Y150" s="37"/>
      <c r="Z150" s="37"/>
      <c r="AA150" s="37"/>
      <c r="AB150" s="37"/>
      <c r="AC150" s="8"/>
      <c r="BE150" s="8"/>
      <c r="BF150" s="17"/>
      <c r="BG150" s="8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</row>
    <row r="151" spans="1:73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</row>
    <row r="152" spans="1:73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</row>
    <row r="153" spans="1:29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9" spans="1:18" ht="24">
      <c r="A159" s="8"/>
      <c r="B159" s="8"/>
      <c r="C159" s="4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4.25">
      <c r="A161" s="8"/>
      <c r="B161" s="8"/>
      <c r="C161" s="8"/>
      <c r="D161" s="8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8"/>
      <c r="R161" s="8"/>
    </row>
    <row r="162" spans="1:18" ht="14.25">
      <c r="A162" s="8"/>
      <c r="B162" s="8"/>
      <c r="C162" s="8"/>
      <c r="D162" s="8"/>
      <c r="E162" s="61"/>
      <c r="F162" s="66"/>
      <c r="G162" s="31"/>
      <c r="H162" s="31"/>
      <c r="I162" s="61"/>
      <c r="J162" s="66"/>
      <c r="K162" s="61"/>
      <c r="L162" s="66"/>
      <c r="M162" s="61"/>
      <c r="N162" s="66"/>
      <c r="O162" s="8"/>
      <c r="P162" s="8"/>
      <c r="Q162" s="31"/>
      <c r="R162" s="31"/>
    </row>
    <row r="163" spans="1:18" ht="14.25">
      <c r="A163" s="8"/>
      <c r="B163" s="8"/>
      <c r="C163" s="34"/>
      <c r="D163" s="8"/>
      <c r="E163" s="66"/>
      <c r="F163" s="66"/>
      <c r="G163" s="31"/>
      <c r="H163" s="31"/>
      <c r="I163" s="66"/>
      <c r="J163" s="66"/>
      <c r="K163" s="66"/>
      <c r="L163" s="66"/>
      <c r="M163" s="66"/>
      <c r="N163" s="66"/>
      <c r="O163" s="31"/>
      <c r="P163" s="31"/>
      <c r="Q163" s="8"/>
      <c r="R163" s="8"/>
    </row>
    <row r="164" spans="1:18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4.25">
      <c r="A165" s="8"/>
      <c r="B165" s="8"/>
      <c r="C165" s="8"/>
      <c r="D165" s="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4.25">
      <c r="A166" s="8"/>
      <c r="B166" s="8"/>
      <c r="C166" s="8"/>
      <c r="D166" s="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4.25">
      <c r="A167" s="8"/>
      <c r="B167" s="8"/>
      <c r="C167" s="50"/>
      <c r="D167" s="8"/>
      <c r="E167" s="37"/>
      <c r="F167" s="37"/>
      <c r="G167" s="37"/>
      <c r="H167" s="37"/>
      <c r="I167" s="37"/>
      <c r="J167" s="37"/>
      <c r="K167" s="13"/>
      <c r="L167" s="13"/>
      <c r="M167" s="37"/>
      <c r="N167" s="37"/>
      <c r="O167" s="37"/>
      <c r="P167" s="37"/>
      <c r="Q167" s="37"/>
      <c r="R167" s="37"/>
    </row>
    <row r="168" spans="1:18" ht="14.25">
      <c r="A168" s="8"/>
      <c r="B168" s="8"/>
      <c r="C168" s="50"/>
      <c r="D168" s="8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ht="14.25">
      <c r="A169" s="8"/>
      <c r="B169" s="8"/>
      <c r="C169" s="50"/>
      <c r="D169" s="8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ht="14.25">
      <c r="A170" s="8"/>
      <c r="B170" s="8"/>
      <c r="C170" s="51"/>
      <c r="D170" s="8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ht="14.25">
      <c r="A171" s="8"/>
      <c r="B171" s="8"/>
      <c r="C171" s="8"/>
      <c r="D171" s="8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1:19" ht="14.25">
      <c r="A172" s="8"/>
      <c r="B172" s="8"/>
      <c r="C172" s="50"/>
      <c r="D172" s="8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8" ht="14.25">
      <c r="A173" s="8"/>
      <c r="B173" s="8"/>
      <c r="C173" s="50"/>
      <c r="D173" s="8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1:18" ht="14.25">
      <c r="A174" s="8"/>
      <c r="B174" s="8"/>
      <c r="C174" s="50"/>
      <c r="D174" s="8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ht="14.25">
      <c r="A175" s="8"/>
      <c r="B175" s="8"/>
      <c r="C175" s="8"/>
      <c r="D175" s="8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ht="14.25">
      <c r="A176" s="8"/>
      <c r="B176" s="8"/>
      <c r="C176" s="50"/>
      <c r="D176" s="8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1:18" ht="14.25">
      <c r="A177" s="8"/>
      <c r="B177" s="8"/>
      <c r="C177" s="50"/>
      <c r="D177" s="8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1:18" ht="14.25">
      <c r="A178" s="8"/>
      <c r="B178" s="8"/>
      <c r="C178" s="50"/>
      <c r="D178" s="8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ht="14.25">
      <c r="A179" s="8"/>
      <c r="B179" s="8"/>
      <c r="C179" s="50"/>
      <c r="D179" s="8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ht="14.25">
      <c r="A180" s="8"/>
      <c r="B180" s="8"/>
      <c r="C180" s="50"/>
      <c r="D180" s="8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pans="1:18" ht="14.25">
      <c r="A181" s="8"/>
      <c r="B181" s="8"/>
      <c r="C181" s="37"/>
      <c r="D181" s="8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1:18" ht="14.25">
      <c r="A182" s="8"/>
      <c r="B182" s="8"/>
      <c r="C182" s="50"/>
      <c r="D182" s="8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51"/>
    </row>
    <row r="183" spans="1:18" ht="14.25">
      <c r="A183" s="8"/>
      <c r="B183" s="8"/>
      <c r="C183" s="50"/>
      <c r="D183" s="8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13"/>
    </row>
    <row r="184" spans="1:18" ht="14.25">
      <c r="A184" s="8"/>
      <c r="B184" s="8"/>
      <c r="C184" s="50"/>
      <c r="D184" s="8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51"/>
    </row>
    <row r="185" spans="1:18" ht="14.25">
      <c r="A185" s="8"/>
      <c r="B185" s="8"/>
      <c r="C185" s="8"/>
      <c r="D185" s="8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ht="14.25">
      <c r="A186" s="8"/>
      <c r="B186" s="8"/>
      <c r="C186" s="8"/>
      <c r="D186" s="8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ht="14.25">
      <c r="A187" s="8"/>
      <c r="B187" s="8"/>
      <c r="C187" s="50"/>
      <c r="D187" s="8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14.25">
      <c r="A188" s="8"/>
      <c r="B188" s="8"/>
      <c r="C188" s="37"/>
      <c r="D188" s="8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1:18" ht="14.25">
      <c r="A189" s="8"/>
      <c r="B189" s="8"/>
      <c r="C189" s="38"/>
      <c r="D189" s="8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13"/>
    </row>
    <row r="190" spans="1:18" ht="14.25">
      <c r="A190" s="8"/>
      <c r="B190" s="8"/>
      <c r="C190" s="38"/>
      <c r="D190" s="8"/>
      <c r="E190" s="37"/>
      <c r="F190" s="37"/>
      <c r="G190" s="37"/>
      <c r="H190" s="37"/>
      <c r="I190" s="13"/>
      <c r="J190" s="13"/>
      <c r="K190" s="13"/>
      <c r="L190" s="13"/>
      <c r="M190" s="37"/>
      <c r="N190" s="37"/>
      <c r="O190" s="37"/>
      <c r="P190" s="37"/>
      <c r="Q190" s="13"/>
      <c r="R190" s="13"/>
    </row>
    <row r="191" spans="1:18" ht="14.25">
      <c r="A191" s="8"/>
      <c r="B191" s="8"/>
      <c r="C191" s="17"/>
      <c r="D191" s="8"/>
      <c r="E191" s="37"/>
      <c r="F191" s="37"/>
      <c r="G191" s="37"/>
      <c r="H191" s="37"/>
      <c r="I191" s="37"/>
      <c r="J191" s="37"/>
      <c r="K191" s="13"/>
      <c r="L191" s="13"/>
      <c r="M191" s="37"/>
      <c r="N191" s="37"/>
      <c r="O191" s="37"/>
      <c r="P191" s="37"/>
      <c r="Q191" s="13"/>
      <c r="R191" s="13"/>
    </row>
    <row r="192" spans="1:18" ht="14.25">
      <c r="A192" s="8"/>
      <c r="B192" s="8"/>
      <c r="C192" s="17"/>
      <c r="D192" s="8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13"/>
    </row>
    <row r="193" spans="1:18" ht="14.25">
      <c r="A193" s="8"/>
      <c r="B193" s="8"/>
      <c r="C193" s="17"/>
      <c r="D193" s="8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  <row r="194" spans="1:18" ht="14.25">
      <c r="A194" s="8"/>
      <c r="B194" s="8"/>
      <c r="C194" s="8"/>
      <c r="D194" s="8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1:18" ht="14.25">
      <c r="A195" s="8"/>
      <c r="B195" s="8"/>
      <c r="C195" s="17"/>
      <c r="D195" s="8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ht="14.25">
      <c r="A196" s="8"/>
      <c r="B196" s="8"/>
      <c r="C196" s="17"/>
      <c r="D196" s="8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1:18" ht="14.25">
      <c r="A197" s="8"/>
      <c r="B197" s="8"/>
      <c r="C197" s="17"/>
      <c r="D197" s="8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</row>
    <row r="198" spans="1:18" ht="14.25">
      <c r="A198" s="8"/>
      <c r="B198" s="8"/>
      <c r="C198" s="17"/>
      <c r="D198" s="8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</row>
    <row r="199" spans="1:18" ht="14.25">
      <c r="A199" s="8"/>
      <c r="B199" s="8"/>
      <c r="C199" s="17"/>
      <c r="D199" s="8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</row>
    <row r="200" spans="1:18" ht="14.25">
      <c r="A200" s="8"/>
      <c r="B200" s="8"/>
      <c r="C200" s="8"/>
      <c r="D200" s="8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1:18" ht="14.25">
      <c r="A201" s="8"/>
      <c r="B201" s="8"/>
      <c r="C201" s="17"/>
      <c r="D201" s="8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</row>
    <row r="202" spans="1:18" ht="14.25">
      <c r="A202" s="8"/>
      <c r="B202" s="8"/>
      <c r="C202" s="17"/>
      <c r="D202" s="8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3"/>
      <c r="R202" s="13"/>
    </row>
    <row r="203" spans="1:18" ht="14.25">
      <c r="A203" s="8"/>
      <c r="B203" s="8"/>
      <c r="C203" s="17"/>
      <c r="D203" s="8"/>
      <c r="E203" s="37"/>
      <c r="F203" s="37"/>
      <c r="G203" s="37"/>
      <c r="H203" s="37"/>
      <c r="I203" s="37"/>
      <c r="J203" s="37"/>
      <c r="K203" s="13"/>
      <c r="L203" s="13"/>
      <c r="M203" s="37"/>
      <c r="N203" s="37"/>
      <c r="O203" s="37"/>
      <c r="P203" s="37"/>
      <c r="Q203" s="13"/>
      <c r="R203" s="13"/>
    </row>
    <row r="204" spans="1:18" ht="14.25">
      <c r="A204" s="8"/>
      <c r="B204" s="8"/>
      <c r="C204" s="17"/>
      <c r="D204" s="8"/>
      <c r="E204" s="37"/>
      <c r="F204" s="37"/>
      <c r="G204" s="37"/>
      <c r="H204" s="37"/>
      <c r="I204" s="37"/>
      <c r="J204" s="37"/>
      <c r="K204" s="13"/>
      <c r="L204" s="13"/>
      <c r="M204" s="37"/>
      <c r="N204" s="37"/>
      <c r="O204" s="37"/>
      <c r="P204" s="37"/>
      <c r="Q204" s="37"/>
      <c r="R204" s="13"/>
    </row>
    <row r="205" spans="1:18" ht="14.25">
      <c r="A205" s="8"/>
      <c r="B205" s="8"/>
      <c r="C205" s="17"/>
      <c r="D205" s="8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3"/>
      <c r="R205" s="13"/>
    </row>
    <row r="206" spans="1:19" ht="14.25">
      <c r="A206" s="8"/>
      <c r="B206" s="8"/>
      <c r="C206" s="8"/>
      <c r="D206" s="8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9"/>
    </row>
    <row r="207" spans="1:18" ht="14.25">
      <c r="A207" s="8"/>
      <c r="B207" s="8"/>
      <c r="C207" s="8"/>
      <c r="D207" s="8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</row>
    <row r="208" spans="1:18" ht="14.25">
      <c r="A208" s="8"/>
      <c r="B208" s="8"/>
      <c r="C208" s="50"/>
      <c r="D208" s="8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</row>
    <row r="209" spans="1:18" ht="14.25">
      <c r="A209" s="8"/>
      <c r="B209" s="8"/>
      <c r="C209" s="37"/>
      <c r="D209" s="8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</row>
    <row r="210" spans="1:18" ht="14.25">
      <c r="A210" s="8"/>
      <c r="B210" s="8"/>
      <c r="C210" s="17"/>
      <c r="D210" s="8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</row>
    <row r="211" spans="1:18" ht="14.25">
      <c r="A211" s="8"/>
      <c r="B211" s="8"/>
      <c r="C211" s="17"/>
      <c r="D211" s="8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13"/>
      <c r="R211" s="13"/>
    </row>
    <row r="212" spans="1:18" ht="14.25">
      <c r="A212" s="8"/>
      <c r="B212" s="8"/>
      <c r="C212" s="17"/>
      <c r="D212" s="8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</row>
    <row r="213" spans="1:18" ht="14.25">
      <c r="A213" s="8"/>
      <c r="B213" s="8"/>
      <c r="C213" s="8"/>
      <c r="D213" s="8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</row>
    <row r="214" spans="1:18" ht="14.25">
      <c r="A214" s="8"/>
      <c r="B214" s="8"/>
      <c r="C214" s="8"/>
      <c r="D214" s="8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</row>
    <row r="215" spans="1:18" ht="14.25">
      <c r="A215" s="8"/>
      <c r="B215" s="8"/>
      <c r="C215" s="50"/>
      <c r="D215" s="8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</row>
    <row r="216" spans="1:18" ht="14.25">
      <c r="A216" s="8"/>
      <c r="B216" s="8"/>
      <c r="C216" s="37"/>
      <c r="D216" s="8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</row>
    <row r="217" spans="1:18" ht="14.25">
      <c r="A217" s="8"/>
      <c r="B217" s="8"/>
      <c r="C217" s="17"/>
      <c r="D217" s="8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13"/>
    </row>
    <row r="218" spans="1:18" ht="14.25">
      <c r="A218" s="8"/>
      <c r="B218" s="8"/>
      <c r="C218" s="17"/>
      <c r="D218" s="8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13"/>
      <c r="R218" s="13"/>
    </row>
    <row r="219" spans="1:18" ht="14.25">
      <c r="A219" s="8"/>
      <c r="B219" s="8"/>
      <c r="C219" s="17"/>
      <c r="D219" s="8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</row>
    <row r="220" spans="1:18" ht="14.25">
      <c r="A220" s="8"/>
      <c r="B220" s="8"/>
      <c r="C220" s="17"/>
      <c r="D220" s="8"/>
      <c r="E220" s="37"/>
      <c r="F220" s="37"/>
      <c r="G220" s="37"/>
      <c r="H220" s="37"/>
      <c r="I220" s="37"/>
      <c r="J220" s="37"/>
      <c r="K220" s="37"/>
      <c r="L220" s="13"/>
      <c r="M220" s="37"/>
      <c r="N220" s="37"/>
      <c r="O220" s="37"/>
      <c r="P220" s="37"/>
      <c r="Q220" s="37"/>
      <c r="R220" s="37"/>
    </row>
    <row r="221" spans="1:18" ht="14.25">
      <c r="A221" s="8"/>
      <c r="B221" s="8"/>
      <c r="C221" s="8"/>
      <c r="D221" s="8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</row>
    <row r="222" spans="1:18" ht="14.25">
      <c r="A222" s="8"/>
      <c r="B222" s="8"/>
      <c r="C222" s="8"/>
      <c r="D222" s="8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1:18" ht="14.25">
      <c r="A223" s="8"/>
      <c r="B223" s="8"/>
      <c r="C223" s="50"/>
      <c r="D223" s="8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1:18" ht="14.25">
      <c r="A224" s="8"/>
      <c r="B224" s="8"/>
      <c r="C224" s="37"/>
      <c r="D224" s="8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ht="14.25">
      <c r="A225" s="8"/>
      <c r="B225" s="8"/>
      <c r="C225" s="17"/>
      <c r="D225" s="8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13"/>
      <c r="R225" s="13"/>
    </row>
    <row r="226" spans="1:18" ht="14.25">
      <c r="A226" s="8"/>
      <c r="B226" s="8"/>
      <c r="C226" s="17"/>
      <c r="D226" s="8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13"/>
    </row>
    <row r="227" spans="1:18" ht="14.25">
      <c r="A227" s="8"/>
      <c r="B227" s="8"/>
      <c r="C227" s="17"/>
      <c r="D227" s="8"/>
      <c r="E227" s="37"/>
      <c r="F227" s="37"/>
      <c r="G227" s="37"/>
      <c r="H227" s="37"/>
      <c r="I227" s="37"/>
      <c r="J227" s="37"/>
      <c r="K227" s="13"/>
      <c r="L227" s="13"/>
      <c r="M227" s="37"/>
      <c r="N227" s="37"/>
      <c r="O227" s="37"/>
      <c r="P227" s="37"/>
      <c r="Q227" s="13"/>
      <c r="R227" s="13"/>
    </row>
    <row r="228" spans="1:18" ht="14.25">
      <c r="A228" s="8"/>
      <c r="B228" s="8"/>
      <c r="C228" s="17"/>
      <c r="D228" s="8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13"/>
      <c r="R228" s="13"/>
    </row>
    <row r="229" spans="1:18" ht="14.25">
      <c r="A229" s="8"/>
      <c r="B229" s="8"/>
      <c r="C229" s="17"/>
      <c r="D229" s="8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13"/>
      <c r="R229" s="13"/>
    </row>
    <row r="230" spans="1:18" ht="14.25">
      <c r="A230" s="8"/>
      <c r="B230" s="8"/>
      <c r="C230" s="8"/>
      <c r="D230" s="8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ht="14.25">
      <c r="A231" s="8"/>
      <c r="B231" s="8"/>
      <c r="C231" s="17"/>
      <c r="D231" s="8"/>
      <c r="E231" s="37"/>
      <c r="F231" s="37"/>
      <c r="G231" s="37"/>
      <c r="H231" s="37"/>
      <c r="I231" s="37"/>
      <c r="J231" s="37"/>
      <c r="K231" s="37"/>
      <c r="L231" s="13"/>
      <c r="M231" s="37"/>
      <c r="N231" s="37"/>
      <c r="O231" s="37"/>
      <c r="P231" s="37"/>
      <c r="Q231" s="13"/>
      <c r="R231" s="13"/>
    </row>
    <row r="232" spans="1:18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</sheetData>
  <mergeCells count="39">
    <mergeCell ref="AZ6:BA7"/>
    <mergeCell ref="BB6:BC7"/>
    <mergeCell ref="AH6:AI7"/>
    <mergeCell ref="AJ6:AK7"/>
    <mergeCell ref="AL6:AM7"/>
    <mergeCell ref="AN6:AO7"/>
    <mergeCell ref="AR6:AS7"/>
    <mergeCell ref="AT6:AU7"/>
    <mergeCell ref="AV6:AW7"/>
    <mergeCell ref="AX6:AY7"/>
    <mergeCell ref="BL6:BM7"/>
    <mergeCell ref="BN6:BO7"/>
    <mergeCell ref="BH6:BI7"/>
    <mergeCell ref="BP6:BQ7"/>
    <mergeCell ref="E10:E11"/>
    <mergeCell ref="F10:F11"/>
    <mergeCell ref="G9:H10"/>
    <mergeCell ref="I9:J10"/>
    <mergeCell ref="Y9:Z10"/>
    <mergeCell ref="AA9:AB10"/>
    <mergeCell ref="U9:V10"/>
    <mergeCell ref="W9:X10"/>
    <mergeCell ref="K9:L10"/>
    <mergeCell ref="M9:N10"/>
    <mergeCell ref="Q9:R10"/>
    <mergeCell ref="S9:T10"/>
    <mergeCell ref="E162:F163"/>
    <mergeCell ref="I162:J163"/>
    <mergeCell ref="K162:L163"/>
    <mergeCell ref="M162:N163"/>
    <mergeCell ref="BX5:BZ9"/>
    <mergeCell ref="CM5:CN7"/>
    <mergeCell ref="CA6:CB7"/>
    <mergeCell ref="CC6:CD6"/>
    <mergeCell ref="CE6:CF7"/>
    <mergeCell ref="CG6:CH7"/>
    <mergeCell ref="CI6:CJ7"/>
    <mergeCell ref="CK6:CL7"/>
    <mergeCell ref="CC7:CD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77" max="94" man="1"/>
  </rowBreaks>
  <colBreaks count="5" manualBreakCount="5">
    <brk id="15" max="65535" man="1"/>
    <brk id="28" max="75" man="1"/>
    <brk id="42" max="75" man="1"/>
    <brk id="55" max="75" man="1"/>
    <brk id="7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2000-08-23T01:51:24Z</cp:lastPrinted>
  <dcterms:modified xsi:type="dcterms:W3CDTF">2000-08-23T04:07:05Z</dcterms:modified>
  <cp:category/>
  <cp:version/>
  <cp:contentType/>
  <cp:contentStatus/>
</cp:coreProperties>
</file>