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2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<sst xmlns="http://schemas.openxmlformats.org/spreadsheetml/2006/main" count="823" uniqueCount="159">
  <si>
    <t xml:space="preserve">    78    事  業  所   5</t>
  </si>
  <si>
    <t>5  事  業  所    79</t>
  </si>
  <si>
    <t xml:space="preserve">                     ４１       産 業 （ 中 分 類 ） 、 経 営 組 織</t>
  </si>
  <si>
    <t xml:space="preserve">  別 事 業 所 数 お よ び 従 業 者 数</t>
  </si>
  <si>
    <t>（平成８年）</t>
  </si>
  <si>
    <t>単位：所、人</t>
  </si>
  <si>
    <t xml:space="preserve">                 従          業          者          総          数</t>
  </si>
  <si>
    <t xml:space="preserve">                    民       　                          営</t>
  </si>
  <si>
    <t>産                    業</t>
  </si>
  <si>
    <t>総    数</t>
  </si>
  <si>
    <t>個人業主</t>
  </si>
  <si>
    <t>有給役員</t>
  </si>
  <si>
    <t>雇        用        者</t>
  </si>
  <si>
    <t>個          人</t>
  </si>
  <si>
    <t xml:space="preserve">法          人 </t>
  </si>
  <si>
    <t>＃ 会        社</t>
  </si>
  <si>
    <t>法人でない団体</t>
  </si>
  <si>
    <t>計</t>
  </si>
  <si>
    <t>常用雇用者</t>
  </si>
  <si>
    <t>臨時雇用者</t>
  </si>
  <si>
    <t>事業所数</t>
  </si>
  <si>
    <t>従業者数</t>
  </si>
  <si>
    <t>昭        和       61        年</t>
  </si>
  <si>
    <t>平        成        3        年</t>
  </si>
  <si>
    <t xml:space="preserve"> </t>
  </si>
  <si>
    <t xml:space="preserve">                    8</t>
  </si>
  <si>
    <t>農         林         漁        業</t>
  </si>
  <si>
    <t>-</t>
  </si>
  <si>
    <t>農業</t>
  </si>
  <si>
    <t>林業</t>
  </si>
  <si>
    <t>漁業</t>
  </si>
  <si>
    <t>水産養殖業</t>
  </si>
  <si>
    <t>非      農      林      漁      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</si>
  <si>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</si>
  <si>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</si>
  <si>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</si>
  <si>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</si>
  <si>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</si>
  <si>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</si>
  <si>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</si>
  <si>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</si>
  <si>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衣服･その他の繊維製品製造業</t>
  </si>
  <si>
    <t>木材･木製品製造業(家具を除く)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</si>
  <si>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</si>
  <si>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</si>
  <si>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</si>
  <si>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</si>
  <si>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</si>
  <si>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プラスチック製品製造業2)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</si>
  <si>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</si>
  <si>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</si>
  <si>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</si>
  <si>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</si>
  <si>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</si>
  <si>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</si>
  <si>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</si>
  <si>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</si>
  <si>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</si>
  <si>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</si>
  <si>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</si>
  <si>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</si>
  <si>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</si>
  <si>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</si>
  <si>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</si>
  <si>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</si>
  <si>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</si>
  <si>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 xml:space="preserve">- </t>
  </si>
  <si>
    <t>道路旅客運送業</t>
  </si>
  <si>
    <t>道路貨物運送業</t>
  </si>
  <si>
    <t>水運業</t>
  </si>
  <si>
    <t>航空運輸業</t>
  </si>
  <si>
    <t>1)衣服、その他の繊維製品を除く。　2)別掲を除く。</t>
  </si>
  <si>
    <t xml:space="preserve">    80    事  業  所   5</t>
  </si>
  <si>
    <t>5  事  業  所    81</t>
  </si>
  <si>
    <t>（平成８年）（続）</t>
  </si>
  <si>
    <t>倉庫業</t>
  </si>
  <si>
    <t>運輸に附帯するサービス業</t>
  </si>
  <si>
    <t>郵便業</t>
  </si>
  <si>
    <t>電気通信業</t>
  </si>
  <si>
    <t>卸   売・小  売  業、飲  食  店</t>
  </si>
  <si>
    <t>卸売業</t>
  </si>
  <si>
    <t>各  種  商  品  卸  売   業</t>
  </si>
  <si>
    <t>繊  維・衣  服  等 卸 売 業</t>
  </si>
  <si>
    <t>飲　食　良　品　卸　売　 業</t>
  </si>
  <si>
    <t>建築材料, 鉱物 ･ 金属材料等</t>
  </si>
  <si>
    <t>機　械　器　具　卸　売 　業</t>
  </si>
  <si>
    <t>そ　の　他　の　卸　売　 業</t>
  </si>
  <si>
    <t>小売業</t>
  </si>
  <si>
    <t>各  種  商  品  小  売   業</t>
  </si>
  <si>
    <t>織物・衣服･身の回り品小売業</t>
  </si>
  <si>
    <t>飲  食  料  品  小  売   業</t>
  </si>
  <si>
    <t>自 動 車・自 転 車 小 売 業</t>
  </si>
  <si>
    <t>家具・じ ゅ う 器・家 庭 用</t>
  </si>
  <si>
    <t>そ  の  他  の  小   売  業</t>
  </si>
  <si>
    <t>飲食店</t>
  </si>
  <si>
    <t>一    般    飲    食     店</t>
  </si>
  <si>
    <t>そ   の  他  の  飲  食  店</t>
  </si>
  <si>
    <t>金     融   ・   保    険    業</t>
  </si>
  <si>
    <t>銀行・信託業</t>
  </si>
  <si>
    <t>中小企業等金融業3)</t>
  </si>
  <si>
    <t>農林水産金融業3)</t>
  </si>
  <si>
    <t>政府関係金融機関4)</t>
  </si>
  <si>
    <t>補助的金融業、金融附帯業</t>
  </si>
  <si>
    <t>証券業、商品先物取引業</t>
  </si>
  <si>
    <t>保険業5)</t>
  </si>
  <si>
    <t>不        動        産       業</t>
  </si>
  <si>
    <t>不動産取引業</t>
  </si>
  <si>
    <t>不動産賃貸・管理業</t>
  </si>
  <si>
    <t>サ     ー     ビ     ス      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</si>
  <si>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</si>
  <si>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</si>
  <si>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</si>
  <si>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</si>
  <si>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</si>
  <si>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機械･家具等修理業</t>
  </si>
  <si>
    <t>物品賃貸業</t>
  </si>
  <si>
    <t>映画･ビデオ制作業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</si>
  <si>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</si>
  <si>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</si>
  <si>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</si>
  <si>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</si>
  <si>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</si>
  <si>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</si>
  <si>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</si>
  <si>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</si>
  <si>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</si>
  <si>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</si>
  <si>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</si>
  <si>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</si>
  <si>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</si>
  <si>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</si>
  <si>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</si>
  <si>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公    務（他に分類されないもの）</t>
  </si>
  <si>
    <t>国家公務</t>
  </si>
  <si>
    <t>地方公務</t>
  </si>
  <si>
    <t>3)  政府関係金融機関を除く。　4)別掲を除く。　5)保険媒介代理業、保険サービス業を含む。</t>
  </si>
  <si>
    <t xml:space="preserve">  第40表（77ページ）の注参照。  （昭和61年、平成 3年は 7月 1日、平成 8年は10月 1日現在）</t>
  </si>
  <si>
    <t>職別工事業（設備工事業を除く）</t>
  </si>
  <si>
    <t>貸金業,投資業等非預金信用機関3)</t>
  </si>
  <si>
    <t>農                              業</t>
  </si>
  <si>
    <t>林                              業</t>
  </si>
  <si>
    <t>漁                              業</t>
  </si>
  <si>
    <t>鉱                              業</t>
  </si>
  <si>
    <t>建               設             業</t>
  </si>
  <si>
    <t>製               造             業</t>
  </si>
  <si>
    <t>繊　 　　維　　 　工　 　　業 1)</t>
  </si>
  <si>
    <t>電  気 ･ガ  ス ･熱 供 給 ･水 道 業</t>
  </si>
  <si>
    <t>運     輸  ・  通       信      業</t>
  </si>
  <si>
    <t>卸          売           業</t>
  </si>
  <si>
    <t>機  械  器  具   小  売  業</t>
  </si>
  <si>
    <t>娯楽業 (映画･ﾋﾞﾃﾞｵ制作業を除く)</t>
  </si>
  <si>
    <t>協同組合 (他に分類されないもの)</t>
  </si>
  <si>
    <t xml:space="preserve"> 資料  総務省統計局「事業所・企業統計調査速報」</t>
  </si>
  <si>
    <t>国 ・公共団体</t>
  </si>
  <si>
    <t>地方公共団体</t>
  </si>
  <si>
    <t>総数</t>
  </si>
  <si>
    <t>事業所　　</t>
  </si>
  <si>
    <t>従業者</t>
  </si>
  <si>
    <t>家   族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</si>
</sst>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4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right"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right"/>
    </xf>
    <xf numFmtId="181" fontId="5" fillId="0" borderId="1" xfId="15" applyFont="1" applyBorder="1" applyAlignment="1" quotePrefix="1">
      <alignment horizontal="right"/>
    </xf>
    <xf numFmtId="181" fontId="5" fillId="0" borderId="0" xfId="15" applyFont="1" applyBorder="1" applyAlignment="1">
      <alignment/>
    </xf>
    <xf numFmtId="0" fontId="5" fillId="0" borderId="0" xfId="0" applyFont="1" applyAlignment="1">
      <alignment/>
    </xf>
    <xf numFmtId="181" fontId="5" fillId="0" borderId="4" xfId="15" applyFont="1" applyBorder="1" applyAlignment="1">
      <alignment/>
    </xf>
    <xf numFmtId="181" fontId="5" fillId="0" borderId="1" xfId="15" applyFont="1" applyBorder="1" applyAlignment="1">
      <alignment/>
    </xf>
    <xf numFmtId="181" fontId="0" fillId="0" borderId="0" xfId="15" applyFont="1" applyAlignment="1">
      <alignment/>
    </xf>
    <xf numFmtId="181" fontId="0" fillId="0" borderId="1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2" xfId="15" applyFont="1" applyBorder="1" applyAlignment="1">
      <alignment horizontal="center"/>
    </xf>
    <xf numFmtId="181" fontId="5" fillId="0" borderId="5" xfId="15" applyFont="1" applyBorder="1" applyAlignment="1">
      <alignment horizontal="center"/>
    </xf>
    <xf numFmtId="181" fontId="5" fillId="0" borderId="0" xfId="15" applyFont="1" applyAlignment="1" quotePrefix="1">
      <alignment/>
    </xf>
    <xf numFmtId="181" fontId="5" fillId="0" borderId="0" xfId="15" applyFont="1" applyBorder="1" applyAlignment="1">
      <alignment horizontal="right"/>
    </xf>
    <xf numFmtId="0" fontId="0" fillId="0" borderId="0" xfId="0" applyFont="1" applyAlignment="1">
      <alignment/>
    </xf>
    <xf numFmtId="181" fontId="5" fillId="0" borderId="0" xfId="15" applyFont="1" applyAlignment="1">
      <alignment horizontal="left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right"/>
    </xf>
    <xf numFmtId="181" fontId="5" fillId="0" borderId="6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0" xfId="15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5" fillId="0" borderId="12" xfId="15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1" fontId="5" fillId="0" borderId="13" xfId="15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1" fontId="5" fillId="0" borderId="16" xfId="15" applyFont="1" applyBorder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18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2"/>
  <sheetViews>
    <sheetView showGridLines="0" tabSelected="1" zoomScale="93" zoomScaleNormal="93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3.375" style="1" customWidth="1"/>
    <col min="3" max="3" width="2.75390625" style="1" customWidth="1"/>
    <col min="4" max="4" width="38.375" style="1" customWidth="1"/>
    <col min="5" max="5" width="0.875" style="1" customWidth="1"/>
    <col min="6" max="6" width="12.25390625" style="1" customWidth="1"/>
    <col min="7" max="7" width="13.25390625" style="1" customWidth="1"/>
    <col min="8" max="13" width="13.00390625" style="1" customWidth="1"/>
    <col min="14" max="15" width="4.75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2:27" ht="15" customHeight="1">
      <c r="B1" s="1" t="s">
        <v>0</v>
      </c>
      <c r="D1" s="20"/>
      <c r="X1" s="6"/>
      <c r="Y1" s="2" t="s">
        <v>1</v>
      </c>
      <c r="Z1" s="2"/>
      <c r="AA1" s="2"/>
    </row>
    <row r="2" spans="4:23" ht="24">
      <c r="D2" s="3" t="s">
        <v>2</v>
      </c>
      <c r="P2" s="3" t="s">
        <v>3</v>
      </c>
      <c r="W2" s="2" t="s">
        <v>4</v>
      </c>
    </row>
    <row r="3" ht="15" customHeight="1"/>
    <row r="4" spans="1:27" ht="15" customHeight="1" thickBot="1">
      <c r="A4" s="4"/>
      <c r="B4" s="4" t="s">
        <v>136</v>
      </c>
      <c r="C4" s="21"/>
      <c r="D4" s="21"/>
      <c r="E4" s="4"/>
      <c r="F4" s="4"/>
      <c r="G4" s="4"/>
      <c r="H4" s="4"/>
      <c r="I4" s="4"/>
      <c r="J4" s="4"/>
      <c r="K4" s="4"/>
      <c r="L4" s="4"/>
      <c r="M4" s="4"/>
      <c r="P4" s="4"/>
      <c r="Q4" s="4"/>
      <c r="R4" s="4"/>
      <c r="S4" s="4"/>
      <c r="T4" s="4"/>
      <c r="U4" s="4"/>
      <c r="V4" s="4"/>
      <c r="W4" s="4"/>
      <c r="X4" s="4"/>
      <c r="Y4" s="5"/>
      <c r="Z4" s="5" t="s">
        <v>5</v>
      </c>
      <c r="AA4" s="5"/>
    </row>
    <row r="5" spans="6:27" ht="15" customHeight="1">
      <c r="F5" s="44" t="s">
        <v>156</v>
      </c>
      <c r="G5" s="23" t="s">
        <v>6</v>
      </c>
      <c r="H5" s="7"/>
      <c r="I5" s="7"/>
      <c r="J5" s="7"/>
      <c r="K5" s="7"/>
      <c r="L5" s="7"/>
      <c r="M5" s="7"/>
      <c r="P5" s="7" t="s">
        <v>7</v>
      </c>
      <c r="Q5" s="7"/>
      <c r="R5" s="7"/>
      <c r="S5" s="7"/>
      <c r="T5" s="7"/>
      <c r="U5" s="7"/>
      <c r="V5" s="7"/>
      <c r="W5" s="7"/>
      <c r="X5" s="54" t="s">
        <v>153</v>
      </c>
      <c r="Y5" s="60"/>
      <c r="Z5" s="54" t="s">
        <v>154</v>
      </c>
      <c r="AA5" s="55"/>
    </row>
    <row r="6" spans="2:27" ht="15" customHeight="1">
      <c r="B6" s="45" t="s">
        <v>8</v>
      </c>
      <c r="C6" s="46"/>
      <c r="D6" s="46"/>
      <c r="F6" s="40"/>
      <c r="G6" s="22"/>
      <c r="H6" s="22"/>
      <c r="I6" s="42" t="s">
        <v>158</v>
      </c>
      <c r="J6" s="10"/>
      <c r="K6" s="47" t="s">
        <v>12</v>
      </c>
      <c r="L6" s="48"/>
      <c r="M6" s="48"/>
      <c r="P6" s="51" t="s">
        <v>13</v>
      </c>
      <c r="Q6" s="52"/>
      <c r="R6" s="47" t="s">
        <v>14</v>
      </c>
      <c r="S6" s="48"/>
      <c r="T6" s="7"/>
      <c r="U6" s="7"/>
      <c r="V6" s="47" t="s">
        <v>16</v>
      </c>
      <c r="W6" s="52"/>
      <c r="X6" s="56"/>
      <c r="Y6" s="61"/>
      <c r="Z6" s="56"/>
      <c r="AA6" s="57"/>
    </row>
    <row r="7" spans="2:27" ht="15" customHeight="1">
      <c r="B7" s="46"/>
      <c r="C7" s="46"/>
      <c r="D7" s="46"/>
      <c r="F7" s="40"/>
      <c r="G7" s="22" t="s">
        <v>9</v>
      </c>
      <c r="H7" s="22" t="s">
        <v>10</v>
      </c>
      <c r="I7" s="40"/>
      <c r="J7" s="22" t="s">
        <v>11</v>
      </c>
      <c r="K7" s="49"/>
      <c r="L7" s="50"/>
      <c r="M7" s="50"/>
      <c r="P7" s="50"/>
      <c r="Q7" s="53"/>
      <c r="R7" s="49"/>
      <c r="S7" s="50"/>
      <c r="T7" s="24" t="s">
        <v>15</v>
      </c>
      <c r="U7" s="25"/>
      <c r="V7" s="49"/>
      <c r="W7" s="53"/>
      <c r="X7" s="58"/>
      <c r="Y7" s="62"/>
      <c r="Z7" s="58"/>
      <c r="AA7" s="59"/>
    </row>
    <row r="8" spans="1:27" ht="15" customHeight="1">
      <c r="A8" s="7"/>
      <c r="B8" s="7"/>
      <c r="C8" s="7"/>
      <c r="D8" s="7"/>
      <c r="E8" s="7"/>
      <c r="F8" s="43" t="s">
        <v>155</v>
      </c>
      <c r="G8" s="26"/>
      <c r="H8" s="26"/>
      <c r="I8" s="41" t="s">
        <v>157</v>
      </c>
      <c r="J8" s="27"/>
      <c r="K8" s="27" t="s">
        <v>17</v>
      </c>
      <c r="L8" s="27" t="s">
        <v>18</v>
      </c>
      <c r="M8" s="27" t="s">
        <v>19</v>
      </c>
      <c r="P8" s="28" t="s">
        <v>20</v>
      </c>
      <c r="Q8" s="29" t="s">
        <v>21</v>
      </c>
      <c r="R8" s="29" t="s">
        <v>20</v>
      </c>
      <c r="S8" s="29" t="s">
        <v>21</v>
      </c>
      <c r="T8" s="29" t="s">
        <v>20</v>
      </c>
      <c r="U8" s="29" t="s">
        <v>21</v>
      </c>
      <c r="V8" s="29" t="s">
        <v>20</v>
      </c>
      <c r="W8" s="29" t="s">
        <v>21</v>
      </c>
      <c r="X8" s="29" t="s">
        <v>20</v>
      </c>
      <c r="Y8" s="29" t="s">
        <v>21</v>
      </c>
      <c r="Z8" s="29" t="s">
        <v>20</v>
      </c>
      <c r="AA8" s="29" t="s">
        <v>21</v>
      </c>
    </row>
    <row r="9" ht="15" customHeight="1">
      <c r="F9" s="10"/>
    </row>
    <row r="10" spans="3:27" ht="15" customHeight="1">
      <c r="C10" s="6" t="s">
        <v>22</v>
      </c>
      <c r="D10" s="20"/>
      <c r="F10" s="10">
        <f>SUM(P10,R10,V10,X10,Z10)</f>
        <v>82516</v>
      </c>
      <c r="G10" s="1">
        <f>SUM(H10:K10)</f>
        <v>588206</v>
      </c>
      <c r="H10" s="1">
        <v>54303</v>
      </c>
      <c r="I10" s="1">
        <v>36425</v>
      </c>
      <c r="J10" s="1">
        <v>28723</v>
      </c>
      <c r="K10" s="1">
        <f>SUM(L10:M10)</f>
        <v>468755</v>
      </c>
      <c r="L10" s="1">
        <v>426297</v>
      </c>
      <c r="M10" s="1">
        <v>42458</v>
      </c>
      <c r="P10" s="1">
        <v>55356</v>
      </c>
      <c r="Q10" s="1">
        <v>166473</v>
      </c>
      <c r="R10" s="1">
        <v>23145</v>
      </c>
      <c r="S10" s="1">
        <v>341491</v>
      </c>
      <c r="T10" s="1">
        <v>19401</v>
      </c>
      <c r="U10" s="1">
        <v>298271</v>
      </c>
      <c r="V10" s="1">
        <v>628</v>
      </c>
      <c r="W10" s="1">
        <v>2898</v>
      </c>
      <c r="X10" s="1">
        <v>633</v>
      </c>
      <c r="Y10" s="1">
        <v>24512</v>
      </c>
      <c r="Z10" s="1">
        <v>2754</v>
      </c>
      <c r="AA10" s="1">
        <v>52832</v>
      </c>
    </row>
    <row r="11" spans="3:27" ht="15" customHeight="1">
      <c r="C11" s="6" t="s">
        <v>23</v>
      </c>
      <c r="D11" s="20"/>
      <c r="F11" s="10">
        <f>SUM(P11,R11,V11,X11,Z11)</f>
        <v>77302</v>
      </c>
      <c r="G11" s="1">
        <f>SUM(H11:K11)</f>
        <v>599133</v>
      </c>
      <c r="H11" s="1">
        <v>47006</v>
      </c>
      <c r="I11" s="1">
        <v>21887</v>
      </c>
      <c r="J11" s="1">
        <v>32571</v>
      </c>
      <c r="K11" s="1">
        <f>SUM(L11:M11)</f>
        <v>497669</v>
      </c>
      <c r="L11" s="1">
        <v>452111</v>
      </c>
      <c r="M11" s="1">
        <v>45558</v>
      </c>
      <c r="P11" s="1">
        <v>48041</v>
      </c>
      <c r="Q11" s="1">
        <v>144048</v>
      </c>
      <c r="R11" s="1">
        <v>25394</v>
      </c>
      <c r="S11" s="1">
        <v>377000</v>
      </c>
      <c r="T11" s="1">
        <v>21499</v>
      </c>
      <c r="U11" s="1">
        <v>328316</v>
      </c>
      <c r="V11" s="1">
        <v>570</v>
      </c>
      <c r="W11" s="1">
        <v>3207</v>
      </c>
      <c r="X11" s="1">
        <v>593</v>
      </c>
      <c r="Y11" s="1">
        <v>23503</v>
      </c>
      <c r="Z11" s="1">
        <v>2704</v>
      </c>
      <c r="AA11" s="1">
        <v>51375</v>
      </c>
    </row>
    <row r="12" spans="3:6" ht="15" customHeight="1">
      <c r="C12" s="6"/>
      <c r="D12" s="20"/>
      <c r="F12" s="10"/>
    </row>
    <row r="13" spans="2:27" ht="15" customHeight="1">
      <c r="B13" s="1" t="s">
        <v>24</v>
      </c>
      <c r="C13" s="30" t="s">
        <v>25</v>
      </c>
      <c r="D13" s="20"/>
      <c r="F13" s="10">
        <f>SUM(F15,F27)</f>
        <v>80040</v>
      </c>
      <c r="G13" s="16">
        <f>SUM(G15,G27)</f>
        <v>655207</v>
      </c>
      <c r="H13" s="16">
        <f aca="true" t="shared" si="0" ref="H13:P13">SUM(H15,H27)</f>
        <v>46324</v>
      </c>
      <c r="I13" s="16">
        <f t="shared" si="0"/>
        <v>16112</v>
      </c>
      <c r="J13" s="16">
        <f t="shared" si="0"/>
        <v>39655</v>
      </c>
      <c r="K13" s="16">
        <f t="shared" si="0"/>
        <v>553116</v>
      </c>
      <c r="L13" s="16">
        <f t="shared" si="0"/>
        <v>523402</v>
      </c>
      <c r="M13" s="16">
        <f t="shared" si="0"/>
        <v>29714</v>
      </c>
      <c r="N13" s="16"/>
      <c r="P13" s="16">
        <f t="shared" si="0"/>
        <v>46754</v>
      </c>
      <c r="Q13" s="16">
        <f aca="true" t="shared" si="1" ref="Q13:AA13">SUM(Q15,Q27)</f>
        <v>139768</v>
      </c>
      <c r="R13" s="16">
        <f t="shared" si="1"/>
        <v>29313</v>
      </c>
      <c r="S13" s="16">
        <f t="shared" si="1"/>
        <v>432697</v>
      </c>
      <c r="T13" s="16">
        <f t="shared" si="1"/>
        <v>24782</v>
      </c>
      <c r="U13" s="16">
        <f t="shared" si="1"/>
        <v>368017</v>
      </c>
      <c r="V13" s="16">
        <f t="shared" si="1"/>
        <v>668</v>
      </c>
      <c r="W13" s="16">
        <f t="shared" si="1"/>
        <v>3885</v>
      </c>
      <c r="X13" s="16">
        <f t="shared" si="1"/>
        <v>586</v>
      </c>
      <c r="Y13" s="16">
        <f t="shared" si="1"/>
        <v>23926</v>
      </c>
      <c r="Z13" s="16">
        <f t="shared" si="1"/>
        <v>2719</v>
      </c>
      <c r="AA13" s="16">
        <f t="shared" si="1"/>
        <v>54931</v>
      </c>
    </row>
    <row r="14" spans="4:6" ht="13.5" customHeight="1">
      <c r="D14" s="6"/>
      <c r="F14" s="10"/>
    </row>
    <row r="15" spans="2:27" ht="15" customHeight="1">
      <c r="B15" s="6" t="s">
        <v>26</v>
      </c>
      <c r="D15" s="20"/>
      <c r="F15" s="10">
        <f>SUM(F17,F20,F23)</f>
        <v>441</v>
      </c>
      <c r="G15" s="16">
        <f>SUM(G17,G20,G23)</f>
        <v>8752</v>
      </c>
      <c r="H15" s="8" t="s">
        <v>27</v>
      </c>
      <c r="I15" s="8" t="s">
        <v>27</v>
      </c>
      <c r="J15" s="16">
        <f>SUM(J17,J20,J23)</f>
        <v>834</v>
      </c>
      <c r="K15" s="16">
        <f>SUM(K17,K20,K23)</f>
        <v>7918</v>
      </c>
      <c r="L15" s="16">
        <f>SUM(L17,L20,L23)</f>
        <v>7277</v>
      </c>
      <c r="M15" s="16">
        <f>SUM(M17,M20,M23)</f>
        <v>641</v>
      </c>
      <c r="P15" s="9" t="s">
        <v>27</v>
      </c>
      <c r="Q15" s="9" t="s">
        <v>27</v>
      </c>
      <c r="R15" s="16">
        <f aca="true" t="shared" si="2" ref="R15:AA15">SUM(R17,R20,R23)</f>
        <v>402</v>
      </c>
      <c r="S15" s="16">
        <f t="shared" si="2"/>
        <v>8439</v>
      </c>
      <c r="T15" s="16">
        <f t="shared" si="2"/>
        <v>334</v>
      </c>
      <c r="U15" s="16">
        <f t="shared" si="2"/>
        <v>7699</v>
      </c>
      <c r="V15" s="16">
        <f t="shared" si="2"/>
        <v>17</v>
      </c>
      <c r="W15" s="16">
        <f t="shared" si="2"/>
        <v>158</v>
      </c>
      <c r="X15" s="16">
        <f t="shared" si="2"/>
        <v>16</v>
      </c>
      <c r="Y15" s="16">
        <f t="shared" si="2"/>
        <v>95</v>
      </c>
      <c r="Z15" s="16">
        <f t="shared" si="2"/>
        <v>6</v>
      </c>
      <c r="AA15" s="16">
        <f t="shared" si="2"/>
        <v>60</v>
      </c>
    </row>
    <row r="16" spans="4:17" ht="13.5" customHeight="1">
      <c r="D16" s="6"/>
      <c r="F16" s="10"/>
      <c r="H16" s="8"/>
      <c r="I16" s="8"/>
      <c r="P16" s="8"/>
      <c r="Q16" s="8"/>
    </row>
    <row r="17" spans="3:27" ht="15" customHeight="1">
      <c r="C17" s="6" t="s">
        <v>139</v>
      </c>
      <c r="D17" s="20"/>
      <c r="F17" s="10">
        <f>F18</f>
        <v>150</v>
      </c>
      <c r="G17" s="16">
        <f>G18</f>
        <v>1384</v>
      </c>
      <c r="H17" s="8" t="s">
        <v>27</v>
      </c>
      <c r="I17" s="8" t="s">
        <v>27</v>
      </c>
      <c r="J17" s="16">
        <f>J18</f>
        <v>274</v>
      </c>
      <c r="K17" s="16">
        <f>K18</f>
        <v>1110</v>
      </c>
      <c r="L17" s="16">
        <f>L18</f>
        <v>948</v>
      </c>
      <c r="M17" s="16">
        <f>M18</f>
        <v>162</v>
      </c>
      <c r="P17" s="9" t="s">
        <v>27</v>
      </c>
      <c r="Q17" s="9" t="s">
        <v>27</v>
      </c>
      <c r="R17" s="16">
        <f aca="true" t="shared" si="3" ref="R17:AA17">R18</f>
        <v>136</v>
      </c>
      <c r="S17" s="16">
        <f t="shared" si="3"/>
        <v>1229</v>
      </c>
      <c r="T17" s="16">
        <f t="shared" si="3"/>
        <v>89</v>
      </c>
      <c r="U17" s="16">
        <f t="shared" si="3"/>
        <v>799</v>
      </c>
      <c r="V17" s="16">
        <f t="shared" si="3"/>
        <v>10</v>
      </c>
      <c r="W17" s="16">
        <f t="shared" si="3"/>
        <v>68</v>
      </c>
      <c r="X17" s="16">
        <f t="shared" si="3"/>
        <v>1</v>
      </c>
      <c r="Y17" s="16">
        <f t="shared" si="3"/>
        <v>47</v>
      </c>
      <c r="Z17" s="16">
        <f t="shared" si="3"/>
        <v>3</v>
      </c>
      <c r="AA17" s="16">
        <f t="shared" si="3"/>
        <v>40</v>
      </c>
    </row>
    <row r="18" spans="4:27" ht="15" customHeight="1">
      <c r="D18" s="11" t="s">
        <v>28</v>
      </c>
      <c r="F18" s="10">
        <f>SUM(P18,R18,V18,X18,Z18)</f>
        <v>150</v>
      </c>
      <c r="G18" s="1">
        <f>SUM(H18:K18)</f>
        <v>1384</v>
      </c>
      <c r="H18" s="8" t="s">
        <v>27</v>
      </c>
      <c r="I18" s="8" t="s">
        <v>27</v>
      </c>
      <c r="J18" s="1">
        <v>274</v>
      </c>
      <c r="K18" s="1">
        <f>SUM(L18:M18)</f>
        <v>1110</v>
      </c>
      <c r="L18" s="1">
        <v>948</v>
      </c>
      <c r="M18" s="1">
        <v>162</v>
      </c>
      <c r="P18" s="9" t="s">
        <v>27</v>
      </c>
      <c r="Q18" s="9" t="s">
        <v>27</v>
      </c>
      <c r="R18" s="1">
        <v>136</v>
      </c>
      <c r="S18" s="1">
        <v>1229</v>
      </c>
      <c r="T18" s="1">
        <v>89</v>
      </c>
      <c r="U18" s="1">
        <v>799</v>
      </c>
      <c r="V18" s="1">
        <v>10</v>
      </c>
      <c r="W18" s="1">
        <v>68</v>
      </c>
      <c r="X18" s="1">
        <v>1</v>
      </c>
      <c r="Y18" s="1">
        <v>47</v>
      </c>
      <c r="Z18" s="1">
        <v>3</v>
      </c>
      <c r="AA18" s="1">
        <v>40</v>
      </c>
    </row>
    <row r="19" spans="4:17" ht="13.5" customHeight="1">
      <c r="D19" s="6"/>
      <c r="F19" s="10"/>
      <c r="H19" s="8"/>
      <c r="I19" s="8"/>
      <c r="P19" s="9"/>
      <c r="Q19" s="9"/>
    </row>
    <row r="20" spans="3:27" ht="15" customHeight="1">
      <c r="C20" s="6" t="s">
        <v>140</v>
      </c>
      <c r="D20" s="20"/>
      <c r="F20" s="10">
        <f>F21</f>
        <v>30</v>
      </c>
      <c r="G20" s="16">
        <f>G21</f>
        <v>285</v>
      </c>
      <c r="H20" s="8" t="s">
        <v>27</v>
      </c>
      <c r="I20" s="8" t="s">
        <v>27</v>
      </c>
      <c r="J20" s="16">
        <f>J21</f>
        <v>73</v>
      </c>
      <c r="K20" s="16">
        <f>K21</f>
        <v>212</v>
      </c>
      <c r="L20" s="16">
        <f>L21</f>
        <v>148</v>
      </c>
      <c r="M20" s="16">
        <f>M21</f>
        <v>64</v>
      </c>
      <c r="P20" s="9" t="s">
        <v>27</v>
      </c>
      <c r="Q20" s="9" t="s">
        <v>27</v>
      </c>
      <c r="R20" s="31">
        <f aca="true" t="shared" si="4" ref="R20:AA20">R21</f>
        <v>13</v>
      </c>
      <c r="S20" s="31">
        <f t="shared" si="4"/>
        <v>232</v>
      </c>
      <c r="T20" s="31">
        <f t="shared" si="4"/>
        <v>1</v>
      </c>
      <c r="U20" s="31">
        <f t="shared" si="4"/>
        <v>37</v>
      </c>
      <c r="V20" s="31">
        <f t="shared" si="4"/>
        <v>1</v>
      </c>
      <c r="W20" s="31">
        <f t="shared" si="4"/>
        <v>1</v>
      </c>
      <c r="X20" s="31">
        <f t="shared" si="4"/>
        <v>15</v>
      </c>
      <c r="Y20" s="31">
        <f t="shared" si="4"/>
        <v>48</v>
      </c>
      <c r="Z20" s="31">
        <f t="shared" si="4"/>
        <v>1</v>
      </c>
      <c r="AA20" s="31">
        <f t="shared" si="4"/>
        <v>4</v>
      </c>
    </row>
    <row r="21" spans="4:27" ht="15" customHeight="1">
      <c r="D21" s="11" t="s">
        <v>29</v>
      </c>
      <c r="F21" s="10">
        <f>SUM(P21,R21,V21,X21,Z21)</f>
        <v>30</v>
      </c>
      <c r="G21" s="1">
        <f>SUM(H21:K21)</f>
        <v>285</v>
      </c>
      <c r="H21" s="8" t="s">
        <v>27</v>
      </c>
      <c r="I21" s="8" t="s">
        <v>27</v>
      </c>
      <c r="J21" s="1">
        <v>73</v>
      </c>
      <c r="K21" s="1">
        <f>SUM(L21:M21)</f>
        <v>212</v>
      </c>
      <c r="L21" s="1">
        <v>148</v>
      </c>
      <c r="M21" s="1">
        <v>64</v>
      </c>
      <c r="P21" s="9" t="s">
        <v>27</v>
      </c>
      <c r="Q21" s="9" t="s">
        <v>27</v>
      </c>
      <c r="R21" s="1">
        <v>13</v>
      </c>
      <c r="S21" s="1">
        <v>232</v>
      </c>
      <c r="T21" s="1">
        <v>1</v>
      </c>
      <c r="U21" s="1">
        <v>37</v>
      </c>
      <c r="V21" s="9">
        <v>1</v>
      </c>
      <c r="W21" s="9">
        <v>1</v>
      </c>
      <c r="X21" s="1">
        <v>15</v>
      </c>
      <c r="Y21" s="1">
        <v>48</v>
      </c>
      <c r="Z21" s="1">
        <v>1</v>
      </c>
      <c r="AA21" s="1">
        <v>4</v>
      </c>
    </row>
    <row r="22" spans="4:17" ht="13.5" customHeight="1">
      <c r="D22" s="6"/>
      <c r="F22" s="10"/>
      <c r="H22" s="8"/>
      <c r="I22" s="8"/>
      <c r="P22" s="9"/>
      <c r="Q22" s="9"/>
    </row>
    <row r="23" spans="3:27" ht="15" customHeight="1">
      <c r="C23" s="6" t="s">
        <v>141</v>
      </c>
      <c r="D23" s="20"/>
      <c r="F23" s="10">
        <f>SUM(F24:F25)</f>
        <v>261</v>
      </c>
      <c r="G23" s="16">
        <f>SUM(G24:G25)</f>
        <v>7083</v>
      </c>
      <c r="H23" s="8" t="s">
        <v>27</v>
      </c>
      <c r="I23" s="8" t="s">
        <v>27</v>
      </c>
      <c r="J23" s="16">
        <f>SUM(J24:J25)</f>
        <v>487</v>
      </c>
      <c r="K23" s="16">
        <f>SUM(K24:K25)</f>
        <v>6596</v>
      </c>
      <c r="L23" s="16">
        <f>SUM(L24:L25)</f>
        <v>6181</v>
      </c>
      <c r="M23" s="16">
        <f>SUM(M24:M25)</f>
        <v>415</v>
      </c>
      <c r="P23" s="9" t="s">
        <v>27</v>
      </c>
      <c r="Q23" s="9" t="s">
        <v>27</v>
      </c>
      <c r="R23" s="16">
        <f aca="true" t="shared" si="5" ref="R23:AA23">SUM(R24:R25)</f>
        <v>253</v>
      </c>
      <c r="S23" s="16">
        <f t="shared" si="5"/>
        <v>6978</v>
      </c>
      <c r="T23" s="16">
        <f t="shared" si="5"/>
        <v>244</v>
      </c>
      <c r="U23" s="16">
        <f t="shared" si="5"/>
        <v>6863</v>
      </c>
      <c r="V23" s="16">
        <f t="shared" si="5"/>
        <v>6</v>
      </c>
      <c r="W23" s="16">
        <f t="shared" si="5"/>
        <v>89</v>
      </c>
      <c r="X23" s="9" t="s">
        <v>27</v>
      </c>
      <c r="Y23" s="9" t="s">
        <v>27</v>
      </c>
      <c r="Z23" s="16">
        <f t="shared" si="5"/>
        <v>2</v>
      </c>
      <c r="AA23" s="16">
        <f t="shared" si="5"/>
        <v>16</v>
      </c>
    </row>
    <row r="24" spans="4:27" ht="15" customHeight="1">
      <c r="D24" s="11" t="s">
        <v>30</v>
      </c>
      <c r="F24" s="10">
        <f>SUM(P24,R24,V24,X24,Z24)</f>
        <v>87</v>
      </c>
      <c r="G24" s="1">
        <f>SUM(H24:K24)</f>
        <v>3970</v>
      </c>
      <c r="H24" s="8" t="s">
        <v>27</v>
      </c>
      <c r="I24" s="8" t="s">
        <v>27</v>
      </c>
      <c r="J24" s="1">
        <v>225</v>
      </c>
      <c r="K24" s="1">
        <f>SUM(L24:M24)</f>
        <v>3745</v>
      </c>
      <c r="L24" s="1">
        <v>3696</v>
      </c>
      <c r="M24" s="1">
        <v>49</v>
      </c>
      <c r="P24" s="9" t="s">
        <v>27</v>
      </c>
      <c r="Q24" s="9" t="s">
        <v>27</v>
      </c>
      <c r="R24" s="1">
        <v>82</v>
      </c>
      <c r="S24" s="1">
        <v>3885</v>
      </c>
      <c r="T24" s="1">
        <v>79</v>
      </c>
      <c r="U24" s="1">
        <v>3835</v>
      </c>
      <c r="V24" s="1">
        <v>5</v>
      </c>
      <c r="W24" s="1">
        <v>85</v>
      </c>
      <c r="X24" s="9" t="s">
        <v>27</v>
      </c>
      <c r="Y24" s="9" t="s">
        <v>27</v>
      </c>
      <c r="Z24" s="9" t="s">
        <v>27</v>
      </c>
      <c r="AA24" s="9" t="s">
        <v>27</v>
      </c>
    </row>
    <row r="25" spans="4:27" ht="15" customHeight="1">
      <c r="D25" s="11" t="s">
        <v>31</v>
      </c>
      <c r="F25" s="10">
        <f>SUM(P25,R25,V25,X25,Z25)</f>
        <v>174</v>
      </c>
      <c r="G25" s="1">
        <f>SUM(H25:K25)</f>
        <v>3113</v>
      </c>
      <c r="H25" s="8" t="s">
        <v>27</v>
      </c>
      <c r="I25" s="8" t="s">
        <v>27</v>
      </c>
      <c r="J25" s="1">
        <v>262</v>
      </c>
      <c r="K25" s="1">
        <f>SUM(L25:M25)</f>
        <v>2851</v>
      </c>
      <c r="L25" s="1">
        <v>2485</v>
      </c>
      <c r="M25" s="1">
        <v>366</v>
      </c>
      <c r="P25" s="9" t="s">
        <v>27</v>
      </c>
      <c r="Q25" s="9" t="s">
        <v>27</v>
      </c>
      <c r="R25" s="1">
        <v>171</v>
      </c>
      <c r="S25" s="1">
        <v>3093</v>
      </c>
      <c r="T25" s="1">
        <v>165</v>
      </c>
      <c r="U25" s="1">
        <v>3028</v>
      </c>
      <c r="V25" s="1">
        <v>1</v>
      </c>
      <c r="W25" s="1">
        <v>4</v>
      </c>
      <c r="X25" s="9" t="s">
        <v>27</v>
      </c>
      <c r="Y25" s="9" t="s">
        <v>27</v>
      </c>
      <c r="Z25" s="1">
        <v>2</v>
      </c>
      <c r="AA25" s="1">
        <v>16</v>
      </c>
    </row>
    <row r="26" spans="4:6" ht="13.5" customHeight="1">
      <c r="D26" s="6"/>
      <c r="F26" s="10"/>
    </row>
    <row r="27" spans="2:27" ht="15" customHeight="1">
      <c r="B27" s="6" t="s">
        <v>32</v>
      </c>
      <c r="C27" s="20"/>
      <c r="D27" s="20"/>
      <c r="F27" s="10">
        <f aca="true" t="shared" si="6" ref="F27:M27">SUM(F29,F35,F40,F67,F73,F94,F115,F125,F129,F158)</f>
        <v>79599</v>
      </c>
      <c r="G27" s="16">
        <f t="shared" si="6"/>
        <v>646455</v>
      </c>
      <c r="H27" s="16">
        <f t="shared" si="6"/>
        <v>46324</v>
      </c>
      <c r="I27" s="16">
        <f t="shared" si="6"/>
        <v>16112</v>
      </c>
      <c r="J27" s="16">
        <f t="shared" si="6"/>
        <v>38821</v>
      </c>
      <c r="K27" s="16">
        <f t="shared" si="6"/>
        <v>545198</v>
      </c>
      <c r="L27" s="16">
        <f t="shared" si="6"/>
        <v>516125</v>
      </c>
      <c r="M27" s="16">
        <f t="shared" si="6"/>
        <v>29073</v>
      </c>
      <c r="N27" s="16"/>
      <c r="O27" s="16"/>
      <c r="P27" s="16">
        <f aca="true" t="shared" si="7" ref="P27:AA27">SUM(P29,P35,P40,P67,P73,P94,P115,P125,P129,P158)</f>
        <v>46754</v>
      </c>
      <c r="Q27" s="16">
        <f t="shared" si="7"/>
        <v>139768</v>
      </c>
      <c r="R27" s="16">
        <f t="shared" si="7"/>
        <v>28911</v>
      </c>
      <c r="S27" s="16">
        <f t="shared" si="7"/>
        <v>424258</v>
      </c>
      <c r="T27" s="16">
        <f t="shared" si="7"/>
        <v>24448</v>
      </c>
      <c r="U27" s="16">
        <f t="shared" si="7"/>
        <v>360318</v>
      </c>
      <c r="V27" s="16">
        <f t="shared" si="7"/>
        <v>651</v>
      </c>
      <c r="W27" s="16">
        <f t="shared" si="7"/>
        <v>3727</v>
      </c>
      <c r="X27" s="16">
        <f t="shared" si="7"/>
        <v>570</v>
      </c>
      <c r="Y27" s="16">
        <f t="shared" si="7"/>
        <v>23831</v>
      </c>
      <c r="Z27" s="16">
        <f t="shared" si="7"/>
        <v>2713</v>
      </c>
      <c r="AA27" s="16">
        <f t="shared" si="7"/>
        <v>54871</v>
      </c>
    </row>
    <row r="28" spans="4:6" ht="13.5" customHeight="1">
      <c r="D28" s="6"/>
      <c r="F28" s="10"/>
    </row>
    <row r="29" spans="3:27" ht="15" customHeight="1">
      <c r="C29" s="6" t="s">
        <v>142</v>
      </c>
      <c r="D29" s="20"/>
      <c r="F29" s="10">
        <f>SUM(F30:F33)</f>
        <v>75</v>
      </c>
      <c r="G29" s="16">
        <f>SUM(G30:G33)</f>
        <v>2027</v>
      </c>
      <c r="H29" s="16">
        <f aca="true" t="shared" si="8" ref="H29:M29">SUM(H30:H33)</f>
        <v>9</v>
      </c>
      <c r="I29" s="16">
        <f t="shared" si="8"/>
        <v>3</v>
      </c>
      <c r="J29" s="16">
        <f t="shared" si="8"/>
        <v>163</v>
      </c>
      <c r="K29" s="16">
        <f t="shared" si="8"/>
        <v>1852</v>
      </c>
      <c r="L29" s="16">
        <f t="shared" si="8"/>
        <v>1842</v>
      </c>
      <c r="M29" s="16">
        <f t="shared" si="8"/>
        <v>10</v>
      </c>
      <c r="P29" s="16">
        <f aca="true" t="shared" si="9" ref="P29:U29">SUM(P30:P33)</f>
        <v>9</v>
      </c>
      <c r="Q29" s="16">
        <f t="shared" si="9"/>
        <v>40</v>
      </c>
      <c r="R29" s="16">
        <f t="shared" si="9"/>
        <v>66</v>
      </c>
      <c r="S29" s="16">
        <f t="shared" si="9"/>
        <v>1987</v>
      </c>
      <c r="T29" s="16">
        <f t="shared" si="9"/>
        <v>66</v>
      </c>
      <c r="U29" s="16">
        <f t="shared" si="9"/>
        <v>1987</v>
      </c>
      <c r="V29" s="9" t="s">
        <v>27</v>
      </c>
      <c r="W29" s="9" t="s">
        <v>27</v>
      </c>
      <c r="X29" s="9" t="s">
        <v>27</v>
      </c>
      <c r="Y29" s="9" t="s">
        <v>27</v>
      </c>
      <c r="Z29" s="9" t="s">
        <v>27</v>
      </c>
      <c r="AA29" s="9" t="s">
        <v>27</v>
      </c>
    </row>
    <row r="30" spans="4:27" ht="15" customHeight="1">
      <c r="D30" s="11" t="s">
        <v>33</v>
      </c>
      <c r="F30" s="10">
        <f>SUM(P30,R30,V30,X30,Z30)</f>
        <v>1</v>
      </c>
      <c r="G30" s="1">
        <f>SUM(H30:K30)</f>
        <v>8</v>
      </c>
      <c r="H30" s="8" t="s">
        <v>27</v>
      </c>
      <c r="I30" s="8" t="s">
        <v>27</v>
      </c>
      <c r="J30" s="8" t="s">
        <v>27</v>
      </c>
      <c r="K30" s="1">
        <f>SUM(L30:M30)</f>
        <v>8</v>
      </c>
      <c r="L30" s="1">
        <v>8</v>
      </c>
      <c r="M30" s="8" t="s">
        <v>27</v>
      </c>
      <c r="P30" s="9" t="s">
        <v>27</v>
      </c>
      <c r="Q30" s="9" t="s">
        <v>27</v>
      </c>
      <c r="R30" s="1">
        <v>1</v>
      </c>
      <c r="S30" s="1">
        <v>8</v>
      </c>
      <c r="T30" s="1">
        <v>1</v>
      </c>
      <c r="U30" s="1">
        <v>8</v>
      </c>
      <c r="V30" s="9" t="s">
        <v>27</v>
      </c>
      <c r="W30" s="9" t="s">
        <v>27</v>
      </c>
      <c r="X30" s="9" t="s">
        <v>27</v>
      </c>
      <c r="Y30" s="9" t="s">
        <v>27</v>
      </c>
      <c r="Z30" s="9" t="s">
        <v>27</v>
      </c>
      <c r="AA30" s="9" t="s">
        <v>27</v>
      </c>
    </row>
    <row r="31" spans="4:27" ht="15" customHeight="1">
      <c r="D31" s="11" t="s">
        <v>34</v>
      </c>
      <c r="F31" s="10">
        <f>SUM(P31,R31,V31,X31,Z31)</f>
        <v>7</v>
      </c>
      <c r="G31" s="1">
        <f>SUM(H31:K31)</f>
        <v>959</v>
      </c>
      <c r="H31" s="8" t="s">
        <v>27</v>
      </c>
      <c r="I31" s="8" t="s">
        <v>27</v>
      </c>
      <c r="J31" s="1">
        <v>13</v>
      </c>
      <c r="K31" s="1">
        <f>SUM(L31:M31)</f>
        <v>946</v>
      </c>
      <c r="L31" s="1">
        <v>946</v>
      </c>
      <c r="M31" s="8" t="s">
        <v>27</v>
      </c>
      <c r="P31" s="9" t="s">
        <v>27</v>
      </c>
      <c r="Q31" s="9" t="s">
        <v>27</v>
      </c>
      <c r="R31" s="1">
        <v>7</v>
      </c>
      <c r="S31" s="1">
        <v>959</v>
      </c>
      <c r="T31" s="1">
        <v>7</v>
      </c>
      <c r="U31" s="1">
        <v>959</v>
      </c>
      <c r="V31" s="9" t="s">
        <v>27</v>
      </c>
      <c r="W31" s="9" t="s">
        <v>27</v>
      </c>
      <c r="X31" s="9" t="s">
        <v>27</v>
      </c>
      <c r="Y31" s="9" t="s">
        <v>27</v>
      </c>
      <c r="Z31" s="9" t="s">
        <v>27</v>
      </c>
      <c r="AA31" s="9" t="s">
        <v>27</v>
      </c>
    </row>
    <row r="32" spans="4:27" ht="15" customHeight="1">
      <c r="D32" s="11" t="s">
        <v>35</v>
      </c>
      <c r="E32" s="18"/>
      <c r="F32" s="12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 t="s">
        <v>27</v>
      </c>
      <c r="M32" s="8" t="s">
        <v>27</v>
      </c>
      <c r="P32" s="9" t="s">
        <v>27</v>
      </c>
      <c r="Q32" s="9" t="s">
        <v>27</v>
      </c>
      <c r="R32" s="9" t="s">
        <v>27</v>
      </c>
      <c r="S32" s="9" t="s">
        <v>27</v>
      </c>
      <c r="T32" s="9" t="s">
        <v>27</v>
      </c>
      <c r="U32" s="9" t="s">
        <v>27</v>
      </c>
      <c r="V32" s="9" t="s">
        <v>27</v>
      </c>
      <c r="W32" s="9" t="s">
        <v>27</v>
      </c>
      <c r="X32" s="9" t="s">
        <v>27</v>
      </c>
      <c r="Y32" s="9" t="s">
        <v>27</v>
      </c>
      <c r="Z32" s="9" t="s">
        <v>27</v>
      </c>
      <c r="AA32" s="9" t="s">
        <v>27</v>
      </c>
    </row>
    <row r="33" spans="4:27" ht="15" customHeight="1">
      <c r="D33" s="11" t="s">
        <v>36</v>
      </c>
      <c r="F33" s="10">
        <f>SUM(P33,R33,V33,X33,Z33)</f>
        <v>67</v>
      </c>
      <c r="G33" s="1">
        <f>SUM(H33:K33)</f>
        <v>1060</v>
      </c>
      <c r="H33" s="1">
        <v>9</v>
      </c>
      <c r="I33" s="1">
        <v>3</v>
      </c>
      <c r="J33" s="1">
        <v>150</v>
      </c>
      <c r="K33" s="1">
        <f>SUM(L33:M33)</f>
        <v>898</v>
      </c>
      <c r="L33" s="1">
        <v>888</v>
      </c>
      <c r="M33" s="1">
        <v>10</v>
      </c>
      <c r="P33" s="1">
        <v>9</v>
      </c>
      <c r="Q33" s="1">
        <v>40</v>
      </c>
      <c r="R33" s="1">
        <v>58</v>
      </c>
      <c r="S33" s="1">
        <v>1020</v>
      </c>
      <c r="T33" s="1">
        <v>58</v>
      </c>
      <c r="U33" s="1">
        <v>1020</v>
      </c>
      <c r="V33" s="9" t="s">
        <v>27</v>
      </c>
      <c r="W33" s="9" t="s">
        <v>27</v>
      </c>
      <c r="X33" s="9" t="s">
        <v>27</v>
      </c>
      <c r="Y33" s="9" t="s">
        <v>27</v>
      </c>
      <c r="Z33" s="9" t="s">
        <v>27</v>
      </c>
      <c r="AA33" s="9" t="s">
        <v>27</v>
      </c>
    </row>
    <row r="34" spans="4:27" ht="13.5" customHeight="1">
      <c r="D34" s="6"/>
      <c r="F34" s="10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3:27" ht="15" customHeight="1">
      <c r="C35" s="6" t="s">
        <v>143</v>
      </c>
      <c r="D35" s="20"/>
      <c r="F35" s="10">
        <f>SUM(F36:F38)</f>
        <v>7702</v>
      </c>
      <c r="G35" s="16">
        <f>SUM(G36:G38)</f>
        <v>71163</v>
      </c>
      <c r="H35" s="16">
        <f aca="true" t="shared" si="10" ref="H35:M35">SUM(H36:H38)</f>
        <v>3673</v>
      </c>
      <c r="I35" s="16">
        <f t="shared" si="10"/>
        <v>907</v>
      </c>
      <c r="J35" s="16">
        <f t="shared" si="10"/>
        <v>7609</v>
      </c>
      <c r="K35" s="16">
        <f t="shared" si="10"/>
        <v>58974</v>
      </c>
      <c r="L35" s="16">
        <f t="shared" si="10"/>
        <v>54617</v>
      </c>
      <c r="M35" s="16">
        <f t="shared" si="10"/>
        <v>4357</v>
      </c>
      <c r="P35" s="16">
        <f aca="true" t="shared" si="11" ref="P35:W35">SUM(P36:P38)</f>
        <v>3682</v>
      </c>
      <c r="Q35" s="16">
        <f t="shared" si="11"/>
        <v>11905</v>
      </c>
      <c r="R35" s="16">
        <f t="shared" si="11"/>
        <v>4019</v>
      </c>
      <c r="S35" s="16">
        <f t="shared" si="11"/>
        <v>59249</v>
      </c>
      <c r="T35" s="16">
        <f t="shared" si="11"/>
        <v>4010</v>
      </c>
      <c r="U35" s="16">
        <f t="shared" si="11"/>
        <v>59144</v>
      </c>
      <c r="V35" s="16">
        <f t="shared" si="11"/>
        <v>1</v>
      </c>
      <c r="W35" s="16">
        <f t="shared" si="11"/>
        <v>9</v>
      </c>
      <c r="X35" s="9" t="s">
        <v>27</v>
      </c>
      <c r="Y35" s="9" t="s">
        <v>27</v>
      </c>
      <c r="Z35" s="9" t="s">
        <v>27</v>
      </c>
      <c r="AA35" s="9" t="s">
        <v>27</v>
      </c>
    </row>
    <row r="36" spans="4:27" ht="15" customHeight="1">
      <c r="D36" s="11" t="s">
        <v>37</v>
      </c>
      <c r="F36" s="10">
        <f>SUM(P36,R36,V36,X36,Z36)</f>
        <v>3489</v>
      </c>
      <c r="G36" s="1">
        <f>SUM(H36:K36)</f>
        <v>43141</v>
      </c>
      <c r="H36" s="1">
        <v>1153</v>
      </c>
      <c r="I36" s="1">
        <v>335</v>
      </c>
      <c r="J36" s="1">
        <v>4755</v>
      </c>
      <c r="K36" s="1">
        <f>SUM(L36:M36)</f>
        <v>36898</v>
      </c>
      <c r="L36" s="1">
        <v>34107</v>
      </c>
      <c r="M36" s="1">
        <v>2791</v>
      </c>
      <c r="P36" s="1">
        <v>1159</v>
      </c>
      <c r="Q36" s="1">
        <v>5515</v>
      </c>
      <c r="R36" s="1">
        <v>2329</v>
      </c>
      <c r="S36" s="1">
        <v>37617</v>
      </c>
      <c r="T36" s="1">
        <v>2327</v>
      </c>
      <c r="U36" s="1">
        <v>37615</v>
      </c>
      <c r="V36" s="1">
        <v>1</v>
      </c>
      <c r="W36" s="1">
        <v>9</v>
      </c>
      <c r="X36" s="9" t="s">
        <v>27</v>
      </c>
      <c r="Y36" s="9" t="s">
        <v>27</v>
      </c>
      <c r="Z36" s="9" t="s">
        <v>27</v>
      </c>
      <c r="AA36" s="9" t="s">
        <v>27</v>
      </c>
    </row>
    <row r="37" spans="4:27" ht="15" customHeight="1">
      <c r="D37" s="11" t="s">
        <v>137</v>
      </c>
      <c r="F37" s="10">
        <f>SUM(P37,R37,V37,X37,Z37)</f>
        <v>2717</v>
      </c>
      <c r="G37" s="1">
        <f>SUM(H37:K37)</f>
        <v>14130</v>
      </c>
      <c r="H37" s="1">
        <v>1977</v>
      </c>
      <c r="I37" s="1">
        <v>407</v>
      </c>
      <c r="J37" s="1">
        <v>1372</v>
      </c>
      <c r="K37" s="1">
        <f>SUM(L37:M37)</f>
        <v>10374</v>
      </c>
      <c r="L37" s="1">
        <v>9524</v>
      </c>
      <c r="M37" s="1">
        <v>850</v>
      </c>
      <c r="P37" s="1">
        <v>1979</v>
      </c>
      <c r="Q37" s="1">
        <v>4835</v>
      </c>
      <c r="R37" s="1">
        <v>738</v>
      </c>
      <c r="S37" s="1">
        <v>9295</v>
      </c>
      <c r="T37" s="1">
        <v>736</v>
      </c>
      <c r="U37" s="1">
        <v>9268</v>
      </c>
      <c r="V37" s="9" t="s">
        <v>27</v>
      </c>
      <c r="W37" s="9" t="s">
        <v>27</v>
      </c>
      <c r="X37" s="9" t="s">
        <v>27</v>
      </c>
      <c r="Y37" s="9" t="s">
        <v>27</v>
      </c>
      <c r="Z37" s="9" t="s">
        <v>27</v>
      </c>
      <c r="AA37" s="9" t="s">
        <v>27</v>
      </c>
    </row>
    <row r="38" spans="4:28" ht="15" customHeight="1">
      <c r="D38" s="11" t="s">
        <v>38</v>
      </c>
      <c r="F38" s="10">
        <f>SUM(P38,R38,V38,X38,Z38)</f>
        <v>1496</v>
      </c>
      <c r="G38" s="1">
        <f>SUM(H38:K38)</f>
        <v>13892</v>
      </c>
      <c r="H38" s="1">
        <v>543</v>
      </c>
      <c r="I38" s="1">
        <v>165</v>
      </c>
      <c r="J38" s="1">
        <v>1482</v>
      </c>
      <c r="K38" s="1">
        <f>SUM(L38:M38)</f>
        <v>11702</v>
      </c>
      <c r="L38" s="1">
        <v>10986</v>
      </c>
      <c r="M38" s="1">
        <v>716</v>
      </c>
      <c r="P38" s="1">
        <v>544</v>
      </c>
      <c r="Q38" s="1">
        <v>1555</v>
      </c>
      <c r="R38" s="1">
        <v>952</v>
      </c>
      <c r="S38" s="1">
        <v>12337</v>
      </c>
      <c r="T38" s="1">
        <v>947</v>
      </c>
      <c r="U38" s="1">
        <v>12261</v>
      </c>
      <c r="V38" s="9" t="s">
        <v>27</v>
      </c>
      <c r="W38" s="9" t="s">
        <v>27</v>
      </c>
      <c r="X38" s="9" t="s">
        <v>27</v>
      </c>
      <c r="Y38" s="9" t="s">
        <v>27</v>
      </c>
      <c r="Z38" s="9" t="s">
        <v>27</v>
      </c>
      <c r="AA38" s="9" t="s">
        <v>27</v>
      </c>
      <c r="AB38" s="32"/>
    </row>
    <row r="39" spans="4:28" ht="13.5" customHeight="1">
      <c r="D39" s="6"/>
      <c r="F39" s="10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3:27" ht="15" customHeight="1">
      <c r="C40" s="6" t="s">
        <v>144</v>
      </c>
      <c r="D40" s="20"/>
      <c r="F40" s="10">
        <f>SUM(F41:F65)</f>
        <v>5352</v>
      </c>
      <c r="G40" s="16">
        <f aca="true" t="shared" si="12" ref="G40:M40">SUM(G41:G65)</f>
        <v>89758</v>
      </c>
      <c r="H40" s="16">
        <f t="shared" si="12"/>
        <v>2891</v>
      </c>
      <c r="I40" s="16">
        <f t="shared" si="12"/>
        <v>1489</v>
      </c>
      <c r="J40" s="16">
        <f t="shared" si="12"/>
        <v>4358</v>
      </c>
      <c r="K40" s="16">
        <f t="shared" si="12"/>
        <v>81020</v>
      </c>
      <c r="L40" s="16">
        <f t="shared" si="12"/>
        <v>78549</v>
      </c>
      <c r="M40" s="16">
        <f t="shared" si="12"/>
        <v>2471</v>
      </c>
      <c r="P40" s="1">
        <f>SUM(P41:P65)</f>
        <v>2898</v>
      </c>
      <c r="Q40" s="1">
        <f aca="true" t="shared" si="13" ref="Q40:AA40">SUM(Q41:Q65)</f>
        <v>11289</v>
      </c>
      <c r="R40" s="1">
        <f t="shared" si="13"/>
        <v>2440</v>
      </c>
      <c r="S40" s="1">
        <f t="shared" si="13"/>
        <v>78362</v>
      </c>
      <c r="T40" s="1">
        <f t="shared" si="13"/>
        <v>2366</v>
      </c>
      <c r="U40" s="1">
        <f t="shared" si="13"/>
        <v>76911</v>
      </c>
      <c r="V40" s="1">
        <f t="shared" si="13"/>
        <v>12</v>
      </c>
      <c r="W40" s="1">
        <f t="shared" si="13"/>
        <v>103</v>
      </c>
      <c r="X40" s="9" t="s">
        <v>27</v>
      </c>
      <c r="Y40" s="9" t="s">
        <v>27</v>
      </c>
      <c r="Z40" s="1">
        <f t="shared" si="13"/>
        <v>2</v>
      </c>
      <c r="AA40" s="1">
        <f t="shared" si="13"/>
        <v>4</v>
      </c>
    </row>
    <row r="41" spans="4:27" ht="15" customHeight="1">
      <c r="D41" s="11" t="s">
        <v>39</v>
      </c>
      <c r="F41" s="10">
        <f aca="true" t="shared" si="14" ref="F41:F56">SUM(P41,R41,V41,X41,Z41)</f>
        <v>1733</v>
      </c>
      <c r="G41" s="1">
        <f>SUM(H41:K41)</f>
        <v>19596</v>
      </c>
      <c r="H41" s="1">
        <v>1161</v>
      </c>
      <c r="I41" s="1">
        <v>785</v>
      </c>
      <c r="J41" s="1">
        <v>1082</v>
      </c>
      <c r="K41" s="1">
        <f aca="true" t="shared" si="15" ref="K41:K50">SUM(L41:M41)</f>
        <v>16568</v>
      </c>
      <c r="L41" s="1">
        <v>15250</v>
      </c>
      <c r="M41" s="1">
        <v>1318</v>
      </c>
      <c r="P41" s="1">
        <v>1164</v>
      </c>
      <c r="Q41" s="1">
        <v>5242</v>
      </c>
      <c r="R41" s="1">
        <v>563</v>
      </c>
      <c r="S41" s="1">
        <v>14271</v>
      </c>
      <c r="T41" s="1">
        <v>526</v>
      </c>
      <c r="U41" s="1">
        <v>13367</v>
      </c>
      <c r="V41" s="1">
        <v>6</v>
      </c>
      <c r="W41" s="1">
        <v>83</v>
      </c>
      <c r="X41" s="9" t="s">
        <v>27</v>
      </c>
      <c r="Y41" s="9" t="s">
        <v>27</v>
      </c>
      <c r="Z41" s="9" t="s">
        <v>27</v>
      </c>
      <c r="AA41" s="9" t="s">
        <v>27</v>
      </c>
    </row>
    <row r="42" spans="4:27" ht="15" customHeight="1">
      <c r="D42" s="11" t="s">
        <v>40</v>
      </c>
      <c r="F42" s="10">
        <f t="shared" si="14"/>
        <v>125</v>
      </c>
      <c r="G42" s="1">
        <f>SUM(H42:K42)</f>
        <v>1264</v>
      </c>
      <c r="H42" s="1">
        <v>34</v>
      </c>
      <c r="I42" s="1">
        <v>34</v>
      </c>
      <c r="J42" s="1">
        <v>140</v>
      </c>
      <c r="K42" s="1">
        <f t="shared" si="15"/>
        <v>1056</v>
      </c>
      <c r="L42" s="1">
        <v>964</v>
      </c>
      <c r="M42" s="1">
        <v>92</v>
      </c>
      <c r="P42" s="1">
        <v>34</v>
      </c>
      <c r="Q42" s="1">
        <v>118</v>
      </c>
      <c r="R42" s="1">
        <v>87</v>
      </c>
      <c r="S42" s="1">
        <v>1134</v>
      </c>
      <c r="T42" s="1">
        <v>67</v>
      </c>
      <c r="U42" s="1">
        <v>862</v>
      </c>
      <c r="V42" s="1">
        <v>2</v>
      </c>
      <c r="W42" s="1">
        <v>8</v>
      </c>
      <c r="X42" s="9" t="s">
        <v>27</v>
      </c>
      <c r="Y42" s="9" t="s">
        <v>27</v>
      </c>
      <c r="Z42" s="1">
        <v>2</v>
      </c>
      <c r="AA42" s="1">
        <v>4</v>
      </c>
    </row>
    <row r="43" spans="4:27" ht="15" customHeight="1">
      <c r="D43" s="33" t="s">
        <v>145</v>
      </c>
      <c r="F43" s="10">
        <f t="shared" si="14"/>
        <v>43</v>
      </c>
      <c r="G43" s="1">
        <f>SUM(H43:K43)</f>
        <v>793</v>
      </c>
      <c r="H43" s="1">
        <v>16</v>
      </c>
      <c r="I43" s="1">
        <v>8</v>
      </c>
      <c r="J43" s="1">
        <v>36</v>
      </c>
      <c r="K43" s="1">
        <f t="shared" si="15"/>
        <v>733</v>
      </c>
      <c r="L43" s="1">
        <v>689</v>
      </c>
      <c r="M43" s="1">
        <v>44</v>
      </c>
      <c r="P43" s="1">
        <v>16</v>
      </c>
      <c r="Q43" s="1">
        <v>96</v>
      </c>
      <c r="R43" s="1">
        <v>27</v>
      </c>
      <c r="S43" s="1">
        <v>697</v>
      </c>
      <c r="T43" s="1">
        <v>27</v>
      </c>
      <c r="U43" s="1">
        <v>697</v>
      </c>
      <c r="V43" s="9" t="s">
        <v>27</v>
      </c>
      <c r="W43" s="9" t="s">
        <v>27</v>
      </c>
      <c r="X43" s="9" t="s">
        <v>27</v>
      </c>
      <c r="Y43" s="9" t="s">
        <v>27</v>
      </c>
      <c r="Z43" s="9" t="s">
        <v>27</v>
      </c>
      <c r="AA43" s="9" t="s">
        <v>27</v>
      </c>
    </row>
    <row r="44" spans="4:27" ht="15" customHeight="1">
      <c r="D44" s="11" t="s">
        <v>41</v>
      </c>
      <c r="F44" s="10">
        <f t="shared" si="14"/>
        <v>394</v>
      </c>
      <c r="G44" s="1">
        <f>SUM(H44:K44)</f>
        <v>14608</v>
      </c>
      <c r="H44" s="1">
        <v>134</v>
      </c>
      <c r="I44" s="1">
        <v>32</v>
      </c>
      <c r="J44" s="1">
        <v>341</v>
      </c>
      <c r="K44" s="1">
        <f t="shared" si="15"/>
        <v>14101</v>
      </c>
      <c r="L44" s="1">
        <v>13851</v>
      </c>
      <c r="M44" s="1">
        <v>250</v>
      </c>
      <c r="P44" s="1">
        <v>135</v>
      </c>
      <c r="Q44" s="1">
        <v>996</v>
      </c>
      <c r="R44" s="1">
        <v>259</v>
      </c>
      <c r="S44" s="1">
        <v>13612</v>
      </c>
      <c r="T44" s="1">
        <v>258</v>
      </c>
      <c r="U44" s="1">
        <v>13610</v>
      </c>
      <c r="V44" s="9" t="s">
        <v>27</v>
      </c>
      <c r="W44" s="9" t="s">
        <v>27</v>
      </c>
      <c r="X44" s="9" t="s">
        <v>27</v>
      </c>
      <c r="Y44" s="9" t="s">
        <v>27</v>
      </c>
      <c r="Z44" s="9" t="s">
        <v>27</v>
      </c>
      <c r="AA44" s="9" t="s">
        <v>27</v>
      </c>
    </row>
    <row r="45" spans="4:27" ht="15" customHeight="1">
      <c r="D45" s="11" t="s">
        <v>42</v>
      </c>
      <c r="F45" s="10">
        <f t="shared" si="14"/>
        <v>165</v>
      </c>
      <c r="G45" s="1">
        <f>SUM(H45:K45)</f>
        <v>1330</v>
      </c>
      <c r="H45" s="1">
        <v>80</v>
      </c>
      <c r="I45" s="1">
        <v>44</v>
      </c>
      <c r="J45" s="1">
        <v>152</v>
      </c>
      <c r="K45" s="1">
        <f t="shared" si="15"/>
        <v>1054</v>
      </c>
      <c r="L45" s="1">
        <v>995</v>
      </c>
      <c r="M45" s="1">
        <v>59</v>
      </c>
      <c r="P45" s="1">
        <v>80</v>
      </c>
      <c r="Q45" s="1">
        <v>297</v>
      </c>
      <c r="R45" s="1">
        <v>84</v>
      </c>
      <c r="S45" s="1">
        <v>1031</v>
      </c>
      <c r="T45" s="1">
        <v>81</v>
      </c>
      <c r="U45" s="1">
        <v>1020</v>
      </c>
      <c r="V45" s="1">
        <v>1</v>
      </c>
      <c r="W45" s="1">
        <v>2</v>
      </c>
      <c r="X45" s="9" t="s">
        <v>27</v>
      </c>
      <c r="Y45" s="9" t="s">
        <v>27</v>
      </c>
      <c r="Z45" s="9" t="s">
        <v>27</v>
      </c>
      <c r="AA45" s="9" t="s">
        <v>27</v>
      </c>
    </row>
    <row r="46" spans="4:27" ht="15" customHeight="1">
      <c r="D46" s="11" t="s">
        <v>43</v>
      </c>
      <c r="F46" s="10">
        <f t="shared" si="14"/>
        <v>220</v>
      </c>
      <c r="G46" s="1">
        <f aca="true" t="shared" si="16" ref="G46:G56">SUM(H46:K46)</f>
        <v>1068</v>
      </c>
      <c r="H46" s="1">
        <v>159</v>
      </c>
      <c r="I46" s="1">
        <v>69</v>
      </c>
      <c r="J46" s="1">
        <v>102</v>
      </c>
      <c r="K46" s="1">
        <f t="shared" si="15"/>
        <v>738</v>
      </c>
      <c r="L46" s="1">
        <v>724</v>
      </c>
      <c r="M46" s="1">
        <v>14</v>
      </c>
      <c r="P46" s="1">
        <v>159</v>
      </c>
      <c r="Q46" s="1">
        <v>474</v>
      </c>
      <c r="R46" s="1">
        <v>61</v>
      </c>
      <c r="S46" s="1">
        <v>594</v>
      </c>
      <c r="T46" s="1">
        <v>61</v>
      </c>
      <c r="U46" s="1">
        <v>594</v>
      </c>
      <c r="V46" s="9" t="s">
        <v>27</v>
      </c>
      <c r="W46" s="9" t="s">
        <v>27</v>
      </c>
      <c r="X46" s="9" t="s">
        <v>27</v>
      </c>
      <c r="Y46" s="9" t="s">
        <v>27</v>
      </c>
      <c r="Z46" s="9" t="s">
        <v>27</v>
      </c>
      <c r="AA46" s="9" t="s">
        <v>27</v>
      </c>
    </row>
    <row r="47" spans="4:27" ht="15" customHeight="1">
      <c r="D47" s="11" t="s">
        <v>44</v>
      </c>
      <c r="F47" s="10">
        <f t="shared" si="14"/>
        <v>44</v>
      </c>
      <c r="G47" s="1">
        <f t="shared" si="16"/>
        <v>623</v>
      </c>
      <c r="H47" s="1">
        <v>24</v>
      </c>
      <c r="I47" s="1">
        <v>16</v>
      </c>
      <c r="J47" s="1">
        <v>52</v>
      </c>
      <c r="K47" s="1">
        <f t="shared" si="15"/>
        <v>531</v>
      </c>
      <c r="L47" s="1">
        <v>521</v>
      </c>
      <c r="M47" s="1">
        <v>10</v>
      </c>
      <c r="P47" s="1">
        <v>24</v>
      </c>
      <c r="Q47" s="1">
        <v>107</v>
      </c>
      <c r="R47" s="1">
        <v>20</v>
      </c>
      <c r="S47" s="1">
        <v>516</v>
      </c>
      <c r="T47" s="1">
        <v>20</v>
      </c>
      <c r="U47" s="1">
        <v>516</v>
      </c>
      <c r="V47" s="9" t="s">
        <v>27</v>
      </c>
      <c r="W47" s="9" t="s">
        <v>27</v>
      </c>
      <c r="X47" s="9" t="s">
        <v>27</v>
      </c>
      <c r="Y47" s="9" t="s">
        <v>27</v>
      </c>
      <c r="Z47" s="9" t="s">
        <v>27</v>
      </c>
      <c r="AA47" s="9" t="s">
        <v>27</v>
      </c>
    </row>
    <row r="48" spans="4:27" ht="15" customHeight="1">
      <c r="D48" s="11" t="s">
        <v>45</v>
      </c>
      <c r="F48" s="10">
        <f t="shared" si="14"/>
        <v>304</v>
      </c>
      <c r="G48" s="1">
        <f t="shared" si="16"/>
        <v>3245</v>
      </c>
      <c r="H48" s="1">
        <v>148</v>
      </c>
      <c r="I48" s="1">
        <v>70</v>
      </c>
      <c r="J48" s="1">
        <v>305</v>
      </c>
      <c r="K48" s="1">
        <f t="shared" si="15"/>
        <v>2722</v>
      </c>
      <c r="L48" s="1">
        <v>2662</v>
      </c>
      <c r="M48" s="1">
        <v>60</v>
      </c>
      <c r="P48" s="1">
        <v>148</v>
      </c>
      <c r="Q48" s="1">
        <v>466</v>
      </c>
      <c r="R48" s="1">
        <v>156</v>
      </c>
      <c r="S48" s="1">
        <v>2779</v>
      </c>
      <c r="T48" s="1">
        <v>154</v>
      </c>
      <c r="U48" s="1">
        <v>2754</v>
      </c>
      <c r="V48" s="9" t="s">
        <v>27</v>
      </c>
      <c r="W48" s="9" t="s">
        <v>27</v>
      </c>
      <c r="X48" s="9" t="s">
        <v>27</v>
      </c>
      <c r="Y48" s="9" t="s">
        <v>27</v>
      </c>
      <c r="Z48" s="9" t="s">
        <v>27</v>
      </c>
      <c r="AA48" s="9" t="s">
        <v>27</v>
      </c>
    </row>
    <row r="49" spans="4:27" ht="15" customHeight="1">
      <c r="D49" s="11" t="s">
        <v>46</v>
      </c>
      <c r="F49" s="10">
        <f t="shared" si="14"/>
        <v>19</v>
      </c>
      <c r="G49" s="1">
        <f t="shared" si="16"/>
        <v>362</v>
      </c>
      <c r="H49" s="8" t="s">
        <v>27</v>
      </c>
      <c r="I49" s="8" t="s">
        <v>27</v>
      </c>
      <c r="J49" s="1">
        <v>18</v>
      </c>
      <c r="K49" s="1">
        <f t="shared" si="15"/>
        <v>344</v>
      </c>
      <c r="L49" s="1">
        <v>338</v>
      </c>
      <c r="M49" s="1">
        <v>6</v>
      </c>
      <c r="P49" s="9" t="s">
        <v>27</v>
      </c>
      <c r="Q49" s="9" t="s">
        <v>27</v>
      </c>
      <c r="R49" s="1">
        <v>19</v>
      </c>
      <c r="S49" s="1">
        <v>362</v>
      </c>
      <c r="T49" s="1">
        <v>15</v>
      </c>
      <c r="U49" s="1">
        <v>233</v>
      </c>
      <c r="V49" s="9" t="s">
        <v>27</v>
      </c>
      <c r="W49" s="9" t="s">
        <v>27</v>
      </c>
      <c r="X49" s="9" t="s">
        <v>27</v>
      </c>
      <c r="Y49" s="9" t="s">
        <v>27</v>
      </c>
      <c r="Z49" s="9" t="s">
        <v>27</v>
      </c>
      <c r="AA49" s="9" t="s">
        <v>27</v>
      </c>
    </row>
    <row r="50" spans="4:27" ht="15" customHeight="1">
      <c r="D50" s="11" t="s">
        <v>47</v>
      </c>
      <c r="F50" s="10">
        <f t="shared" si="14"/>
        <v>11</v>
      </c>
      <c r="G50" s="1">
        <f t="shared" si="16"/>
        <v>83</v>
      </c>
      <c r="H50" s="8" t="s">
        <v>27</v>
      </c>
      <c r="I50" s="8" t="s">
        <v>27</v>
      </c>
      <c r="J50" s="1">
        <v>10</v>
      </c>
      <c r="K50" s="1">
        <f t="shared" si="15"/>
        <v>73</v>
      </c>
      <c r="L50" s="1">
        <v>73</v>
      </c>
      <c r="M50" s="8" t="s">
        <v>27</v>
      </c>
      <c r="P50" s="9" t="s">
        <v>27</v>
      </c>
      <c r="Q50" s="9" t="s">
        <v>27</v>
      </c>
      <c r="R50" s="1">
        <v>10</v>
      </c>
      <c r="S50" s="1">
        <v>78</v>
      </c>
      <c r="T50" s="1">
        <v>10</v>
      </c>
      <c r="U50" s="1">
        <v>78</v>
      </c>
      <c r="V50" s="9">
        <v>1</v>
      </c>
      <c r="W50" s="9">
        <v>5</v>
      </c>
      <c r="X50" s="9" t="s">
        <v>27</v>
      </c>
      <c r="Y50" s="9" t="s">
        <v>27</v>
      </c>
      <c r="Z50" s="9" t="s">
        <v>27</v>
      </c>
      <c r="AA50" s="9" t="s">
        <v>27</v>
      </c>
    </row>
    <row r="51" spans="4:27" ht="15" customHeight="1">
      <c r="D51" s="6"/>
      <c r="F51" s="10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4:27" ht="15" customHeight="1">
      <c r="D52" s="11" t="s">
        <v>48</v>
      </c>
      <c r="F52" s="10">
        <f t="shared" si="14"/>
        <v>52</v>
      </c>
      <c r="G52" s="1">
        <f t="shared" si="16"/>
        <v>922</v>
      </c>
      <c r="H52" s="1">
        <v>6</v>
      </c>
      <c r="I52" s="1">
        <v>4</v>
      </c>
      <c r="J52" s="1">
        <v>60</v>
      </c>
      <c r="K52" s="1">
        <f aca="true" t="shared" si="17" ref="K52:K57">SUM(L52:M52)</f>
        <v>852</v>
      </c>
      <c r="L52" s="1">
        <v>825</v>
      </c>
      <c r="M52" s="1">
        <v>27</v>
      </c>
      <c r="P52" s="1">
        <v>6</v>
      </c>
      <c r="Q52" s="1">
        <v>11</v>
      </c>
      <c r="R52" s="1">
        <v>46</v>
      </c>
      <c r="S52" s="1">
        <v>911</v>
      </c>
      <c r="T52" s="1">
        <v>46</v>
      </c>
      <c r="U52" s="1">
        <v>911</v>
      </c>
      <c r="V52" s="9" t="s">
        <v>27</v>
      </c>
      <c r="W52" s="9" t="s">
        <v>27</v>
      </c>
      <c r="X52" s="9" t="s">
        <v>27</v>
      </c>
      <c r="Y52" s="9" t="s">
        <v>27</v>
      </c>
      <c r="Z52" s="9" t="s">
        <v>27</v>
      </c>
      <c r="AA52" s="9" t="s">
        <v>27</v>
      </c>
    </row>
    <row r="53" spans="4:27" ht="15" customHeight="1">
      <c r="D53" s="11" t="s">
        <v>49</v>
      </c>
      <c r="F53" s="10">
        <f t="shared" si="14"/>
        <v>10</v>
      </c>
      <c r="G53" s="1">
        <f t="shared" si="16"/>
        <v>97</v>
      </c>
      <c r="H53" s="1">
        <v>2</v>
      </c>
      <c r="I53" s="8" t="s">
        <v>27</v>
      </c>
      <c r="J53" s="1">
        <v>9</v>
      </c>
      <c r="K53" s="1">
        <f t="shared" si="17"/>
        <v>86</v>
      </c>
      <c r="L53" s="1">
        <v>78</v>
      </c>
      <c r="M53" s="1">
        <v>8</v>
      </c>
      <c r="P53" s="1">
        <v>2</v>
      </c>
      <c r="Q53" s="1">
        <v>8</v>
      </c>
      <c r="R53" s="1">
        <v>8</v>
      </c>
      <c r="S53" s="1">
        <v>89</v>
      </c>
      <c r="T53" s="1">
        <v>8</v>
      </c>
      <c r="U53" s="1">
        <v>89</v>
      </c>
      <c r="V53" s="9" t="s">
        <v>27</v>
      </c>
      <c r="W53" s="9" t="s">
        <v>27</v>
      </c>
      <c r="X53" s="9" t="s">
        <v>27</v>
      </c>
      <c r="Y53" s="9" t="s">
        <v>27</v>
      </c>
      <c r="Z53" s="9" t="s">
        <v>27</v>
      </c>
      <c r="AA53" s="9" t="s">
        <v>27</v>
      </c>
    </row>
    <row r="54" spans="4:27" ht="15" customHeight="1">
      <c r="D54" s="11" t="s">
        <v>50</v>
      </c>
      <c r="F54" s="10">
        <f t="shared" si="14"/>
        <v>6</v>
      </c>
      <c r="G54" s="1">
        <f t="shared" si="16"/>
        <v>113</v>
      </c>
      <c r="H54" s="1">
        <v>3</v>
      </c>
      <c r="I54" s="1">
        <v>4</v>
      </c>
      <c r="J54" s="1">
        <v>2</v>
      </c>
      <c r="K54" s="1">
        <f t="shared" si="17"/>
        <v>104</v>
      </c>
      <c r="L54" s="1">
        <v>104</v>
      </c>
      <c r="M54" s="8" t="s">
        <v>27</v>
      </c>
      <c r="P54" s="1">
        <v>3</v>
      </c>
      <c r="Q54" s="1">
        <v>14</v>
      </c>
      <c r="R54" s="1">
        <v>3</v>
      </c>
      <c r="S54" s="1">
        <v>99</v>
      </c>
      <c r="T54" s="1">
        <v>3</v>
      </c>
      <c r="U54" s="1">
        <v>99</v>
      </c>
      <c r="V54" s="9" t="s">
        <v>27</v>
      </c>
      <c r="W54" s="9" t="s">
        <v>27</v>
      </c>
      <c r="X54" s="9" t="s">
        <v>27</v>
      </c>
      <c r="Y54" s="9" t="s">
        <v>27</v>
      </c>
      <c r="Z54" s="9" t="s">
        <v>27</v>
      </c>
      <c r="AA54" s="9" t="s">
        <v>27</v>
      </c>
    </row>
    <row r="55" spans="4:27" ht="15" customHeight="1">
      <c r="D55" s="11" t="s">
        <v>51</v>
      </c>
      <c r="F55" s="10">
        <f t="shared" si="14"/>
        <v>911</v>
      </c>
      <c r="G55" s="1">
        <f t="shared" si="16"/>
        <v>8709</v>
      </c>
      <c r="H55" s="1">
        <v>560</v>
      </c>
      <c r="I55" s="1">
        <v>204</v>
      </c>
      <c r="J55" s="1">
        <v>644</v>
      </c>
      <c r="K55" s="1">
        <f t="shared" si="17"/>
        <v>7301</v>
      </c>
      <c r="L55" s="1">
        <v>7173</v>
      </c>
      <c r="M55" s="1">
        <v>128</v>
      </c>
      <c r="P55" s="1">
        <v>561</v>
      </c>
      <c r="Q55" s="1">
        <v>1622</v>
      </c>
      <c r="R55" s="1">
        <v>349</v>
      </c>
      <c r="S55" s="1">
        <v>7084</v>
      </c>
      <c r="T55" s="1">
        <v>345</v>
      </c>
      <c r="U55" s="1">
        <v>7065</v>
      </c>
      <c r="V55" s="1">
        <v>1</v>
      </c>
      <c r="W55" s="1">
        <v>3</v>
      </c>
      <c r="X55" s="9" t="s">
        <v>27</v>
      </c>
      <c r="Y55" s="9" t="s">
        <v>27</v>
      </c>
      <c r="Z55" s="9" t="s">
        <v>27</v>
      </c>
      <c r="AA55" s="9" t="s">
        <v>27</v>
      </c>
    </row>
    <row r="56" spans="4:27" ht="15" customHeight="1">
      <c r="D56" s="11" t="s">
        <v>52</v>
      </c>
      <c r="F56" s="10">
        <f t="shared" si="14"/>
        <v>48</v>
      </c>
      <c r="G56" s="1">
        <f t="shared" si="16"/>
        <v>990</v>
      </c>
      <c r="H56" s="1">
        <v>7</v>
      </c>
      <c r="I56" s="1">
        <v>4</v>
      </c>
      <c r="J56" s="1">
        <v>60</v>
      </c>
      <c r="K56" s="1">
        <f t="shared" si="17"/>
        <v>919</v>
      </c>
      <c r="L56" s="1">
        <v>912</v>
      </c>
      <c r="M56" s="1">
        <v>7</v>
      </c>
      <c r="P56" s="1">
        <v>7</v>
      </c>
      <c r="Q56" s="1">
        <v>22</v>
      </c>
      <c r="R56" s="1">
        <v>41</v>
      </c>
      <c r="S56" s="1">
        <v>968</v>
      </c>
      <c r="T56" s="1">
        <v>41</v>
      </c>
      <c r="U56" s="1">
        <v>968</v>
      </c>
      <c r="V56" s="9" t="s">
        <v>27</v>
      </c>
      <c r="W56" s="9" t="s">
        <v>27</v>
      </c>
      <c r="X56" s="9" t="s">
        <v>27</v>
      </c>
      <c r="Y56" s="9" t="s">
        <v>27</v>
      </c>
      <c r="Z56" s="9" t="s">
        <v>27</v>
      </c>
      <c r="AA56" s="9" t="s">
        <v>27</v>
      </c>
    </row>
    <row r="57" spans="4:27" ht="15" customHeight="1">
      <c r="D57" s="11" t="s">
        <v>53</v>
      </c>
      <c r="F57" s="10">
        <f aca="true" t="shared" si="18" ref="F57:F65">SUM(P57,R57,V57,X57,Z57)</f>
        <v>14</v>
      </c>
      <c r="G57" s="1">
        <f>SUM(H57:K57)</f>
        <v>194</v>
      </c>
      <c r="H57" s="1">
        <v>6</v>
      </c>
      <c r="I57" s="1">
        <v>2</v>
      </c>
      <c r="J57" s="1">
        <v>10</v>
      </c>
      <c r="K57" s="1">
        <f t="shared" si="17"/>
        <v>176</v>
      </c>
      <c r="L57" s="1">
        <v>173</v>
      </c>
      <c r="M57" s="1">
        <v>3</v>
      </c>
      <c r="P57" s="1">
        <v>6</v>
      </c>
      <c r="Q57" s="1">
        <v>57</v>
      </c>
      <c r="R57" s="1">
        <v>8</v>
      </c>
      <c r="S57" s="1">
        <v>137</v>
      </c>
      <c r="T57" s="1">
        <v>8</v>
      </c>
      <c r="U57" s="1">
        <v>137</v>
      </c>
      <c r="V57" s="9" t="s">
        <v>27</v>
      </c>
      <c r="W57" s="9" t="s">
        <v>27</v>
      </c>
      <c r="X57" s="9" t="s">
        <v>27</v>
      </c>
      <c r="Y57" s="9" t="s">
        <v>27</v>
      </c>
      <c r="Z57" s="9" t="s">
        <v>27</v>
      </c>
      <c r="AA57" s="9" t="s">
        <v>27</v>
      </c>
    </row>
    <row r="58" spans="4:27" ht="15" customHeight="1">
      <c r="D58" s="11" t="s">
        <v>54</v>
      </c>
      <c r="F58" s="10">
        <f t="shared" si="18"/>
        <v>424</v>
      </c>
      <c r="G58" s="1">
        <f>SUM(H58:K58)</f>
        <v>4735</v>
      </c>
      <c r="H58" s="1">
        <v>192</v>
      </c>
      <c r="I58" s="1">
        <v>70</v>
      </c>
      <c r="J58" s="8">
        <v>466</v>
      </c>
      <c r="K58" s="1">
        <f aca="true" t="shared" si="19" ref="K58:K65">SUM(L58:M58)</f>
        <v>4007</v>
      </c>
      <c r="L58" s="1">
        <v>3943</v>
      </c>
      <c r="M58" s="1">
        <v>64</v>
      </c>
      <c r="P58" s="1">
        <v>192</v>
      </c>
      <c r="Q58" s="1">
        <v>619</v>
      </c>
      <c r="R58" s="1">
        <v>232</v>
      </c>
      <c r="S58" s="1">
        <v>4116</v>
      </c>
      <c r="T58" s="1">
        <v>231</v>
      </c>
      <c r="U58" s="1">
        <v>4109</v>
      </c>
      <c r="V58" s="9" t="s">
        <v>27</v>
      </c>
      <c r="W58" s="9" t="s">
        <v>27</v>
      </c>
      <c r="X58" s="9" t="s">
        <v>27</v>
      </c>
      <c r="Y58" s="9" t="s">
        <v>27</v>
      </c>
      <c r="Z58" s="9" t="s">
        <v>27</v>
      </c>
      <c r="AA58" s="9" t="s">
        <v>27</v>
      </c>
    </row>
    <row r="59" spans="4:27" ht="15" customHeight="1">
      <c r="D59" s="11" t="s">
        <v>55</v>
      </c>
      <c r="F59" s="10">
        <f t="shared" si="18"/>
        <v>170</v>
      </c>
      <c r="G59" s="1">
        <f>SUM(H59:K59)</f>
        <v>10855</v>
      </c>
      <c r="H59" s="1">
        <v>36</v>
      </c>
      <c r="I59" s="1">
        <v>14</v>
      </c>
      <c r="J59" s="1">
        <v>258</v>
      </c>
      <c r="K59" s="1">
        <f t="shared" si="19"/>
        <v>10547</v>
      </c>
      <c r="L59" s="1">
        <v>10517</v>
      </c>
      <c r="M59" s="1">
        <v>30</v>
      </c>
      <c r="P59" s="1">
        <v>37</v>
      </c>
      <c r="Q59" s="1">
        <v>103</v>
      </c>
      <c r="R59" s="1">
        <v>133</v>
      </c>
      <c r="S59" s="1">
        <v>10752</v>
      </c>
      <c r="T59" s="1">
        <v>133</v>
      </c>
      <c r="U59" s="1">
        <v>10752</v>
      </c>
      <c r="V59" s="9" t="s">
        <v>27</v>
      </c>
      <c r="W59" s="9" t="s">
        <v>27</v>
      </c>
      <c r="X59" s="9" t="s">
        <v>27</v>
      </c>
      <c r="Y59" s="9" t="s">
        <v>27</v>
      </c>
      <c r="Z59" s="9" t="s">
        <v>27</v>
      </c>
      <c r="AA59" s="9" t="s">
        <v>27</v>
      </c>
    </row>
    <row r="60" spans="4:27" ht="15" customHeight="1">
      <c r="D60" s="11" t="s">
        <v>56</v>
      </c>
      <c r="F60" s="10">
        <f t="shared" si="18"/>
        <v>115</v>
      </c>
      <c r="G60" s="1">
        <f>SUM(H60:K60)</f>
        <v>7933</v>
      </c>
      <c r="H60" s="1">
        <v>28</v>
      </c>
      <c r="I60" s="1">
        <v>13</v>
      </c>
      <c r="J60" s="1">
        <v>122</v>
      </c>
      <c r="K60" s="1">
        <f>SUM(L60:M60)</f>
        <v>7770</v>
      </c>
      <c r="L60" s="1">
        <v>7664</v>
      </c>
      <c r="M60" s="1">
        <v>106</v>
      </c>
      <c r="P60" s="1">
        <v>28</v>
      </c>
      <c r="Q60" s="1">
        <v>193</v>
      </c>
      <c r="R60" s="1">
        <v>87</v>
      </c>
      <c r="S60" s="1">
        <v>7740</v>
      </c>
      <c r="T60" s="1">
        <v>87</v>
      </c>
      <c r="U60" s="1">
        <v>7740</v>
      </c>
      <c r="V60" s="9" t="s">
        <v>27</v>
      </c>
      <c r="W60" s="9" t="s">
        <v>27</v>
      </c>
      <c r="X60" s="9" t="s">
        <v>27</v>
      </c>
      <c r="Y60" s="9" t="s">
        <v>27</v>
      </c>
      <c r="Z60" s="9" t="s">
        <v>27</v>
      </c>
      <c r="AA60" s="9" t="s">
        <v>27</v>
      </c>
    </row>
    <row r="61" spans="4:27" ht="15" customHeight="1">
      <c r="D61" s="11" t="s">
        <v>57</v>
      </c>
      <c r="F61" s="10">
        <f t="shared" si="18"/>
        <v>280</v>
      </c>
      <c r="G61" s="1">
        <f>SUM(H61:K61)</f>
        <v>10423</v>
      </c>
      <c r="H61" s="1">
        <v>131</v>
      </c>
      <c r="I61" s="1">
        <v>50</v>
      </c>
      <c r="J61" s="1">
        <v>311</v>
      </c>
      <c r="K61" s="1">
        <f t="shared" si="19"/>
        <v>9931</v>
      </c>
      <c r="L61" s="1">
        <v>9732</v>
      </c>
      <c r="M61" s="1">
        <v>199</v>
      </c>
      <c r="P61" s="1">
        <v>131</v>
      </c>
      <c r="Q61" s="1">
        <v>346</v>
      </c>
      <c r="R61" s="1">
        <v>149</v>
      </c>
      <c r="S61" s="1">
        <v>10077</v>
      </c>
      <c r="T61" s="1">
        <v>148</v>
      </c>
      <c r="U61" s="1">
        <v>9997</v>
      </c>
      <c r="V61" s="9" t="s">
        <v>27</v>
      </c>
      <c r="W61" s="9" t="s">
        <v>27</v>
      </c>
      <c r="X61" s="9" t="s">
        <v>27</v>
      </c>
      <c r="Y61" s="9" t="s">
        <v>27</v>
      </c>
      <c r="Z61" s="9" t="s">
        <v>27</v>
      </c>
      <c r="AA61" s="9" t="s">
        <v>27</v>
      </c>
    </row>
    <row r="62" spans="4:27" ht="15" customHeight="1">
      <c r="D62" s="6"/>
      <c r="F62" s="10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4:27" ht="15" customHeight="1">
      <c r="D63" s="11" t="s">
        <v>58</v>
      </c>
      <c r="F63" s="10">
        <f t="shared" si="18"/>
        <v>16</v>
      </c>
      <c r="G63" s="1">
        <f>SUM(H63:K63)</f>
        <v>384</v>
      </c>
      <c r="H63" s="1">
        <v>3</v>
      </c>
      <c r="I63" s="1">
        <v>1</v>
      </c>
      <c r="J63" s="1">
        <v>17</v>
      </c>
      <c r="K63" s="1">
        <f t="shared" si="19"/>
        <v>363</v>
      </c>
      <c r="L63" s="1">
        <v>363</v>
      </c>
      <c r="M63" s="8" t="s">
        <v>27</v>
      </c>
      <c r="P63" s="1">
        <v>3</v>
      </c>
      <c r="Q63" s="1">
        <v>5</v>
      </c>
      <c r="R63" s="1">
        <v>13</v>
      </c>
      <c r="S63" s="1">
        <v>379</v>
      </c>
      <c r="T63" s="1">
        <v>12</v>
      </c>
      <c r="U63" s="1">
        <v>377</v>
      </c>
      <c r="V63" s="9" t="s">
        <v>27</v>
      </c>
      <c r="W63" s="9" t="s">
        <v>27</v>
      </c>
      <c r="X63" s="9" t="s">
        <v>27</v>
      </c>
      <c r="Y63" s="9" t="s">
        <v>27</v>
      </c>
      <c r="Z63" s="9" t="s">
        <v>27</v>
      </c>
      <c r="AA63" s="9" t="s">
        <v>27</v>
      </c>
    </row>
    <row r="64" spans="4:27" ht="15" customHeight="1">
      <c r="D64" s="11" t="s">
        <v>59</v>
      </c>
      <c r="F64" s="10">
        <f t="shared" si="18"/>
        <v>3</v>
      </c>
      <c r="G64" s="1">
        <f>SUM(H64:K64)</f>
        <v>136</v>
      </c>
      <c r="H64" s="8" t="s">
        <v>27</v>
      </c>
      <c r="I64" s="8" t="s">
        <v>27</v>
      </c>
      <c r="J64" s="8">
        <v>1</v>
      </c>
      <c r="K64" s="1">
        <f t="shared" si="19"/>
        <v>135</v>
      </c>
      <c r="L64" s="1">
        <v>135</v>
      </c>
      <c r="M64" s="8" t="s">
        <v>27</v>
      </c>
      <c r="P64" s="9" t="s">
        <v>27</v>
      </c>
      <c r="Q64" s="9" t="s">
        <v>27</v>
      </c>
      <c r="R64" s="1">
        <v>3</v>
      </c>
      <c r="S64" s="1">
        <v>136</v>
      </c>
      <c r="T64" s="1">
        <v>3</v>
      </c>
      <c r="U64" s="1">
        <v>136</v>
      </c>
      <c r="V64" s="9" t="s">
        <v>27</v>
      </c>
      <c r="W64" s="9" t="s">
        <v>27</v>
      </c>
      <c r="X64" s="9" t="s">
        <v>27</v>
      </c>
      <c r="Y64" s="9" t="s">
        <v>27</v>
      </c>
      <c r="Z64" s="9" t="s">
        <v>27</v>
      </c>
      <c r="AA64" s="9" t="s">
        <v>27</v>
      </c>
    </row>
    <row r="65" spans="1:27" ht="15" customHeight="1">
      <c r="A65" s="16"/>
      <c r="B65" s="16"/>
      <c r="C65" s="16"/>
      <c r="D65" s="34" t="s">
        <v>60</v>
      </c>
      <c r="E65" s="18"/>
      <c r="F65" s="10">
        <f t="shared" si="18"/>
        <v>245</v>
      </c>
      <c r="G65" s="16">
        <f>SUM(H65:K65)</f>
        <v>1295</v>
      </c>
      <c r="H65" s="16">
        <v>161</v>
      </c>
      <c r="I65" s="16">
        <v>65</v>
      </c>
      <c r="J65" s="16">
        <v>160</v>
      </c>
      <c r="K65" s="16">
        <f t="shared" si="19"/>
        <v>909</v>
      </c>
      <c r="L65" s="16">
        <v>863</v>
      </c>
      <c r="M65" s="16">
        <v>46</v>
      </c>
      <c r="P65" s="16">
        <v>162</v>
      </c>
      <c r="Q65" s="16">
        <v>493</v>
      </c>
      <c r="R65" s="16">
        <v>82</v>
      </c>
      <c r="S65" s="16">
        <v>800</v>
      </c>
      <c r="T65" s="16">
        <v>82</v>
      </c>
      <c r="U65" s="16">
        <v>800</v>
      </c>
      <c r="V65" s="35">
        <v>1</v>
      </c>
      <c r="W65" s="35">
        <v>2</v>
      </c>
      <c r="X65" s="35" t="s">
        <v>27</v>
      </c>
      <c r="Y65" s="35" t="s">
        <v>27</v>
      </c>
      <c r="Z65" s="35" t="s">
        <v>27</v>
      </c>
      <c r="AA65" s="35" t="s">
        <v>27</v>
      </c>
    </row>
    <row r="66" spans="1:27" ht="15" customHeight="1">
      <c r="A66" s="16"/>
      <c r="B66" s="16"/>
      <c r="C66" s="16"/>
      <c r="D66" s="34"/>
      <c r="E66" s="18"/>
      <c r="F66" s="16"/>
      <c r="G66" s="16"/>
      <c r="H66" s="16"/>
      <c r="I66" s="16"/>
      <c r="J66" s="16"/>
      <c r="K66" s="16"/>
      <c r="L66" s="16"/>
      <c r="M66" s="16"/>
      <c r="P66" s="16"/>
      <c r="Q66" s="16"/>
      <c r="R66" s="16"/>
      <c r="S66" s="16"/>
      <c r="T66" s="16"/>
      <c r="U66" s="16"/>
      <c r="V66" s="35"/>
      <c r="W66" s="35"/>
      <c r="X66" s="35"/>
      <c r="Y66" s="35"/>
      <c r="Z66" s="35"/>
      <c r="AA66" s="35"/>
    </row>
    <row r="67" spans="2:27" ht="15" customHeight="1">
      <c r="B67" s="20"/>
      <c r="C67" s="6" t="s">
        <v>146</v>
      </c>
      <c r="D67" s="20"/>
      <c r="F67" s="10">
        <f aca="true" t="shared" si="20" ref="F67:M67">SUM(F68:F71)</f>
        <v>197</v>
      </c>
      <c r="G67" s="16">
        <f t="shared" si="20"/>
        <v>3814</v>
      </c>
      <c r="H67" s="16">
        <f t="shared" si="20"/>
        <v>1</v>
      </c>
      <c r="I67" s="16">
        <f t="shared" si="20"/>
        <v>1</v>
      </c>
      <c r="J67" s="16">
        <f t="shared" si="20"/>
        <v>43</v>
      </c>
      <c r="K67" s="16">
        <f t="shared" si="20"/>
        <v>3769</v>
      </c>
      <c r="L67" s="16">
        <f t="shared" si="20"/>
        <v>3715</v>
      </c>
      <c r="M67" s="16">
        <f t="shared" si="20"/>
        <v>54</v>
      </c>
      <c r="P67" s="16">
        <f aca="true" t="shared" si="21" ref="P67:U67">SUM(P68:P71)</f>
        <v>1</v>
      </c>
      <c r="Q67" s="16">
        <f t="shared" si="21"/>
        <v>2</v>
      </c>
      <c r="R67" s="16">
        <f t="shared" si="21"/>
        <v>57</v>
      </c>
      <c r="S67" s="16">
        <f t="shared" si="21"/>
        <v>2373</v>
      </c>
      <c r="T67" s="16">
        <f t="shared" si="21"/>
        <v>57</v>
      </c>
      <c r="U67" s="16">
        <f t="shared" si="21"/>
        <v>2373</v>
      </c>
      <c r="V67" s="16">
        <f aca="true" t="shared" si="22" ref="V67:AA67">SUM(V68:V71)</f>
        <v>1</v>
      </c>
      <c r="W67" s="16">
        <f t="shared" si="22"/>
        <v>3</v>
      </c>
      <c r="X67" s="9" t="s">
        <v>27</v>
      </c>
      <c r="Y67" s="9" t="s">
        <v>27</v>
      </c>
      <c r="Z67" s="16">
        <f t="shared" si="22"/>
        <v>138</v>
      </c>
      <c r="AA67" s="16">
        <f t="shared" si="22"/>
        <v>1436</v>
      </c>
    </row>
    <row r="68" spans="3:27" ht="15" customHeight="1">
      <c r="C68" s="20"/>
      <c r="D68" s="11" t="s">
        <v>61</v>
      </c>
      <c r="F68" s="10">
        <f>SUM(P68,R68,V68,X68,Z68)</f>
        <v>38</v>
      </c>
      <c r="G68" s="1">
        <f>SUM(H68:K68)</f>
        <v>1756</v>
      </c>
      <c r="H68" s="8" t="s">
        <v>27</v>
      </c>
      <c r="I68" s="8" t="s">
        <v>27</v>
      </c>
      <c r="J68" s="1">
        <v>5</v>
      </c>
      <c r="K68" s="1">
        <f>SUM(L68:M68)</f>
        <v>1751</v>
      </c>
      <c r="L68" s="1">
        <v>1738</v>
      </c>
      <c r="M68" s="1">
        <v>13</v>
      </c>
      <c r="P68" s="9" t="s">
        <v>27</v>
      </c>
      <c r="Q68" s="9" t="s">
        <v>27</v>
      </c>
      <c r="R68" s="1">
        <v>38</v>
      </c>
      <c r="S68" s="1">
        <v>1756</v>
      </c>
      <c r="T68" s="1">
        <v>38</v>
      </c>
      <c r="U68" s="1">
        <v>1756</v>
      </c>
      <c r="V68" s="9" t="s">
        <v>27</v>
      </c>
      <c r="W68" s="9" t="s">
        <v>27</v>
      </c>
      <c r="X68" s="9" t="s">
        <v>27</v>
      </c>
      <c r="Y68" s="9" t="s">
        <v>27</v>
      </c>
      <c r="Z68" s="9" t="s">
        <v>27</v>
      </c>
      <c r="AA68" s="9" t="s">
        <v>27</v>
      </c>
    </row>
    <row r="69" spans="3:27" ht="15" customHeight="1">
      <c r="C69" s="20"/>
      <c r="D69" s="11" t="s">
        <v>62</v>
      </c>
      <c r="F69" s="10">
        <f>SUM(P69,R69,V69,X69,Z69)</f>
        <v>11</v>
      </c>
      <c r="G69" s="1">
        <f>SUM(H69:K69)</f>
        <v>551</v>
      </c>
      <c r="H69" s="8" t="s">
        <v>27</v>
      </c>
      <c r="I69" s="8" t="s">
        <v>27</v>
      </c>
      <c r="J69" s="1">
        <v>35</v>
      </c>
      <c r="K69" s="1">
        <f>SUM(L69:M69)</f>
        <v>516</v>
      </c>
      <c r="L69" s="1">
        <v>516</v>
      </c>
      <c r="M69" s="8" t="s">
        <v>27</v>
      </c>
      <c r="P69" s="9" t="s">
        <v>27</v>
      </c>
      <c r="Q69" s="9" t="s">
        <v>27</v>
      </c>
      <c r="R69" s="1">
        <v>11</v>
      </c>
      <c r="S69" s="1">
        <v>551</v>
      </c>
      <c r="T69" s="1">
        <v>11</v>
      </c>
      <c r="U69" s="1">
        <v>551</v>
      </c>
      <c r="V69" s="9" t="s">
        <v>27</v>
      </c>
      <c r="W69" s="9" t="s">
        <v>27</v>
      </c>
      <c r="X69" s="9" t="s">
        <v>27</v>
      </c>
      <c r="Y69" s="9" t="s">
        <v>27</v>
      </c>
      <c r="Z69" s="9" t="s">
        <v>27</v>
      </c>
      <c r="AA69" s="9" t="s">
        <v>27</v>
      </c>
    </row>
    <row r="70" spans="3:27" ht="15" customHeight="1">
      <c r="C70" s="20"/>
      <c r="D70" s="11" t="s">
        <v>63</v>
      </c>
      <c r="F70" s="10">
        <f>SUM(P70,R70,V70,X70,Z70)</f>
        <v>2</v>
      </c>
      <c r="G70" s="1">
        <f>SUM(H70:K70)</f>
        <v>8</v>
      </c>
      <c r="H70" s="8" t="s">
        <v>27</v>
      </c>
      <c r="I70" s="8" t="s">
        <v>27</v>
      </c>
      <c r="J70" s="8">
        <v>1</v>
      </c>
      <c r="K70" s="1">
        <f>SUM(L70:M70)</f>
        <v>7</v>
      </c>
      <c r="L70" s="8">
        <v>7</v>
      </c>
      <c r="M70" s="8" t="s">
        <v>27</v>
      </c>
      <c r="P70" s="9" t="s">
        <v>27</v>
      </c>
      <c r="Q70" s="9" t="s">
        <v>27</v>
      </c>
      <c r="R70" s="9">
        <v>2</v>
      </c>
      <c r="S70" s="9">
        <v>8</v>
      </c>
      <c r="T70" s="9">
        <v>2</v>
      </c>
      <c r="U70" s="9">
        <v>8</v>
      </c>
      <c r="V70" s="9" t="s">
        <v>27</v>
      </c>
      <c r="W70" s="9" t="s">
        <v>27</v>
      </c>
      <c r="X70" s="9" t="s">
        <v>27</v>
      </c>
      <c r="Y70" s="9" t="s">
        <v>27</v>
      </c>
      <c r="Z70" s="9" t="s">
        <v>27</v>
      </c>
      <c r="AA70" s="9" t="s">
        <v>27</v>
      </c>
    </row>
    <row r="71" spans="3:27" ht="15" customHeight="1">
      <c r="C71" s="20"/>
      <c r="D71" s="11" t="s">
        <v>64</v>
      </c>
      <c r="F71" s="10">
        <f>SUM(P71,R71,V71,X71,Z71)</f>
        <v>146</v>
      </c>
      <c r="G71" s="1">
        <f>SUM(H71:K71)</f>
        <v>1499</v>
      </c>
      <c r="H71" s="8">
        <v>1</v>
      </c>
      <c r="I71" s="8">
        <v>1</v>
      </c>
      <c r="J71" s="8">
        <v>2</v>
      </c>
      <c r="K71" s="1">
        <f>SUM(L71:M71)</f>
        <v>1495</v>
      </c>
      <c r="L71" s="1">
        <v>1454</v>
      </c>
      <c r="M71" s="1">
        <v>41</v>
      </c>
      <c r="P71" s="9">
        <v>1</v>
      </c>
      <c r="Q71" s="9">
        <v>2</v>
      </c>
      <c r="R71" s="1">
        <v>6</v>
      </c>
      <c r="S71" s="1">
        <v>58</v>
      </c>
      <c r="T71" s="1">
        <v>6</v>
      </c>
      <c r="U71" s="1">
        <v>58</v>
      </c>
      <c r="V71" s="9">
        <v>1</v>
      </c>
      <c r="W71" s="9">
        <v>3</v>
      </c>
      <c r="X71" s="9" t="s">
        <v>27</v>
      </c>
      <c r="Y71" s="9" t="s">
        <v>27</v>
      </c>
      <c r="Z71" s="1">
        <v>138</v>
      </c>
      <c r="AA71" s="1">
        <v>1436</v>
      </c>
    </row>
    <row r="72" spans="3:25" ht="15" customHeight="1">
      <c r="C72" s="20"/>
      <c r="D72" s="11"/>
      <c r="E72" s="18"/>
      <c r="F72" s="16"/>
      <c r="H72" s="8"/>
      <c r="I72" s="8"/>
      <c r="J72" s="8"/>
      <c r="P72" s="9"/>
      <c r="Q72" s="9"/>
      <c r="V72" s="9"/>
      <c r="W72" s="9"/>
      <c r="X72" s="9"/>
      <c r="Y72" s="9"/>
    </row>
    <row r="73" spans="3:27" ht="15" customHeight="1">
      <c r="C73" s="6" t="s">
        <v>147</v>
      </c>
      <c r="D73" s="20"/>
      <c r="F73" s="10">
        <f aca="true" t="shared" si="23" ref="F73:M73">SUM(F74:F78,F89:F92)</f>
        <v>2362</v>
      </c>
      <c r="G73" s="16">
        <f t="shared" si="23"/>
        <v>37470</v>
      </c>
      <c r="H73" s="16">
        <f t="shared" si="23"/>
        <v>669</v>
      </c>
      <c r="I73" s="16">
        <f t="shared" si="23"/>
        <v>161</v>
      </c>
      <c r="J73" s="16">
        <f t="shared" si="23"/>
        <v>1814</v>
      </c>
      <c r="K73" s="16">
        <f t="shared" si="23"/>
        <v>34826</v>
      </c>
      <c r="L73" s="16">
        <f t="shared" si="23"/>
        <v>33999</v>
      </c>
      <c r="M73" s="16">
        <f t="shared" si="23"/>
        <v>827</v>
      </c>
      <c r="P73" s="16">
        <f aca="true" t="shared" si="24" ref="P73:AA73">SUM(P74:P78,P89:P92)</f>
        <v>672</v>
      </c>
      <c r="Q73" s="16">
        <f t="shared" si="24"/>
        <v>1334</v>
      </c>
      <c r="R73" s="16">
        <f t="shared" si="24"/>
        <v>1318</v>
      </c>
      <c r="S73" s="16">
        <f t="shared" si="24"/>
        <v>30041</v>
      </c>
      <c r="T73" s="16">
        <f t="shared" si="24"/>
        <v>1274</v>
      </c>
      <c r="U73" s="16">
        <f t="shared" si="24"/>
        <v>29585</v>
      </c>
      <c r="V73" s="16">
        <f t="shared" si="24"/>
        <v>14</v>
      </c>
      <c r="W73" s="16">
        <f t="shared" si="24"/>
        <v>31</v>
      </c>
      <c r="X73" s="16">
        <f t="shared" si="24"/>
        <v>317</v>
      </c>
      <c r="Y73" s="16">
        <f t="shared" si="24"/>
        <v>4714</v>
      </c>
      <c r="Z73" s="16">
        <f t="shared" si="24"/>
        <v>41</v>
      </c>
      <c r="AA73" s="16">
        <f t="shared" si="24"/>
        <v>1350</v>
      </c>
    </row>
    <row r="74" spans="4:27" ht="15" customHeight="1">
      <c r="D74" s="11" t="s">
        <v>65</v>
      </c>
      <c r="F74" s="10">
        <f>SUM(P74,R74,V74,X74,Z74)</f>
        <v>40</v>
      </c>
      <c r="G74" s="1">
        <f>SUM(H74:K74)</f>
        <v>1125</v>
      </c>
      <c r="H74" s="8" t="s">
        <v>27</v>
      </c>
      <c r="I74" s="8" t="s">
        <v>27</v>
      </c>
      <c r="J74" s="1">
        <v>9</v>
      </c>
      <c r="K74" s="1">
        <f>SUM(L74:M74)</f>
        <v>1116</v>
      </c>
      <c r="L74" s="1">
        <v>1107</v>
      </c>
      <c r="M74" s="1">
        <v>9</v>
      </c>
      <c r="P74" s="9" t="s">
        <v>66</v>
      </c>
      <c r="Q74" s="9" t="s">
        <v>66</v>
      </c>
      <c r="R74" s="1">
        <v>40</v>
      </c>
      <c r="S74" s="1">
        <v>1125</v>
      </c>
      <c r="T74" s="1">
        <v>40</v>
      </c>
      <c r="U74" s="1">
        <v>1125</v>
      </c>
      <c r="V74" s="9" t="s">
        <v>27</v>
      </c>
      <c r="W74" s="9" t="s">
        <v>27</v>
      </c>
      <c r="X74" s="9" t="s">
        <v>27</v>
      </c>
      <c r="Y74" s="9" t="s">
        <v>27</v>
      </c>
      <c r="Z74" s="9" t="s">
        <v>27</v>
      </c>
      <c r="AA74" s="9" t="s">
        <v>27</v>
      </c>
    </row>
    <row r="75" spans="4:27" ht="15" customHeight="1">
      <c r="D75" s="11" t="s">
        <v>67</v>
      </c>
      <c r="F75" s="10">
        <f>SUM(P75,R75,V75,X75,Z75)</f>
        <v>549</v>
      </c>
      <c r="G75" s="1">
        <f>SUM(H75:K75)</f>
        <v>11499</v>
      </c>
      <c r="H75" s="1">
        <v>272</v>
      </c>
      <c r="I75" s="1">
        <v>39</v>
      </c>
      <c r="J75" s="1">
        <v>463</v>
      </c>
      <c r="K75" s="1">
        <f>SUM(L75:M75)</f>
        <v>10725</v>
      </c>
      <c r="L75" s="1">
        <v>10658</v>
      </c>
      <c r="M75" s="1">
        <v>67</v>
      </c>
      <c r="P75" s="1">
        <v>272</v>
      </c>
      <c r="Q75" s="1">
        <v>332</v>
      </c>
      <c r="R75" s="1">
        <v>260</v>
      </c>
      <c r="S75" s="1">
        <v>10089</v>
      </c>
      <c r="T75" s="1">
        <v>260</v>
      </c>
      <c r="U75" s="1">
        <v>10089</v>
      </c>
      <c r="V75" s="1">
        <v>1</v>
      </c>
      <c r="W75" s="1">
        <v>2</v>
      </c>
      <c r="X75" s="9" t="s">
        <v>27</v>
      </c>
      <c r="Y75" s="9" t="s">
        <v>27</v>
      </c>
      <c r="Z75" s="1">
        <v>16</v>
      </c>
      <c r="AA75" s="1">
        <v>1076</v>
      </c>
    </row>
    <row r="76" spans="4:27" ht="15" customHeight="1">
      <c r="D76" s="11" t="s">
        <v>68</v>
      </c>
      <c r="F76" s="10">
        <f>SUM(P76,R76,V76,X76,Z76)</f>
        <v>684</v>
      </c>
      <c r="G76" s="1">
        <f>SUM(H76:K76)</f>
        <v>11307</v>
      </c>
      <c r="H76" s="1">
        <v>191</v>
      </c>
      <c r="I76" s="1">
        <v>67</v>
      </c>
      <c r="J76" s="1">
        <v>714</v>
      </c>
      <c r="K76" s="1">
        <f>SUM(L76:M76)</f>
        <v>10335</v>
      </c>
      <c r="L76" s="1">
        <v>10041</v>
      </c>
      <c r="M76" s="1">
        <v>294</v>
      </c>
      <c r="P76" s="1">
        <v>192</v>
      </c>
      <c r="Q76" s="1">
        <v>517</v>
      </c>
      <c r="R76" s="1">
        <v>492</v>
      </c>
      <c r="S76" s="1">
        <v>10790</v>
      </c>
      <c r="T76" s="1">
        <v>482</v>
      </c>
      <c r="U76" s="1">
        <v>10570</v>
      </c>
      <c r="V76" s="9" t="s">
        <v>27</v>
      </c>
      <c r="W76" s="9" t="s">
        <v>27</v>
      </c>
      <c r="X76" s="9" t="s">
        <v>27</v>
      </c>
      <c r="Y76" s="9" t="s">
        <v>27</v>
      </c>
      <c r="Z76" s="9" t="s">
        <v>27</v>
      </c>
      <c r="AA76" s="9" t="s">
        <v>27</v>
      </c>
    </row>
    <row r="77" spans="4:27" ht="15" customHeight="1">
      <c r="D77" s="11" t="s">
        <v>69</v>
      </c>
      <c r="F77" s="10">
        <f>SUM(P77,R77,V77,X77,Z77)</f>
        <v>221</v>
      </c>
      <c r="G77" s="1">
        <f>SUM(H77:K77)</f>
        <v>2391</v>
      </c>
      <c r="H77" s="1">
        <v>36</v>
      </c>
      <c r="I77" s="1">
        <v>8</v>
      </c>
      <c r="J77" s="1">
        <v>371</v>
      </c>
      <c r="K77" s="1">
        <f>SUM(L77:M77)</f>
        <v>1976</v>
      </c>
      <c r="L77" s="1">
        <v>1930</v>
      </c>
      <c r="M77" s="1">
        <v>46</v>
      </c>
      <c r="P77" s="1">
        <v>36</v>
      </c>
      <c r="Q77" s="1">
        <v>110</v>
      </c>
      <c r="R77" s="1">
        <v>172</v>
      </c>
      <c r="S77" s="1">
        <v>2097</v>
      </c>
      <c r="T77" s="1">
        <v>169</v>
      </c>
      <c r="U77" s="1">
        <v>2049</v>
      </c>
      <c r="V77" s="9" t="s">
        <v>27</v>
      </c>
      <c r="W77" s="9" t="s">
        <v>27</v>
      </c>
      <c r="X77" s="9" t="s">
        <v>27</v>
      </c>
      <c r="Y77" s="9" t="s">
        <v>27</v>
      </c>
      <c r="Z77" s="1">
        <v>13</v>
      </c>
      <c r="AA77" s="1">
        <v>184</v>
      </c>
    </row>
    <row r="78" spans="4:27" ht="15" customHeight="1">
      <c r="D78" s="11" t="s">
        <v>70</v>
      </c>
      <c r="F78" s="10">
        <f>SUM(P78,R78,V78,X78,Z78)</f>
        <v>14</v>
      </c>
      <c r="G78" s="1">
        <f>SUM(H78:K78)</f>
        <v>190</v>
      </c>
      <c r="H78" s="8" t="s">
        <v>27</v>
      </c>
      <c r="I78" s="8" t="s">
        <v>27</v>
      </c>
      <c r="J78" s="1">
        <v>2</v>
      </c>
      <c r="K78" s="1">
        <f>SUM(L78:M78)</f>
        <v>188</v>
      </c>
      <c r="L78" s="1">
        <v>183</v>
      </c>
      <c r="M78" s="1">
        <v>5</v>
      </c>
      <c r="P78" s="9" t="s">
        <v>27</v>
      </c>
      <c r="Q78" s="9" t="s">
        <v>27</v>
      </c>
      <c r="R78" s="1">
        <v>14</v>
      </c>
      <c r="S78" s="1">
        <v>190</v>
      </c>
      <c r="T78" s="1">
        <v>14</v>
      </c>
      <c r="U78" s="1">
        <v>190</v>
      </c>
      <c r="V78" s="9" t="s">
        <v>27</v>
      </c>
      <c r="W78" s="9" t="s">
        <v>27</v>
      </c>
      <c r="X78" s="9" t="s">
        <v>27</v>
      </c>
      <c r="Y78" s="9" t="s">
        <v>27</v>
      </c>
      <c r="Z78" s="9" t="s">
        <v>27</v>
      </c>
      <c r="AA78" s="9" t="s">
        <v>27</v>
      </c>
    </row>
    <row r="79" spans="1:27" ht="15" customHeight="1" thickBot="1">
      <c r="A79" s="4"/>
      <c r="B79" s="4"/>
      <c r="C79" s="4"/>
      <c r="D79" s="13"/>
      <c r="E79" s="36"/>
      <c r="F79" s="4"/>
      <c r="G79" s="4"/>
      <c r="H79" s="4"/>
      <c r="I79" s="4"/>
      <c r="J79" s="4"/>
      <c r="K79" s="4"/>
      <c r="L79" s="4"/>
      <c r="M79" s="4"/>
      <c r="P79" s="4"/>
      <c r="Q79" s="4"/>
      <c r="R79" s="4"/>
      <c r="S79" s="4"/>
      <c r="T79" s="4"/>
      <c r="U79" s="4"/>
      <c r="V79" s="15"/>
      <c r="W79" s="15"/>
      <c r="X79" s="15"/>
      <c r="Y79" s="15"/>
      <c r="Z79" s="15"/>
      <c r="AA79" s="15"/>
    </row>
    <row r="80" spans="2:4" ht="15" customHeight="1">
      <c r="B80" s="32"/>
      <c r="C80" s="1" t="s">
        <v>71</v>
      </c>
      <c r="D80" s="32"/>
    </row>
    <row r="81" spans="2:27" ht="15" customHeight="1">
      <c r="B81" s="1" t="s">
        <v>72</v>
      </c>
      <c r="D81" s="20"/>
      <c r="X81" s="6"/>
      <c r="Y81" s="2" t="s">
        <v>73</v>
      </c>
      <c r="Z81" s="2"/>
      <c r="AA81" s="2"/>
    </row>
    <row r="82" spans="4:27" ht="24">
      <c r="D82" s="3" t="s">
        <v>2</v>
      </c>
      <c r="P82" s="3" t="s">
        <v>3</v>
      </c>
      <c r="W82" s="6" t="s">
        <v>74</v>
      </c>
      <c r="AA82" s="6"/>
    </row>
    <row r="83" spans="1:27" ht="24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P83" s="4"/>
      <c r="Q83" s="4"/>
      <c r="R83" s="4"/>
      <c r="S83" s="4"/>
      <c r="T83" s="4"/>
      <c r="U83" s="4"/>
      <c r="V83" s="4"/>
      <c r="W83" s="4"/>
      <c r="X83" s="5"/>
      <c r="Y83" s="19"/>
      <c r="Z83" s="5" t="s">
        <v>5</v>
      </c>
      <c r="AA83" s="5"/>
    </row>
    <row r="84" spans="6:27" ht="15" customHeight="1">
      <c r="F84" s="44" t="s">
        <v>156</v>
      </c>
      <c r="G84" s="23" t="s">
        <v>6</v>
      </c>
      <c r="H84" s="7"/>
      <c r="I84" s="7"/>
      <c r="J84" s="7"/>
      <c r="K84" s="7"/>
      <c r="L84" s="7"/>
      <c r="M84" s="7"/>
      <c r="P84" s="7" t="s">
        <v>7</v>
      </c>
      <c r="Q84" s="7"/>
      <c r="R84" s="7"/>
      <c r="S84" s="7"/>
      <c r="T84" s="7"/>
      <c r="U84" s="7"/>
      <c r="V84" s="7"/>
      <c r="W84" s="7"/>
      <c r="X84" s="54" t="s">
        <v>153</v>
      </c>
      <c r="Y84" s="60"/>
      <c r="Z84" s="54" t="s">
        <v>154</v>
      </c>
      <c r="AA84" s="55"/>
    </row>
    <row r="85" spans="2:27" ht="15" customHeight="1">
      <c r="B85" s="45" t="s">
        <v>8</v>
      </c>
      <c r="C85" s="46"/>
      <c r="D85" s="46"/>
      <c r="F85" s="40"/>
      <c r="G85" s="22"/>
      <c r="H85" s="22"/>
      <c r="I85" s="42" t="s">
        <v>158</v>
      </c>
      <c r="J85" s="10"/>
      <c r="K85" s="47" t="s">
        <v>12</v>
      </c>
      <c r="L85" s="48"/>
      <c r="M85" s="48"/>
      <c r="P85" s="51" t="s">
        <v>13</v>
      </c>
      <c r="Q85" s="52"/>
      <c r="R85" s="47" t="s">
        <v>14</v>
      </c>
      <c r="S85" s="48"/>
      <c r="T85" s="7"/>
      <c r="U85" s="7"/>
      <c r="V85" s="47" t="s">
        <v>16</v>
      </c>
      <c r="W85" s="52"/>
      <c r="X85" s="56"/>
      <c r="Y85" s="61"/>
      <c r="Z85" s="56"/>
      <c r="AA85" s="57"/>
    </row>
    <row r="86" spans="2:27" ht="15" customHeight="1">
      <c r="B86" s="46"/>
      <c r="C86" s="46"/>
      <c r="D86" s="46"/>
      <c r="F86" s="40"/>
      <c r="G86" s="22" t="s">
        <v>9</v>
      </c>
      <c r="H86" s="22" t="s">
        <v>10</v>
      </c>
      <c r="I86" s="40"/>
      <c r="J86" s="22" t="s">
        <v>11</v>
      </c>
      <c r="K86" s="49"/>
      <c r="L86" s="50"/>
      <c r="M86" s="50"/>
      <c r="P86" s="50"/>
      <c r="Q86" s="53"/>
      <c r="R86" s="49"/>
      <c r="S86" s="50"/>
      <c r="T86" s="24" t="s">
        <v>15</v>
      </c>
      <c r="U86" s="25"/>
      <c r="V86" s="49"/>
      <c r="W86" s="53"/>
      <c r="X86" s="58"/>
      <c r="Y86" s="62"/>
      <c r="Z86" s="58"/>
      <c r="AA86" s="59"/>
    </row>
    <row r="87" spans="1:27" ht="15" customHeight="1">
      <c r="A87" s="7"/>
      <c r="B87" s="7"/>
      <c r="C87" s="7"/>
      <c r="D87" s="7"/>
      <c r="E87" s="7"/>
      <c r="F87" s="43" t="s">
        <v>155</v>
      </c>
      <c r="G87" s="26"/>
      <c r="H87" s="26"/>
      <c r="I87" s="41" t="s">
        <v>157</v>
      </c>
      <c r="J87" s="27"/>
      <c r="K87" s="27" t="s">
        <v>17</v>
      </c>
      <c r="L87" s="27" t="s">
        <v>18</v>
      </c>
      <c r="M87" s="27" t="s">
        <v>19</v>
      </c>
      <c r="P87" s="28" t="s">
        <v>20</v>
      </c>
      <c r="Q87" s="29" t="s">
        <v>21</v>
      </c>
      <c r="R87" s="29" t="s">
        <v>20</v>
      </c>
      <c r="S87" s="29" t="s">
        <v>21</v>
      </c>
      <c r="T87" s="29" t="s">
        <v>20</v>
      </c>
      <c r="U87" s="29" t="s">
        <v>21</v>
      </c>
      <c r="V87" s="29" t="s">
        <v>20</v>
      </c>
      <c r="W87" s="29" t="s">
        <v>21</v>
      </c>
      <c r="X87" s="29" t="s">
        <v>20</v>
      </c>
      <c r="Y87" s="29" t="s">
        <v>21</v>
      </c>
      <c r="Z87" s="29" t="s">
        <v>20</v>
      </c>
      <c r="AA87" s="29" t="s">
        <v>21</v>
      </c>
    </row>
    <row r="88" spans="1:27" ht="15" customHeight="1">
      <c r="A88" s="16"/>
      <c r="B88" s="16"/>
      <c r="C88" s="16"/>
      <c r="D88" s="16"/>
      <c r="E88" s="16"/>
      <c r="F88" s="37"/>
      <c r="G88" s="34"/>
      <c r="H88" s="34"/>
      <c r="I88" s="34"/>
      <c r="J88" s="34"/>
      <c r="K88" s="34"/>
      <c r="L88" s="34"/>
      <c r="M88" s="34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4:27" ht="15" customHeight="1">
      <c r="D89" s="11" t="s">
        <v>75</v>
      </c>
      <c r="F89" s="10">
        <f>SUM(P89,R89,V89,X89,Z89)</f>
        <v>48</v>
      </c>
      <c r="G89" s="1">
        <f>SUM(H89:K89)</f>
        <v>521</v>
      </c>
      <c r="H89" s="1">
        <v>1</v>
      </c>
      <c r="I89" s="8" t="s">
        <v>27</v>
      </c>
      <c r="J89" s="1">
        <v>38</v>
      </c>
      <c r="K89" s="1">
        <f>SUM(L89:M89)</f>
        <v>482</v>
      </c>
      <c r="L89" s="1">
        <v>454</v>
      </c>
      <c r="M89" s="1">
        <v>28</v>
      </c>
      <c r="P89" s="1">
        <v>1</v>
      </c>
      <c r="Q89" s="1">
        <v>1</v>
      </c>
      <c r="R89" s="1">
        <v>47</v>
      </c>
      <c r="S89" s="1">
        <v>520</v>
      </c>
      <c r="T89" s="1">
        <v>38</v>
      </c>
      <c r="U89" s="1">
        <v>481</v>
      </c>
      <c r="V89" s="9" t="s">
        <v>27</v>
      </c>
      <c r="W89" s="9" t="s">
        <v>27</v>
      </c>
      <c r="X89" s="9" t="s">
        <v>27</v>
      </c>
      <c r="Y89" s="9" t="s">
        <v>27</v>
      </c>
      <c r="Z89" s="9" t="s">
        <v>27</v>
      </c>
      <c r="AA89" s="9" t="s">
        <v>27</v>
      </c>
    </row>
    <row r="90" spans="4:27" ht="15" customHeight="1">
      <c r="D90" s="11" t="s">
        <v>76</v>
      </c>
      <c r="F90" s="10">
        <f>SUM(P90,R90,V90,X90,Z90)</f>
        <v>263</v>
      </c>
      <c r="G90" s="1">
        <f>SUM(H90:K90)</f>
        <v>3203</v>
      </c>
      <c r="H90" s="1">
        <v>41</v>
      </c>
      <c r="I90" s="1">
        <v>13</v>
      </c>
      <c r="J90" s="1">
        <v>156</v>
      </c>
      <c r="K90" s="1">
        <f>SUM(L90:M90)</f>
        <v>2993</v>
      </c>
      <c r="L90" s="1">
        <v>2915</v>
      </c>
      <c r="M90" s="1">
        <v>78</v>
      </c>
      <c r="P90" s="1">
        <v>42</v>
      </c>
      <c r="Q90" s="1">
        <v>93</v>
      </c>
      <c r="R90" s="1">
        <v>189</v>
      </c>
      <c r="S90" s="1">
        <v>2944</v>
      </c>
      <c r="T90" s="1">
        <v>172</v>
      </c>
      <c r="U90" s="1">
        <v>2803</v>
      </c>
      <c r="V90" s="1">
        <v>13</v>
      </c>
      <c r="W90" s="1">
        <v>29</v>
      </c>
      <c r="X90" s="1">
        <v>9</v>
      </c>
      <c r="Y90" s="1">
        <v>51</v>
      </c>
      <c r="Z90" s="1">
        <v>10</v>
      </c>
      <c r="AA90" s="1">
        <v>86</v>
      </c>
    </row>
    <row r="91" spans="4:27" ht="15" customHeight="1">
      <c r="D91" s="11" t="s">
        <v>77</v>
      </c>
      <c r="F91" s="10">
        <f>SUM(P91,R91,V91,X91,Z91)</f>
        <v>432</v>
      </c>
      <c r="G91" s="1">
        <f>SUM(H91:K91)</f>
        <v>4910</v>
      </c>
      <c r="H91" s="1">
        <v>118</v>
      </c>
      <c r="I91" s="1">
        <v>31</v>
      </c>
      <c r="J91" s="1">
        <v>1</v>
      </c>
      <c r="K91" s="1">
        <f>SUM(L91:M91)</f>
        <v>4760</v>
      </c>
      <c r="L91" s="1">
        <v>4484</v>
      </c>
      <c r="M91" s="1">
        <v>276</v>
      </c>
      <c r="P91" s="1">
        <v>119</v>
      </c>
      <c r="Q91" s="1">
        <v>238</v>
      </c>
      <c r="R91" s="1">
        <v>3</v>
      </c>
      <c r="S91" s="1">
        <v>5</v>
      </c>
      <c r="T91" s="9" t="s">
        <v>27</v>
      </c>
      <c r="U91" s="9" t="s">
        <v>27</v>
      </c>
      <c r="V91" s="9" t="s">
        <v>27</v>
      </c>
      <c r="W91" s="9" t="s">
        <v>27</v>
      </c>
      <c r="X91" s="1">
        <v>308</v>
      </c>
      <c r="Y91" s="1">
        <v>4663</v>
      </c>
      <c r="Z91" s="1">
        <v>2</v>
      </c>
      <c r="AA91" s="1">
        <v>4</v>
      </c>
    </row>
    <row r="92" spans="4:27" ht="15" customHeight="1">
      <c r="D92" s="11" t="s">
        <v>78</v>
      </c>
      <c r="F92" s="10">
        <f>SUM(P92,R92,V92,X92,Z92)</f>
        <v>111</v>
      </c>
      <c r="G92" s="1">
        <f>SUM(H92:K92)</f>
        <v>2324</v>
      </c>
      <c r="H92" s="1">
        <v>10</v>
      </c>
      <c r="I92" s="1">
        <v>3</v>
      </c>
      <c r="J92" s="1">
        <v>60</v>
      </c>
      <c r="K92" s="1">
        <f>SUM(L92:M92)</f>
        <v>2251</v>
      </c>
      <c r="L92" s="1">
        <v>2227</v>
      </c>
      <c r="M92" s="1">
        <v>24</v>
      </c>
      <c r="P92" s="1">
        <v>10</v>
      </c>
      <c r="Q92" s="1">
        <v>43</v>
      </c>
      <c r="R92" s="1">
        <v>101</v>
      </c>
      <c r="S92" s="1">
        <v>2281</v>
      </c>
      <c r="T92" s="1">
        <v>99</v>
      </c>
      <c r="U92" s="1">
        <v>2278</v>
      </c>
      <c r="V92" s="9" t="s">
        <v>27</v>
      </c>
      <c r="W92" s="9" t="s">
        <v>27</v>
      </c>
      <c r="X92" s="9" t="s">
        <v>27</v>
      </c>
      <c r="Y92" s="9" t="s">
        <v>27</v>
      </c>
      <c r="Z92" s="9" t="s">
        <v>27</v>
      </c>
      <c r="AA92" s="9" t="s">
        <v>27</v>
      </c>
    </row>
    <row r="93" spans="4:23" ht="15" customHeight="1">
      <c r="D93" s="11"/>
      <c r="F93" s="10"/>
      <c r="V93" s="9"/>
      <c r="W93" s="9"/>
    </row>
    <row r="94" spans="2:27" ht="15" customHeight="1">
      <c r="B94" s="20"/>
      <c r="C94" s="6" t="s">
        <v>79</v>
      </c>
      <c r="D94" s="20"/>
      <c r="F94" s="10">
        <f>SUM(F95,F103,F111)</f>
        <v>36405</v>
      </c>
      <c r="G94" s="16">
        <f>SUM(G95,G103,G111)</f>
        <v>189291</v>
      </c>
      <c r="H94" s="16">
        <f aca="true" t="shared" si="25" ref="H94:M94">SUM(H95,H103,H111)</f>
        <v>24551</v>
      </c>
      <c r="I94" s="16">
        <f t="shared" si="25"/>
        <v>9871</v>
      </c>
      <c r="J94" s="16">
        <f t="shared" si="25"/>
        <v>13154</v>
      </c>
      <c r="K94" s="16">
        <f t="shared" si="25"/>
        <v>141715</v>
      </c>
      <c r="L94" s="16">
        <f t="shared" si="25"/>
        <v>130560</v>
      </c>
      <c r="M94" s="16">
        <f t="shared" si="25"/>
        <v>11155</v>
      </c>
      <c r="P94" s="16">
        <f aca="true" t="shared" si="26" ref="P94:AA94">SUM(P95,P103,P111)</f>
        <v>24819</v>
      </c>
      <c r="Q94" s="16">
        <f t="shared" si="26"/>
        <v>73781</v>
      </c>
      <c r="R94" s="16">
        <f t="shared" si="26"/>
        <v>11442</v>
      </c>
      <c r="S94" s="16">
        <f t="shared" si="26"/>
        <v>114513</v>
      </c>
      <c r="T94" s="16">
        <f t="shared" si="26"/>
        <v>11023</v>
      </c>
      <c r="U94" s="16">
        <f t="shared" si="26"/>
        <v>109933</v>
      </c>
      <c r="V94" s="16">
        <f t="shared" si="26"/>
        <v>91</v>
      </c>
      <c r="W94" s="16">
        <f t="shared" si="26"/>
        <v>546</v>
      </c>
      <c r="X94" s="9" t="s">
        <v>27</v>
      </c>
      <c r="Y94" s="9" t="s">
        <v>27</v>
      </c>
      <c r="Z94" s="16">
        <f t="shared" si="26"/>
        <v>53</v>
      </c>
      <c r="AA94" s="16">
        <f t="shared" si="26"/>
        <v>451</v>
      </c>
    </row>
    <row r="95" spans="3:27" ht="15" customHeight="1">
      <c r="C95" s="20"/>
      <c r="D95" s="11" t="s">
        <v>80</v>
      </c>
      <c r="F95" s="10">
        <f>SUM(F96:F102)</f>
        <v>4521</v>
      </c>
      <c r="G95" s="16">
        <f>SUM(G96:G102)</f>
        <v>41629</v>
      </c>
      <c r="H95" s="16">
        <f aca="true" t="shared" si="27" ref="H95:M95">SUM(H96:H102)</f>
        <v>1194</v>
      </c>
      <c r="I95" s="16">
        <f t="shared" si="27"/>
        <v>507</v>
      </c>
      <c r="J95" s="16">
        <f t="shared" si="27"/>
        <v>4474</v>
      </c>
      <c r="K95" s="16">
        <f t="shared" si="27"/>
        <v>35454</v>
      </c>
      <c r="L95" s="16">
        <f t="shared" si="27"/>
        <v>34247</v>
      </c>
      <c r="M95" s="16">
        <f t="shared" si="27"/>
        <v>1207</v>
      </c>
      <c r="P95" s="16">
        <f aca="true" t="shared" si="28" ref="P95:W95">SUM(P96:P102)</f>
        <v>1204</v>
      </c>
      <c r="Q95" s="16">
        <f t="shared" si="28"/>
        <v>4498</v>
      </c>
      <c r="R95" s="16">
        <f t="shared" si="28"/>
        <v>3312</v>
      </c>
      <c r="S95" s="16">
        <f t="shared" si="28"/>
        <v>37110</v>
      </c>
      <c r="T95" s="16">
        <f t="shared" si="28"/>
        <v>3192</v>
      </c>
      <c r="U95" s="16">
        <f t="shared" si="28"/>
        <v>35274</v>
      </c>
      <c r="V95" s="16">
        <f t="shared" si="28"/>
        <v>5</v>
      </c>
      <c r="W95" s="16">
        <f t="shared" si="28"/>
        <v>21</v>
      </c>
      <c r="X95" s="9" t="s">
        <v>27</v>
      </c>
      <c r="Y95" s="9" t="s">
        <v>27</v>
      </c>
      <c r="Z95" s="9" t="s">
        <v>27</v>
      </c>
      <c r="AA95" s="9" t="s">
        <v>27</v>
      </c>
    </row>
    <row r="96" spans="4:27" ht="15" customHeight="1">
      <c r="D96" s="8" t="s">
        <v>81</v>
      </c>
      <c r="F96" s="10">
        <f aca="true" t="shared" si="29" ref="F96:F112">SUM(P96,R96,V96,X96,Z96)</f>
        <v>15</v>
      </c>
      <c r="G96" s="1">
        <f aca="true" t="shared" si="30" ref="G96:G118">SUM(H96:K96)</f>
        <v>199</v>
      </c>
      <c r="H96" s="8" t="s">
        <v>27</v>
      </c>
      <c r="I96" s="8" t="s">
        <v>27</v>
      </c>
      <c r="J96" s="1">
        <v>20</v>
      </c>
      <c r="K96" s="1">
        <f aca="true" t="shared" si="31" ref="K96:K118">SUM(L96:M96)</f>
        <v>179</v>
      </c>
      <c r="L96" s="1">
        <v>178</v>
      </c>
      <c r="M96" s="1">
        <v>1</v>
      </c>
      <c r="P96" s="9" t="s">
        <v>27</v>
      </c>
      <c r="Q96" s="9" t="s">
        <v>27</v>
      </c>
      <c r="R96" s="1">
        <v>15</v>
      </c>
      <c r="S96" s="1">
        <v>199</v>
      </c>
      <c r="T96" s="1">
        <v>15</v>
      </c>
      <c r="U96" s="1">
        <v>199</v>
      </c>
      <c r="V96" s="9" t="s">
        <v>27</v>
      </c>
      <c r="W96" s="9" t="s">
        <v>27</v>
      </c>
      <c r="X96" s="9" t="s">
        <v>27</v>
      </c>
      <c r="Y96" s="9" t="s">
        <v>27</v>
      </c>
      <c r="Z96" s="9" t="s">
        <v>27</v>
      </c>
      <c r="AA96" s="9" t="s">
        <v>27</v>
      </c>
    </row>
    <row r="97" spans="4:27" ht="15" customHeight="1">
      <c r="D97" s="8" t="s">
        <v>82</v>
      </c>
      <c r="F97" s="10">
        <f t="shared" si="29"/>
        <v>112</v>
      </c>
      <c r="G97" s="1">
        <f t="shared" si="30"/>
        <v>986</v>
      </c>
      <c r="H97" s="8">
        <v>28</v>
      </c>
      <c r="I97" s="8">
        <v>6</v>
      </c>
      <c r="J97" s="1">
        <v>134</v>
      </c>
      <c r="K97" s="1">
        <f t="shared" si="31"/>
        <v>818</v>
      </c>
      <c r="L97" s="1">
        <v>804</v>
      </c>
      <c r="M97" s="1">
        <v>14</v>
      </c>
      <c r="P97" s="1">
        <v>28</v>
      </c>
      <c r="Q97" s="1">
        <v>70</v>
      </c>
      <c r="R97" s="1">
        <v>84</v>
      </c>
      <c r="S97" s="1">
        <v>916</v>
      </c>
      <c r="T97" s="1">
        <v>84</v>
      </c>
      <c r="U97" s="1">
        <v>916</v>
      </c>
      <c r="V97" s="9" t="s">
        <v>27</v>
      </c>
      <c r="W97" s="9" t="s">
        <v>27</v>
      </c>
      <c r="X97" s="9" t="s">
        <v>27</v>
      </c>
      <c r="Y97" s="9" t="s">
        <v>27</v>
      </c>
      <c r="Z97" s="9" t="s">
        <v>27</v>
      </c>
      <c r="AA97" s="9" t="s">
        <v>27</v>
      </c>
    </row>
    <row r="98" spans="4:27" ht="15" customHeight="1">
      <c r="D98" s="8" t="s">
        <v>83</v>
      </c>
      <c r="F98" s="10">
        <f t="shared" si="29"/>
        <v>1406</v>
      </c>
      <c r="G98" s="1">
        <f t="shared" si="30"/>
        <v>14306</v>
      </c>
      <c r="H98" s="1">
        <v>540</v>
      </c>
      <c r="I98" s="1">
        <v>303</v>
      </c>
      <c r="J98" s="1">
        <v>1314</v>
      </c>
      <c r="K98" s="1">
        <f t="shared" si="31"/>
        <v>12149</v>
      </c>
      <c r="L98" s="1">
        <v>11353</v>
      </c>
      <c r="M98" s="1">
        <v>796</v>
      </c>
      <c r="P98" s="1">
        <v>543</v>
      </c>
      <c r="Q98" s="1">
        <v>2388</v>
      </c>
      <c r="R98" s="1">
        <v>859</v>
      </c>
      <c r="S98" s="1">
        <v>11910</v>
      </c>
      <c r="T98" s="1">
        <v>782</v>
      </c>
      <c r="U98" s="1">
        <v>10414</v>
      </c>
      <c r="V98" s="9">
        <v>4</v>
      </c>
      <c r="W98" s="9">
        <v>8</v>
      </c>
      <c r="X98" s="9" t="s">
        <v>27</v>
      </c>
      <c r="Y98" s="9" t="s">
        <v>27</v>
      </c>
      <c r="Z98" s="9" t="s">
        <v>27</v>
      </c>
      <c r="AA98" s="9" t="s">
        <v>27</v>
      </c>
    </row>
    <row r="99" spans="4:25" ht="15" customHeight="1">
      <c r="D99" s="8" t="s">
        <v>84</v>
      </c>
      <c r="F99" s="10">
        <f t="shared" si="29"/>
        <v>1048</v>
      </c>
      <c r="G99" s="1">
        <f t="shared" si="30"/>
        <v>8166</v>
      </c>
      <c r="H99" s="1">
        <v>217</v>
      </c>
      <c r="I99" s="1">
        <v>91</v>
      </c>
      <c r="J99" s="1">
        <v>1244</v>
      </c>
      <c r="K99" s="1">
        <f t="shared" si="31"/>
        <v>6614</v>
      </c>
      <c r="L99" s="1">
        <v>6446</v>
      </c>
      <c r="M99" s="1">
        <v>168</v>
      </c>
      <c r="P99" s="1">
        <v>218</v>
      </c>
      <c r="Q99" s="1">
        <v>663</v>
      </c>
      <c r="R99" s="1">
        <v>830</v>
      </c>
      <c r="S99" s="1">
        <v>7503</v>
      </c>
      <c r="T99" s="1">
        <v>808</v>
      </c>
      <c r="U99" s="1">
        <v>7347</v>
      </c>
      <c r="V99" s="9" t="s">
        <v>27</v>
      </c>
      <c r="W99" s="9" t="s">
        <v>27</v>
      </c>
      <c r="X99" s="8"/>
      <c r="Y99" s="8"/>
    </row>
    <row r="100" spans="4:25" ht="15" customHeight="1">
      <c r="D100" s="8" t="s">
        <v>148</v>
      </c>
      <c r="F100" s="10"/>
      <c r="X100" s="8"/>
      <c r="Y100" s="8"/>
    </row>
    <row r="101" spans="4:27" ht="15" customHeight="1">
      <c r="D101" s="8" t="s">
        <v>85</v>
      </c>
      <c r="F101" s="10">
        <f t="shared" si="29"/>
        <v>934</v>
      </c>
      <c r="G101" s="1">
        <f t="shared" si="30"/>
        <v>8482</v>
      </c>
      <c r="H101" s="1">
        <v>127</v>
      </c>
      <c r="I101" s="1">
        <v>34</v>
      </c>
      <c r="J101" s="1">
        <v>783</v>
      </c>
      <c r="K101" s="1">
        <f t="shared" si="31"/>
        <v>7538</v>
      </c>
      <c r="L101" s="1">
        <v>7462</v>
      </c>
      <c r="M101" s="1">
        <v>76</v>
      </c>
      <c r="P101" s="1">
        <v>127</v>
      </c>
      <c r="Q101" s="1">
        <v>367</v>
      </c>
      <c r="R101" s="1">
        <v>806</v>
      </c>
      <c r="S101" s="1">
        <v>8102</v>
      </c>
      <c r="T101" s="1">
        <v>804</v>
      </c>
      <c r="U101" s="1">
        <v>8092</v>
      </c>
      <c r="V101" s="1">
        <v>1</v>
      </c>
      <c r="W101" s="1">
        <v>13</v>
      </c>
      <c r="X101" s="9" t="s">
        <v>27</v>
      </c>
      <c r="Y101" s="9" t="s">
        <v>27</v>
      </c>
      <c r="Z101" s="9" t="s">
        <v>27</v>
      </c>
      <c r="AA101" s="9" t="s">
        <v>27</v>
      </c>
    </row>
    <row r="102" spans="4:27" ht="15" customHeight="1">
      <c r="D102" s="8" t="s">
        <v>86</v>
      </c>
      <c r="F102" s="10">
        <f t="shared" si="29"/>
        <v>1006</v>
      </c>
      <c r="G102" s="1">
        <f t="shared" si="30"/>
        <v>9490</v>
      </c>
      <c r="H102" s="1">
        <v>282</v>
      </c>
      <c r="I102" s="1">
        <v>73</v>
      </c>
      <c r="J102" s="1">
        <v>979</v>
      </c>
      <c r="K102" s="1">
        <f t="shared" si="31"/>
        <v>8156</v>
      </c>
      <c r="L102" s="1">
        <v>8004</v>
      </c>
      <c r="M102" s="1">
        <v>152</v>
      </c>
      <c r="P102" s="1">
        <v>288</v>
      </c>
      <c r="Q102" s="1">
        <v>1010</v>
      </c>
      <c r="R102" s="1">
        <v>718</v>
      </c>
      <c r="S102" s="1">
        <v>8480</v>
      </c>
      <c r="T102" s="1">
        <v>699</v>
      </c>
      <c r="U102" s="1">
        <v>8306</v>
      </c>
      <c r="V102" s="9" t="s">
        <v>27</v>
      </c>
      <c r="W102" s="9" t="s">
        <v>27</v>
      </c>
      <c r="X102" s="9" t="s">
        <v>27</v>
      </c>
      <c r="Y102" s="9" t="s">
        <v>27</v>
      </c>
      <c r="Z102" s="9" t="s">
        <v>27</v>
      </c>
      <c r="AA102" s="9" t="s">
        <v>27</v>
      </c>
    </row>
    <row r="103" spans="4:27" ht="15" customHeight="1">
      <c r="D103" s="11" t="s">
        <v>87</v>
      </c>
      <c r="F103" s="10">
        <f>SUM(F104:F110)</f>
        <v>22899</v>
      </c>
      <c r="G103" s="16">
        <f>SUM(G104:G110)</f>
        <v>110637</v>
      </c>
      <c r="H103" s="16">
        <f aca="true" t="shared" si="32" ref="H103:M103">SUM(H104:H110)</f>
        <v>15451</v>
      </c>
      <c r="I103" s="16">
        <f t="shared" si="32"/>
        <v>7014</v>
      </c>
      <c r="J103" s="16">
        <f t="shared" si="32"/>
        <v>7643</v>
      </c>
      <c r="K103" s="16">
        <f t="shared" si="32"/>
        <v>80529</v>
      </c>
      <c r="L103" s="16">
        <f t="shared" si="32"/>
        <v>74210</v>
      </c>
      <c r="M103" s="16">
        <f t="shared" si="32"/>
        <v>6319</v>
      </c>
      <c r="P103" s="16">
        <f aca="true" t="shared" si="33" ref="P103:AA103">SUM(P104:P110)</f>
        <v>15656</v>
      </c>
      <c r="Q103" s="16">
        <f t="shared" si="33"/>
        <v>45386</v>
      </c>
      <c r="R103" s="16">
        <f t="shared" si="33"/>
        <v>7107</v>
      </c>
      <c r="S103" s="16">
        <f t="shared" si="33"/>
        <v>64285</v>
      </c>
      <c r="T103" s="16">
        <f t="shared" si="33"/>
        <v>6819</v>
      </c>
      <c r="U103" s="16">
        <f t="shared" si="33"/>
        <v>61609</v>
      </c>
      <c r="V103" s="16">
        <f t="shared" si="33"/>
        <v>83</v>
      </c>
      <c r="W103" s="16">
        <f t="shared" si="33"/>
        <v>515</v>
      </c>
      <c r="X103" s="9" t="s">
        <v>27</v>
      </c>
      <c r="Y103" s="9" t="s">
        <v>27</v>
      </c>
      <c r="Z103" s="16">
        <f t="shared" si="33"/>
        <v>53</v>
      </c>
      <c r="AA103" s="16">
        <f t="shared" si="33"/>
        <v>451</v>
      </c>
    </row>
    <row r="104" spans="4:27" ht="15" customHeight="1">
      <c r="D104" s="8" t="s">
        <v>88</v>
      </c>
      <c r="F104" s="10">
        <f t="shared" si="29"/>
        <v>73</v>
      </c>
      <c r="G104" s="1">
        <f t="shared" si="30"/>
        <v>5320</v>
      </c>
      <c r="H104" s="1">
        <v>6</v>
      </c>
      <c r="I104" s="1">
        <v>5</v>
      </c>
      <c r="J104" s="1">
        <v>60</v>
      </c>
      <c r="K104" s="1">
        <f t="shared" si="31"/>
        <v>5249</v>
      </c>
      <c r="L104" s="1">
        <v>4939</v>
      </c>
      <c r="M104" s="1">
        <v>310</v>
      </c>
      <c r="P104" s="1">
        <v>6</v>
      </c>
      <c r="Q104" s="1">
        <v>24</v>
      </c>
      <c r="R104" s="1">
        <v>67</v>
      </c>
      <c r="S104" s="1">
        <v>5296</v>
      </c>
      <c r="T104" s="1">
        <v>62</v>
      </c>
      <c r="U104" s="1">
        <v>5137</v>
      </c>
      <c r="V104" s="9" t="s">
        <v>27</v>
      </c>
      <c r="W104" s="9" t="s">
        <v>27</v>
      </c>
      <c r="X104" s="9" t="s">
        <v>27</v>
      </c>
      <c r="Y104" s="9" t="s">
        <v>27</v>
      </c>
      <c r="Z104" s="9" t="s">
        <v>27</v>
      </c>
      <c r="AA104" s="9" t="s">
        <v>27</v>
      </c>
    </row>
    <row r="105" spans="4:27" ht="15" customHeight="1">
      <c r="D105" s="8" t="s">
        <v>89</v>
      </c>
      <c r="F105" s="10">
        <f t="shared" si="29"/>
        <v>2638</v>
      </c>
      <c r="G105" s="1">
        <f t="shared" si="30"/>
        <v>10712</v>
      </c>
      <c r="H105" s="1">
        <v>1509</v>
      </c>
      <c r="I105" s="1">
        <v>552</v>
      </c>
      <c r="J105" s="1">
        <v>1222</v>
      </c>
      <c r="K105" s="1">
        <f t="shared" si="31"/>
        <v>7429</v>
      </c>
      <c r="L105" s="1">
        <v>7010</v>
      </c>
      <c r="M105" s="1">
        <v>419</v>
      </c>
      <c r="P105" s="1">
        <v>1531</v>
      </c>
      <c r="Q105" s="1">
        <v>3752</v>
      </c>
      <c r="R105" s="1">
        <v>1107</v>
      </c>
      <c r="S105" s="1">
        <v>6960</v>
      </c>
      <c r="T105" s="1">
        <v>1104</v>
      </c>
      <c r="U105" s="1">
        <v>6945</v>
      </c>
      <c r="V105" s="9" t="s">
        <v>27</v>
      </c>
      <c r="W105" s="9" t="s">
        <v>27</v>
      </c>
      <c r="X105" s="9" t="s">
        <v>27</v>
      </c>
      <c r="Y105" s="9" t="s">
        <v>27</v>
      </c>
      <c r="Z105" s="9" t="s">
        <v>27</v>
      </c>
      <c r="AA105" s="9" t="s">
        <v>27</v>
      </c>
    </row>
    <row r="106" spans="4:27" ht="15" customHeight="1">
      <c r="D106" s="8" t="s">
        <v>90</v>
      </c>
      <c r="F106" s="10">
        <f t="shared" si="29"/>
        <v>10176</v>
      </c>
      <c r="G106" s="1">
        <f t="shared" si="30"/>
        <v>45445</v>
      </c>
      <c r="H106" s="1">
        <v>7899</v>
      </c>
      <c r="I106" s="1">
        <v>3959</v>
      </c>
      <c r="J106" s="1">
        <v>2044</v>
      </c>
      <c r="K106" s="1">
        <f t="shared" si="31"/>
        <v>31543</v>
      </c>
      <c r="L106" s="1">
        <v>28978</v>
      </c>
      <c r="M106" s="1">
        <v>2565</v>
      </c>
      <c r="P106" s="1">
        <v>7991</v>
      </c>
      <c r="Q106" s="1">
        <v>21371</v>
      </c>
      <c r="R106" s="1">
        <v>2057</v>
      </c>
      <c r="S106" s="1">
        <v>23149</v>
      </c>
      <c r="T106" s="1">
        <v>1946</v>
      </c>
      <c r="U106" s="1">
        <v>21722</v>
      </c>
      <c r="V106" s="1">
        <v>75</v>
      </c>
      <c r="W106" s="1">
        <v>474</v>
      </c>
      <c r="X106" s="9" t="s">
        <v>27</v>
      </c>
      <c r="Y106" s="9" t="s">
        <v>27</v>
      </c>
      <c r="Z106" s="1">
        <v>53</v>
      </c>
      <c r="AA106" s="1">
        <v>451</v>
      </c>
    </row>
    <row r="107" spans="4:27" ht="15" customHeight="1">
      <c r="D107" s="8" t="s">
        <v>91</v>
      </c>
      <c r="F107" s="10">
        <f t="shared" si="29"/>
        <v>1221</v>
      </c>
      <c r="G107" s="1">
        <f t="shared" si="30"/>
        <v>7314</v>
      </c>
      <c r="H107" s="1">
        <v>635</v>
      </c>
      <c r="I107" s="1">
        <v>240</v>
      </c>
      <c r="J107" s="1">
        <v>697</v>
      </c>
      <c r="K107" s="1">
        <f t="shared" si="31"/>
        <v>5742</v>
      </c>
      <c r="L107" s="1">
        <v>5651</v>
      </c>
      <c r="M107" s="1">
        <v>91</v>
      </c>
      <c r="P107" s="1">
        <v>640</v>
      </c>
      <c r="Q107" s="1">
        <v>1605</v>
      </c>
      <c r="R107" s="1">
        <v>581</v>
      </c>
      <c r="S107" s="1">
        <v>5709</v>
      </c>
      <c r="T107" s="1">
        <v>577</v>
      </c>
      <c r="U107" s="1">
        <v>5667</v>
      </c>
      <c r="V107" s="9" t="s">
        <v>27</v>
      </c>
      <c r="W107" s="9" t="s">
        <v>27</v>
      </c>
      <c r="X107" s="9" t="s">
        <v>27</v>
      </c>
      <c r="Y107" s="9" t="s">
        <v>27</v>
      </c>
      <c r="Z107" s="9" t="s">
        <v>27</v>
      </c>
      <c r="AA107" s="9" t="s">
        <v>27</v>
      </c>
    </row>
    <row r="108" spans="4:27" ht="15" customHeight="1">
      <c r="D108" s="8" t="s">
        <v>92</v>
      </c>
      <c r="F108" s="10">
        <f t="shared" si="29"/>
        <v>2195</v>
      </c>
      <c r="G108" s="1">
        <f t="shared" si="30"/>
        <v>8445</v>
      </c>
      <c r="H108" s="1">
        <v>1482</v>
      </c>
      <c r="I108" s="1">
        <v>676</v>
      </c>
      <c r="J108" s="1">
        <v>922</v>
      </c>
      <c r="K108" s="1">
        <f t="shared" si="31"/>
        <v>5365</v>
      </c>
      <c r="L108" s="1">
        <v>5147</v>
      </c>
      <c r="M108" s="1">
        <v>218</v>
      </c>
      <c r="P108" s="1">
        <v>1496</v>
      </c>
      <c r="Q108" s="1">
        <v>3562</v>
      </c>
      <c r="R108" s="1">
        <v>699</v>
      </c>
      <c r="S108" s="1">
        <v>4883</v>
      </c>
      <c r="T108" s="1">
        <v>693</v>
      </c>
      <c r="U108" s="1">
        <v>4853</v>
      </c>
      <c r="V108" s="9" t="s">
        <v>27</v>
      </c>
      <c r="W108" s="9" t="s">
        <v>27</v>
      </c>
      <c r="X108" s="9" t="s">
        <v>27</v>
      </c>
      <c r="Y108" s="9" t="s">
        <v>27</v>
      </c>
      <c r="Z108" s="9" t="s">
        <v>27</v>
      </c>
      <c r="AA108" s="9" t="s">
        <v>27</v>
      </c>
    </row>
    <row r="109" spans="4:27" ht="15" customHeight="1">
      <c r="D109" s="8" t="s">
        <v>149</v>
      </c>
      <c r="F109" s="10"/>
      <c r="V109" s="9"/>
      <c r="W109" s="9"/>
      <c r="X109" s="9"/>
      <c r="Y109" s="9"/>
      <c r="Z109" s="9"/>
      <c r="AA109" s="9"/>
    </row>
    <row r="110" spans="4:27" ht="15" customHeight="1">
      <c r="D110" s="8" t="s">
        <v>93</v>
      </c>
      <c r="F110" s="10">
        <f t="shared" si="29"/>
        <v>6596</v>
      </c>
      <c r="G110" s="1">
        <f t="shared" si="30"/>
        <v>33401</v>
      </c>
      <c r="H110" s="1">
        <v>3920</v>
      </c>
      <c r="I110" s="1">
        <v>1582</v>
      </c>
      <c r="J110" s="1">
        <v>2698</v>
      </c>
      <c r="K110" s="1">
        <f t="shared" si="31"/>
        <v>25201</v>
      </c>
      <c r="L110" s="1">
        <v>22485</v>
      </c>
      <c r="M110" s="1">
        <v>2716</v>
      </c>
      <c r="P110" s="1">
        <v>3992</v>
      </c>
      <c r="Q110" s="1">
        <v>15072</v>
      </c>
      <c r="R110" s="1">
        <v>2596</v>
      </c>
      <c r="S110" s="1">
        <v>18288</v>
      </c>
      <c r="T110" s="1">
        <v>2437</v>
      </c>
      <c r="U110" s="1">
        <v>17285</v>
      </c>
      <c r="V110" s="1">
        <v>8</v>
      </c>
      <c r="W110" s="1">
        <v>41</v>
      </c>
      <c r="X110" s="9" t="s">
        <v>27</v>
      </c>
      <c r="Y110" s="9" t="s">
        <v>27</v>
      </c>
      <c r="Z110" s="9" t="s">
        <v>27</v>
      </c>
      <c r="AA110" s="9" t="s">
        <v>27</v>
      </c>
    </row>
    <row r="111" spans="4:27" ht="15" customHeight="1">
      <c r="D111" s="11" t="s">
        <v>94</v>
      </c>
      <c r="F111" s="10">
        <f>SUM(F112:F113)</f>
        <v>8985</v>
      </c>
      <c r="G111" s="16">
        <f>SUM(G112:G113)</f>
        <v>37025</v>
      </c>
      <c r="H111" s="16">
        <f aca="true" t="shared" si="34" ref="H111:M111">SUM(H112:H113)</f>
        <v>7906</v>
      </c>
      <c r="I111" s="16">
        <f t="shared" si="34"/>
        <v>2350</v>
      </c>
      <c r="J111" s="16">
        <f t="shared" si="34"/>
        <v>1037</v>
      </c>
      <c r="K111" s="16">
        <f t="shared" si="34"/>
        <v>25732</v>
      </c>
      <c r="L111" s="16">
        <f t="shared" si="34"/>
        <v>22103</v>
      </c>
      <c r="M111" s="16">
        <f t="shared" si="34"/>
        <v>3629</v>
      </c>
      <c r="P111" s="16">
        <f aca="true" t="shared" si="35" ref="P111:W111">SUM(P112:P113)</f>
        <v>7959</v>
      </c>
      <c r="Q111" s="16">
        <f t="shared" si="35"/>
        <v>23897</v>
      </c>
      <c r="R111" s="16">
        <f t="shared" si="35"/>
        <v>1023</v>
      </c>
      <c r="S111" s="16">
        <f t="shared" si="35"/>
        <v>13118</v>
      </c>
      <c r="T111" s="16">
        <f t="shared" si="35"/>
        <v>1012</v>
      </c>
      <c r="U111" s="16">
        <f t="shared" si="35"/>
        <v>13050</v>
      </c>
      <c r="V111" s="16">
        <f t="shared" si="35"/>
        <v>3</v>
      </c>
      <c r="W111" s="16">
        <f t="shared" si="35"/>
        <v>10</v>
      </c>
      <c r="X111" s="9" t="s">
        <v>27</v>
      </c>
      <c r="Y111" s="9" t="s">
        <v>27</v>
      </c>
      <c r="Z111" s="9" t="s">
        <v>27</v>
      </c>
      <c r="AA111" s="9" t="s">
        <v>27</v>
      </c>
    </row>
    <row r="112" spans="4:27" ht="15" customHeight="1">
      <c r="D112" s="8" t="s">
        <v>95</v>
      </c>
      <c r="F112" s="10">
        <f t="shared" si="29"/>
        <v>4058</v>
      </c>
      <c r="G112" s="1">
        <f t="shared" si="30"/>
        <v>19880</v>
      </c>
      <c r="H112" s="1">
        <v>3332</v>
      </c>
      <c r="I112" s="1">
        <v>1545</v>
      </c>
      <c r="J112" s="1">
        <v>640</v>
      </c>
      <c r="K112" s="1">
        <f t="shared" si="31"/>
        <v>14363</v>
      </c>
      <c r="L112" s="1">
        <v>12802</v>
      </c>
      <c r="M112" s="1">
        <v>1561</v>
      </c>
      <c r="P112" s="1">
        <v>3368</v>
      </c>
      <c r="Q112" s="1">
        <v>10498</v>
      </c>
      <c r="R112" s="1">
        <v>687</v>
      </c>
      <c r="S112" s="1">
        <v>9372</v>
      </c>
      <c r="T112" s="1">
        <v>677</v>
      </c>
      <c r="U112" s="1">
        <v>9314</v>
      </c>
      <c r="V112" s="1">
        <v>3</v>
      </c>
      <c r="W112" s="1">
        <v>10</v>
      </c>
      <c r="X112" s="9" t="s">
        <v>27</v>
      </c>
      <c r="Y112" s="9" t="s">
        <v>27</v>
      </c>
      <c r="Z112" s="9" t="s">
        <v>27</v>
      </c>
      <c r="AA112" s="9" t="s">
        <v>27</v>
      </c>
    </row>
    <row r="113" spans="4:27" ht="15" customHeight="1">
      <c r="D113" s="8" t="s">
        <v>96</v>
      </c>
      <c r="F113" s="10">
        <f>SUM(P113,R113,V113,X113,Z113)</f>
        <v>4927</v>
      </c>
      <c r="G113" s="1">
        <f t="shared" si="30"/>
        <v>17145</v>
      </c>
      <c r="H113" s="1">
        <v>4574</v>
      </c>
      <c r="I113" s="1">
        <v>805</v>
      </c>
      <c r="J113" s="1">
        <v>397</v>
      </c>
      <c r="K113" s="1">
        <f t="shared" si="31"/>
        <v>11369</v>
      </c>
      <c r="L113" s="1">
        <v>9301</v>
      </c>
      <c r="M113" s="1">
        <v>2068</v>
      </c>
      <c r="P113" s="1">
        <v>4591</v>
      </c>
      <c r="Q113" s="1">
        <v>13399</v>
      </c>
      <c r="R113" s="1">
        <v>336</v>
      </c>
      <c r="S113" s="1">
        <v>3746</v>
      </c>
      <c r="T113" s="1">
        <v>335</v>
      </c>
      <c r="U113" s="1">
        <v>3736</v>
      </c>
      <c r="V113" s="9" t="s">
        <v>27</v>
      </c>
      <c r="W113" s="9" t="s">
        <v>27</v>
      </c>
      <c r="X113" s="9" t="s">
        <v>27</v>
      </c>
      <c r="Y113" s="9" t="s">
        <v>27</v>
      </c>
      <c r="Z113" s="9" t="s">
        <v>27</v>
      </c>
      <c r="AA113" s="9" t="s">
        <v>27</v>
      </c>
    </row>
    <row r="114" spans="4:27" ht="15" customHeight="1">
      <c r="D114" s="8"/>
      <c r="F114" s="10"/>
      <c r="V114" s="9"/>
      <c r="W114" s="9"/>
      <c r="X114" s="9"/>
      <c r="Y114" s="9"/>
      <c r="Z114" s="9"/>
      <c r="AA114" s="9"/>
    </row>
    <row r="115" spans="3:27" ht="15" customHeight="1">
      <c r="C115" s="6" t="s">
        <v>97</v>
      </c>
      <c r="D115" s="20"/>
      <c r="F115" s="10">
        <f>SUM(F116:F123)</f>
        <v>1369</v>
      </c>
      <c r="G115" s="16">
        <f>SUM(G116:G123)</f>
        <v>18549</v>
      </c>
      <c r="H115" s="16">
        <f aca="true" t="shared" si="36" ref="H115:M115">SUM(H116:H123)</f>
        <v>235</v>
      </c>
      <c r="I115" s="16">
        <f t="shared" si="36"/>
        <v>61</v>
      </c>
      <c r="J115" s="16">
        <f t="shared" si="36"/>
        <v>701</v>
      </c>
      <c r="K115" s="16">
        <f t="shared" si="36"/>
        <v>17552</v>
      </c>
      <c r="L115" s="16">
        <f t="shared" si="36"/>
        <v>17331</v>
      </c>
      <c r="M115" s="16">
        <f t="shared" si="36"/>
        <v>221</v>
      </c>
      <c r="P115" s="16">
        <f aca="true" t="shared" si="37" ref="P115:AA115">SUM(P116:P123)</f>
        <v>236</v>
      </c>
      <c r="Q115" s="16">
        <f t="shared" si="37"/>
        <v>519</v>
      </c>
      <c r="R115" s="16">
        <f t="shared" si="37"/>
        <v>1127</v>
      </c>
      <c r="S115" s="16">
        <f t="shared" si="37"/>
        <v>17769</v>
      </c>
      <c r="T115" s="16">
        <f t="shared" si="37"/>
        <v>940</v>
      </c>
      <c r="U115" s="16">
        <f t="shared" si="37"/>
        <v>15025</v>
      </c>
      <c r="V115" s="16">
        <f t="shared" si="37"/>
        <v>4</v>
      </c>
      <c r="W115" s="16">
        <f t="shared" si="37"/>
        <v>18</v>
      </c>
      <c r="X115" s="16">
        <f t="shared" si="37"/>
        <v>1</v>
      </c>
      <c r="Y115" s="16">
        <f t="shared" si="37"/>
        <v>241</v>
      </c>
      <c r="Z115" s="16">
        <f t="shared" si="37"/>
        <v>1</v>
      </c>
      <c r="AA115" s="16">
        <f t="shared" si="37"/>
        <v>2</v>
      </c>
    </row>
    <row r="116" spans="4:27" ht="15" customHeight="1">
      <c r="D116" s="11" t="s">
        <v>98</v>
      </c>
      <c r="F116" s="10">
        <f aca="true" t="shared" si="38" ref="F116:F123">SUM(P116,R116,V116,X116,Z116)</f>
        <v>321</v>
      </c>
      <c r="G116" s="1">
        <f t="shared" si="30"/>
        <v>5099</v>
      </c>
      <c r="H116" s="8" t="s">
        <v>27</v>
      </c>
      <c r="I116" s="8" t="s">
        <v>27</v>
      </c>
      <c r="J116" s="1">
        <v>33</v>
      </c>
      <c r="K116" s="1">
        <f t="shared" si="31"/>
        <v>5066</v>
      </c>
      <c r="L116" s="1">
        <v>4957</v>
      </c>
      <c r="M116" s="1">
        <v>109</v>
      </c>
      <c r="P116" s="9" t="s">
        <v>27</v>
      </c>
      <c r="Q116" s="9" t="s">
        <v>27</v>
      </c>
      <c r="R116" s="1">
        <v>321</v>
      </c>
      <c r="S116" s="1">
        <v>5099</v>
      </c>
      <c r="T116" s="1">
        <v>320</v>
      </c>
      <c r="U116" s="1">
        <v>5035</v>
      </c>
      <c r="V116" s="9" t="s">
        <v>27</v>
      </c>
      <c r="W116" s="9" t="s">
        <v>27</v>
      </c>
      <c r="X116" s="9" t="s">
        <v>27</v>
      </c>
      <c r="Y116" s="9" t="s">
        <v>27</v>
      </c>
      <c r="Z116" s="9" t="s">
        <v>27</v>
      </c>
      <c r="AA116" s="9" t="s">
        <v>27</v>
      </c>
    </row>
    <row r="117" spans="4:27" ht="15" customHeight="1">
      <c r="D117" s="11" t="s">
        <v>99</v>
      </c>
      <c r="F117" s="10">
        <f t="shared" si="38"/>
        <v>91</v>
      </c>
      <c r="G117" s="1">
        <f t="shared" si="30"/>
        <v>1296</v>
      </c>
      <c r="H117" s="8" t="s">
        <v>27</v>
      </c>
      <c r="I117" s="8" t="s">
        <v>27</v>
      </c>
      <c r="J117" s="1">
        <v>59</v>
      </c>
      <c r="K117" s="1">
        <f t="shared" si="31"/>
        <v>1237</v>
      </c>
      <c r="L117" s="1">
        <v>1231</v>
      </c>
      <c r="M117" s="1">
        <v>6</v>
      </c>
      <c r="P117" s="9" t="s">
        <v>27</v>
      </c>
      <c r="Q117" s="9" t="s">
        <v>27</v>
      </c>
      <c r="R117" s="1">
        <v>91</v>
      </c>
      <c r="S117" s="1">
        <v>1296</v>
      </c>
      <c r="T117" s="9" t="s">
        <v>27</v>
      </c>
      <c r="U117" s="9" t="s">
        <v>27</v>
      </c>
      <c r="V117" s="9" t="s">
        <v>27</v>
      </c>
      <c r="W117" s="9" t="s">
        <v>27</v>
      </c>
      <c r="X117" s="9" t="s">
        <v>27</v>
      </c>
      <c r="Y117" s="9" t="s">
        <v>27</v>
      </c>
      <c r="Z117" s="9" t="s">
        <v>27</v>
      </c>
      <c r="AA117" s="9" t="s">
        <v>27</v>
      </c>
    </row>
    <row r="118" spans="4:27" ht="15" customHeight="1">
      <c r="D118" s="11" t="s">
        <v>100</v>
      </c>
      <c r="F118" s="10">
        <f t="shared" si="38"/>
        <v>33</v>
      </c>
      <c r="G118" s="1">
        <f t="shared" si="30"/>
        <v>383</v>
      </c>
      <c r="H118" s="8" t="s">
        <v>27</v>
      </c>
      <c r="I118" s="8" t="s">
        <v>27</v>
      </c>
      <c r="J118" s="1">
        <v>37</v>
      </c>
      <c r="K118" s="1">
        <f t="shared" si="31"/>
        <v>346</v>
      </c>
      <c r="L118" s="1">
        <v>345</v>
      </c>
      <c r="M118" s="1">
        <v>1</v>
      </c>
      <c r="P118" s="9" t="s">
        <v>27</v>
      </c>
      <c r="Q118" s="9" t="s">
        <v>27</v>
      </c>
      <c r="R118" s="1">
        <v>33</v>
      </c>
      <c r="S118" s="1">
        <v>383</v>
      </c>
      <c r="T118" s="9" t="s">
        <v>27</v>
      </c>
      <c r="U118" s="9" t="s">
        <v>27</v>
      </c>
      <c r="V118" s="9" t="s">
        <v>27</v>
      </c>
      <c r="W118" s="9" t="s">
        <v>27</v>
      </c>
      <c r="X118" s="9" t="s">
        <v>27</v>
      </c>
      <c r="Y118" s="9" t="s">
        <v>27</v>
      </c>
      <c r="Z118" s="9" t="s">
        <v>27</v>
      </c>
      <c r="AA118" s="9" t="s">
        <v>27</v>
      </c>
    </row>
    <row r="119" spans="4:27" ht="15" customHeight="1">
      <c r="D119" s="11" t="s">
        <v>101</v>
      </c>
      <c r="F119" s="10">
        <f t="shared" si="38"/>
        <v>7</v>
      </c>
      <c r="G119" s="1">
        <f>SUM(H119:K119)</f>
        <v>334</v>
      </c>
      <c r="H119" s="8" t="s">
        <v>27</v>
      </c>
      <c r="I119" s="8" t="s">
        <v>27</v>
      </c>
      <c r="J119" s="9" t="s">
        <v>27</v>
      </c>
      <c r="K119" s="1">
        <f>SUM(L119:M119)</f>
        <v>334</v>
      </c>
      <c r="L119" s="1">
        <v>308</v>
      </c>
      <c r="M119" s="1">
        <v>26</v>
      </c>
      <c r="P119" s="9" t="s">
        <v>27</v>
      </c>
      <c r="Q119" s="9" t="s">
        <v>27</v>
      </c>
      <c r="R119" s="1">
        <v>6</v>
      </c>
      <c r="S119" s="1">
        <v>93</v>
      </c>
      <c r="T119" s="9" t="s">
        <v>27</v>
      </c>
      <c r="U119" s="9" t="s">
        <v>27</v>
      </c>
      <c r="V119" s="9" t="s">
        <v>27</v>
      </c>
      <c r="W119" s="9" t="s">
        <v>27</v>
      </c>
      <c r="X119" s="9">
        <v>1</v>
      </c>
      <c r="Y119" s="9">
        <v>241</v>
      </c>
      <c r="Z119" s="9" t="s">
        <v>27</v>
      </c>
      <c r="AA119" s="9" t="s">
        <v>27</v>
      </c>
    </row>
    <row r="120" spans="4:27" ht="15" customHeight="1">
      <c r="D120" s="11" t="s">
        <v>138</v>
      </c>
      <c r="F120" s="10">
        <f t="shared" si="38"/>
        <v>329</v>
      </c>
      <c r="G120" s="1">
        <f>SUM(H120:K120)</f>
        <v>2424</v>
      </c>
      <c r="H120" s="1">
        <v>95</v>
      </c>
      <c r="I120" s="8">
        <v>33</v>
      </c>
      <c r="J120" s="1">
        <v>223</v>
      </c>
      <c r="K120" s="1">
        <f>SUM(L120:M120)</f>
        <v>2073</v>
      </c>
      <c r="L120" s="1">
        <v>2027</v>
      </c>
      <c r="M120" s="1">
        <v>46</v>
      </c>
      <c r="P120" s="1">
        <v>95</v>
      </c>
      <c r="Q120" s="1">
        <v>256</v>
      </c>
      <c r="R120" s="1">
        <v>233</v>
      </c>
      <c r="S120" s="1">
        <v>2163</v>
      </c>
      <c r="T120" s="1">
        <v>231</v>
      </c>
      <c r="U120" s="1">
        <v>2157</v>
      </c>
      <c r="V120" s="9">
        <v>1</v>
      </c>
      <c r="W120" s="1">
        <v>5</v>
      </c>
      <c r="X120" s="9" t="s">
        <v>27</v>
      </c>
      <c r="Y120" s="9" t="s">
        <v>27</v>
      </c>
      <c r="Z120" s="9" t="s">
        <v>27</v>
      </c>
      <c r="AA120" s="9" t="s">
        <v>27</v>
      </c>
    </row>
    <row r="121" spans="4:27" ht="15" customHeight="1">
      <c r="D121" s="11" t="s">
        <v>102</v>
      </c>
      <c r="F121" s="10">
        <f t="shared" si="38"/>
        <v>16</v>
      </c>
      <c r="G121" s="1">
        <f>SUM(H121:K121)</f>
        <v>227</v>
      </c>
      <c r="H121" s="1">
        <v>3</v>
      </c>
      <c r="I121" s="8" t="s">
        <v>27</v>
      </c>
      <c r="J121" s="1">
        <v>22</v>
      </c>
      <c r="K121" s="1">
        <f>SUM(L121:M121)</f>
        <v>202</v>
      </c>
      <c r="L121" s="1">
        <v>202</v>
      </c>
      <c r="M121" s="9" t="s">
        <v>27</v>
      </c>
      <c r="P121" s="1">
        <v>3</v>
      </c>
      <c r="Q121" s="1">
        <v>7</v>
      </c>
      <c r="R121" s="1">
        <v>13</v>
      </c>
      <c r="S121" s="1">
        <v>220</v>
      </c>
      <c r="T121" s="1">
        <v>4</v>
      </c>
      <c r="U121" s="1">
        <v>46</v>
      </c>
      <c r="V121" s="9" t="s">
        <v>27</v>
      </c>
      <c r="W121" s="9" t="s">
        <v>27</v>
      </c>
      <c r="X121" s="9" t="s">
        <v>27</v>
      </c>
      <c r="Y121" s="9" t="s">
        <v>27</v>
      </c>
      <c r="Z121" s="9" t="s">
        <v>27</v>
      </c>
      <c r="AA121" s="9" t="s">
        <v>27</v>
      </c>
    </row>
    <row r="122" spans="4:27" ht="15" customHeight="1">
      <c r="D122" s="11" t="s">
        <v>103</v>
      </c>
      <c r="F122" s="10">
        <f t="shared" si="38"/>
        <v>29</v>
      </c>
      <c r="G122" s="1">
        <f>SUM(H122:K122)</f>
        <v>581</v>
      </c>
      <c r="H122" s="1">
        <v>4</v>
      </c>
      <c r="I122" s="8" t="s">
        <v>27</v>
      </c>
      <c r="J122" s="1">
        <v>15</v>
      </c>
      <c r="K122" s="1">
        <f>SUM(L122:M122)</f>
        <v>562</v>
      </c>
      <c r="L122" s="1">
        <v>556</v>
      </c>
      <c r="M122" s="1">
        <v>6</v>
      </c>
      <c r="P122" s="1">
        <v>4</v>
      </c>
      <c r="Q122" s="1">
        <v>14</v>
      </c>
      <c r="R122" s="1">
        <v>25</v>
      </c>
      <c r="S122" s="1">
        <v>567</v>
      </c>
      <c r="T122" s="1">
        <v>25</v>
      </c>
      <c r="U122" s="1">
        <v>567</v>
      </c>
      <c r="V122" s="9" t="s">
        <v>27</v>
      </c>
      <c r="W122" s="9" t="s">
        <v>27</v>
      </c>
      <c r="X122" s="9" t="s">
        <v>27</v>
      </c>
      <c r="Y122" s="9" t="s">
        <v>27</v>
      </c>
      <c r="Z122" s="9" t="s">
        <v>27</v>
      </c>
      <c r="AA122" s="9" t="s">
        <v>27</v>
      </c>
    </row>
    <row r="123" spans="4:27" ht="15" customHeight="1">
      <c r="D123" s="11" t="s">
        <v>104</v>
      </c>
      <c r="F123" s="10">
        <f t="shared" si="38"/>
        <v>543</v>
      </c>
      <c r="G123" s="1">
        <f>SUM(H123:K123)</f>
        <v>8205</v>
      </c>
      <c r="H123" s="8">
        <v>133</v>
      </c>
      <c r="I123" s="8">
        <v>28</v>
      </c>
      <c r="J123" s="1">
        <v>312</v>
      </c>
      <c r="K123" s="1">
        <f>SUM(L123:M123)</f>
        <v>7732</v>
      </c>
      <c r="L123" s="1">
        <v>7705</v>
      </c>
      <c r="M123" s="1">
        <v>27</v>
      </c>
      <c r="P123" s="9">
        <v>134</v>
      </c>
      <c r="Q123" s="9">
        <v>242</v>
      </c>
      <c r="R123" s="1">
        <v>405</v>
      </c>
      <c r="S123" s="1">
        <v>7948</v>
      </c>
      <c r="T123" s="1">
        <v>360</v>
      </c>
      <c r="U123" s="1">
        <v>7220</v>
      </c>
      <c r="V123" s="9">
        <v>3</v>
      </c>
      <c r="W123" s="9">
        <v>13</v>
      </c>
      <c r="X123" s="9" t="s">
        <v>27</v>
      </c>
      <c r="Y123" s="9" t="s">
        <v>27</v>
      </c>
      <c r="Z123" s="1">
        <v>1</v>
      </c>
      <c r="AA123" s="1">
        <v>2</v>
      </c>
    </row>
    <row r="124" spans="4:27" ht="13.5" customHeight="1">
      <c r="D124" s="11"/>
      <c r="F124" s="10"/>
      <c r="X124" s="9"/>
      <c r="Y124" s="9"/>
      <c r="Z124" s="9"/>
      <c r="AA124" s="9"/>
    </row>
    <row r="125" spans="3:27" ht="15" customHeight="1">
      <c r="C125" s="6" t="s">
        <v>105</v>
      </c>
      <c r="D125" s="20"/>
      <c r="F125" s="10">
        <f>SUM(F126:F127)</f>
        <v>2212</v>
      </c>
      <c r="G125" s="16">
        <f>SUM(G126:G127)</f>
        <v>5323</v>
      </c>
      <c r="H125" s="16">
        <f aca="true" t="shared" si="39" ref="H125:M125">SUM(H126:H127)</f>
        <v>1485</v>
      </c>
      <c r="I125" s="16">
        <f t="shared" si="39"/>
        <v>260</v>
      </c>
      <c r="J125" s="16">
        <f t="shared" si="39"/>
        <v>1145</v>
      </c>
      <c r="K125" s="16">
        <f t="shared" si="39"/>
        <v>2433</v>
      </c>
      <c r="L125" s="16">
        <f t="shared" si="39"/>
        <v>2345</v>
      </c>
      <c r="M125" s="16">
        <f t="shared" si="39"/>
        <v>88</v>
      </c>
      <c r="P125" s="16">
        <f aca="true" t="shared" si="40" ref="P125:AA125">SUM(P126:P127)</f>
        <v>1487</v>
      </c>
      <c r="Q125" s="16">
        <f t="shared" si="40"/>
        <v>2048</v>
      </c>
      <c r="R125" s="16">
        <f t="shared" si="40"/>
        <v>700</v>
      </c>
      <c r="S125" s="16">
        <f t="shared" si="40"/>
        <v>3190</v>
      </c>
      <c r="T125" s="16">
        <f t="shared" si="40"/>
        <v>675</v>
      </c>
      <c r="U125" s="16">
        <f t="shared" si="40"/>
        <v>2831</v>
      </c>
      <c r="V125" s="16">
        <f t="shared" si="40"/>
        <v>10</v>
      </c>
      <c r="W125" s="16">
        <f t="shared" si="40"/>
        <v>46</v>
      </c>
      <c r="X125" s="16">
        <f t="shared" si="40"/>
        <v>6</v>
      </c>
      <c r="Y125" s="16">
        <f t="shared" si="40"/>
        <v>6</v>
      </c>
      <c r="Z125" s="16">
        <f t="shared" si="40"/>
        <v>9</v>
      </c>
      <c r="AA125" s="16">
        <f t="shared" si="40"/>
        <v>33</v>
      </c>
    </row>
    <row r="126" spans="4:27" ht="15" customHeight="1">
      <c r="D126" s="11" t="s">
        <v>106</v>
      </c>
      <c r="F126" s="10">
        <f>SUM(P126,R126,V126,X126,Z126)</f>
        <v>609</v>
      </c>
      <c r="G126" s="1">
        <f>SUM(H126:K126)</f>
        <v>2167</v>
      </c>
      <c r="H126" s="1">
        <v>263</v>
      </c>
      <c r="I126" s="1">
        <v>71</v>
      </c>
      <c r="J126" s="1">
        <v>545</v>
      </c>
      <c r="K126" s="1">
        <f>SUM(L126:M126)</f>
        <v>1288</v>
      </c>
      <c r="L126" s="1">
        <v>1254</v>
      </c>
      <c r="M126" s="1">
        <v>34</v>
      </c>
      <c r="P126" s="1">
        <v>264</v>
      </c>
      <c r="Q126" s="1">
        <v>532</v>
      </c>
      <c r="R126" s="1">
        <v>341</v>
      </c>
      <c r="S126" s="1">
        <v>1609</v>
      </c>
      <c r="T126" s="1">
        <v>333</v>
      </c>
      <c r="U126" s="1">
        <v>1404</v>
      </c>
      <c r="V126" s="1">
        <v>4</v>
      </c>
      <c r="W126" s="1">
        <v>26</v>
      </c>
      <c r="X126" s="9" t="s">
        <v>27</v>
      </c>
      <c r="Y126" s="9" t="s">
        <v>27</v>
      </c>
      <c r="Z126" s="9" t="s">
        <v>27</v>
      </c>
      <c r="AA126" s="9" t="s">
        <v>27</v>
      </c>
    </row>
    <row r="127" spans="4:27" ht="15" customHeight="1">
      <c r="D127" s="11" t="s">
        <v>107</v>
      </c>
      <c r="F127" s="10">
        <f>SUM(P127,R127,V127,X127,Z127)</f>
        <v>1603</v>
      </c>
      <c r="G127" s="1">
        <f>SUM(H127:K127)</f>
        <v>3156</v>
      </c>
      <c r="H127" s="1">
        <v>1222</v>
      </c>
      <c r="I127" s="1">
        <v>189</v>
      </c>
      <c r="J127" s="1">
        <v>600</v>
      </c>
      <c r="K127" s="1">
        <f>SUM(L127:M127)</f>
        <v>1145</v>
      </c>
      <c r="L127" s="1">
        <v>1091</v>
      </c>
      <c r="M127" s="1">
        <v>54</v>
      </c>
      <c r="P127" s="1">
        <v>1223</v>
      </c>
      <c r="Q127" s="1">
        <v>1516</v>
      </c>
      <c r="R127" s="1">
        <v>359</v>
      </c>
      <c r="S127" s="1">
        <v>1581</v>
      </c>
      <c r="T127" s="1">
        <v>342</v>
      </c>
      <c r="U127" s="1">
        <v>1427</v>
      </c>
      <c r="V127" s="1">
        <v>6</v>
      </c>
      <c r="W127" s="1">
        <v>20</v>
      </c>
      <c r="X127" s="1">
        <v>6</v>
      </c>
      <c r="Y127" s="1">
        <v>6</v>
      </c>
      <c r="Z127" s="1">
        <v>9</v>
      </c>
      <c r="AA127" s="1">
        <v>33</v>
      </c>
    </row>
    <row r="128" spans="4:6" ht="13.5" customHeight="1">
      <c r="D128" s="11"/>
      <c r="F128" s="10"/>
    </row>
    <row r="129" spans="3:27" ht="15" customHeight="1">
      <c r="C129" s="6" t="s">
        <v>108</v>
      </c>
      <c r="D129" s="20"/>
      <c r="F129" s="10">
        <f>SUM(F130:F156)</f>
        <v>22913</v>
      </c>
      <c r="G129" s="16">
        <f>SUM(G130:G156)</f>
        <v>195981</v>
      </c>
      <c r="H129" s="16">
        <f>SUM(H130:H156)</f>
        <v>12810</v>
      </c>
      <c r="I129" s="16">
        <f>SUM(I130:I156)</f>
        <v>3359</v>
      </c>
      <c r="J129" s="16">
        <f aca="true" t="shared" si="41" ref="J129:AA129">SUM(J130:J156)</f>
        <v>9834</v>
      </c>
      <c r="K129" s="16">
        <f t="shared" si="41"/>
        <v>169978</v>
      </c>
      <c r="L129" s="16">
        <f t="shared" si="41"/>
        <v>160810</v>
      </c>
      <c r="M129" s="16">
        <f t="shared" si="41"/>
        <v>9168</v>
      </c>
      <c r="N129" s="16"/>
      <c r="O129" s="16"/>
      <c r="P129" s="16">
        <f t="shared" si="41"/>
        <v>12950</v>
      </c>
      <c r="Q129" s="16">
        <f t="shared" si="41"/>
        <v>38850</v>
      </c>
      <c r="R129" s="16">
        <f t="shared" si="41"/>
        <v>7742</v>
      </c>
      <c r="S129" s="16">
        <f t="shared" si="41"/>
        <v>116774</v>
      </c>
      <c r="T129" s="16">
        <f t="shared" si="41"/>
        <v>4037</v>
      </c>
      <c r="U129" s="16">
        <f t="shared" si="41"/>
        <v>62529</v>
      </c>
      <c r="V129" s="16">
        <f t="shared" si="41"/>
        <v>518</v>
      </c>
      <c r="W129" s="16">
        <f t="shared" si="41"/>
        <v>2971</v>
      </c>
      <c r="X129" s="16">
        <f t="shared" si="41"/>
        <v>78</v>
      </c>
      <c r="Y129" s="16">
        <f t="shared" si="41"/>
        <v>5515</v>
      </c>
      <c r="Z129" s="16">
        <f t="shared" si="41"/>
        <v>1625</v>
      </c>
      <c r="AA129" s="16">
        <f t="shared" si="41"/>
        <v>31871</v>
      </c>
    </row>
    <row r="130" spans="4:27" ht="15" customHeight="1">
      <c r="D130" s="11" t="s">
        <v>109</v>
      </c>
      <c r="F130" s="10">
        <f aca="true" t="shared" si="42" ref="F130:F145">SUM(P130,R130,V130,X130,Z130)</f>
        <v>5448</v>
      </c>
      <c r="G130" s="1">
        <f>SUM(H130:K130)</f>
        <v>13643</v>
      </c>
      <c r="H130" s="1">
        <v>4804</v>
      </c>
      <c r="I130" s="1">
        <v>1223</v>
      </c>
      <c r="J130" s="1">
        <v>425</v>
      </c>
      <c r="K130" s="1">
        <f>SUM(L130:M130)</f>
        <v>7191</v>
      </c>
      <c r="L130" s="1">
        <v>6575</v>
      </c>
      <c r="M130" s="1">
        <v>616</v>
      </c>
      <c r="P130" s="1">
        <v>4882</v>
      </c>
      <c r="Q130" s="1">
        <v>9487</v>
      </c>
      <c r="R130" s="1">
        <v>559</v>
      </c>
      <c r="S130" s="1">
        <v>4137</v>
      </c>
      <c r="T130" s="1">
        <v>543</v>
      </c>
      <c r="U130" s="1">
        <v>4052</v>
      </c>
      <c r="V130" s="1">
        <v>5</v>
      </c>
      <c r="W130" s="1">
        <v>8</v>
      </c>
      <c r="X130" s="9" t="s">
        <v>27</v>
      </c>
      <c r="Y130" s="9" t="s">
        <v>27</v>
      </c>
      <c r="Z130" s="1">
        <v>2</v>
      </c>
      <c r="AA130" s="1">
        <v>11</v>
      </c>
    </row>
    <row r="131" spans="4:27" ht="15" customHeight="1">
      <c r="D131" s="11" t="s">
        <v>110</v>
      </c>
      <c r="F131" s="10">
        <f t="shared" si="42"/>
        <v>816</v>
      </c>
      <c r="G131" s="1">
        <f>SUM(H131:K131)</f>
        <v>1524</v>
      </c>
      <c r="H131" s="1">
        <v>670</v>
      </c>
      <c r="I131" s="1">
        <v>105</v>
      </c>
      <c r="J131" s="1">
        <v>139</v>
      </c>
      <c r="K131" s="1">
        <f>SUM(L131:M131)</f>
        <v>610</v>
      </c>
      <c r="L131" s="1">
        <v>532</v>
      </c>
      <c r="M131" s="1">
        <v>78</v>
      </c>
      <c r="P131" s="1">
        <v>675</v>
      </c>
      <c r="Q131" s="1">
        <v>860</v>
      </c>
      <c r="R131" s="1">
        <v>125</v>
      </c>
      <c r="S131" s="1">
        <v>623</v>
      </c>
      <c r="T131" s="1">
        <v>107</v>
      </c>
      <c r="U131" s="1">
        <v>529</v>
      </c>
      <c r="V131" s="1">
        <v>10</v>
      </c>
      <c r="W131" s="1">
        <v>26</v>
      </c>
      <c r="X131" s="9" t="s">
        <v>27</v>
      </c>
      <c r="Y131" s="9" t="s">
        <v>27</v>
      </c>
      <c r="Z131" s="1">
        <v>6</v>
      </c>
      <c r="AA131" s="1">
        <v>15</v>
      </c>
    </row>
    <row r="132" spans="4:27" ht="15" customHeight="1">
      <c r="D132" s="11" t="s">
        <v>111</v>
      </c>
      <c r="F132" s="10">
        <f t="shared" si="42"/>
        <v>804</v>
      </c>
      <c r="G132" s="1">
        <f>SUM(H132:K132)</f>
        <v>4251</v>
      </c>
      <c r="H132" s="1">
        <v>525</v>
      </c>
      <c r="I132" s="1">
        <v>196</v>
      </c>
      <c r="J132" s="1">
        <v>279</v>
      </c>
      <c r="K132" s="1">
        <f>SUM(L132:M132)</f>
        <v>3251</v>
      </c>
      <c r="L132" s="1">
        <v>2958</v>
      </c>
      <c r="M132" s="1">
        <v>293</v>
      </c>
      <c r="P132" s="1">
        <v>538</v>
      </c>
      <c r="Q132" s="1">
        <v>1385</v>
      </c>
      <c r="R132" s="1">
        <v>242</v>
      </c>
      <c r="S132" s="1">
        <v>2806</v>
      </c>
      <c r="T132" s="1">
        <v>237</v>
      </c>
      <c r="U132" s="1">
        <v>2788</v>
      </c>
      <c r="V132" s="1">
        <v>7</v>
      </c>
      <c r="W132" s="1">
        <v>10</v>
      </c>
      <c r="X132" s="9" t="s">
        <v>27</v>
      </c>
      <c r="Y132" s="9" t="s">
        <v>27</v>
      </c>
      <c r="Z132" s="1">
        <v>17</v>
      </c>
      <c r="AA132" s="1">
        <v>50</v>
      </c>
    </row>
    <row r="133" spans="4:27" ht="15" customHeight="1">
      <c r="D133" s="11" t="s">
        <v>112</v>
      </c>
      <c r="F133" s="10">
        <f t="shared" si="42"/>
        <v>1279</v>
      </c>
      <c r="G133" s="1">
        <f aca="true" t="shared" si="43" ref="G133:G138">SUM(H133:K133)</f>
        <v>15678</v>
      </c>
      <c r="H133" s="1">
        <v>732</v>
      </c>
      <c r="I133" s="1">
        <v>457</v>
      </c>
      <c r="J133" s="1">
        <v>707</v>
      </c>
      <c r="K133" s="1">
        <f aca="true" t="shared" si="44" ref="K133:K138">SUM(L133:M133)</f>
        <v>13782</v>
      </c>
      <c r="L133" s="1">
        <v>12157</v>
      </c>
      <c r="M133" s="1">
        <v>1625</v>
      </c>
      <c r="P133" s="1">
        <v>735</v>
      </c>
      <c r="Q133" s="1">
        <v>2522</v>
      </c>
      <c r="R133" s="1">
        <v>521</v>
      </c>
      <c r="S133" s="1">
        <v>13002</v>
      </c>
      <c r="T133" s="1">
        <v>451</v>
      </c>
      <c r="U133" s="1">
        <v>12229</v>
      </c>
      <c r="V133" s="1">
        <v>8</v>
      </c>
      <c r="W133" s="1">
        <v>64</v>
      </c>
      <c r="X133" s="1">
        <v>9</v>
      </c>
      <c r="Y133" s="1">
        <v>13</v>
      </c>
      <c r="Z133" s="1">
        <v>6</v>
      </c>
      <c r="AA133" s="1">
        <v>77</v>
      </c>
    </row>
    <row r="134" spans="4:27" ht="15" customHeight="1">
      <c r="D134" s="6" t="s">
        <v>150</v>
      </c>
      <c r="F134" s="10">
        <f t="shared" si="42"/>
        <v>965</v>
      </c>
      <c r="G134" s="1">
        <f t="shared" si="43"/>
        <v>12488</v>
      </c>
      <c r="H134" s="1">
        <v>411</v>
      </c>
      <c r="I134" s="1">
        <v>141</v>
      </c>
      <c r="J134" s="1">
        <v>462</v>
      </c>
      <c r="K134" s="1">
        <f t="shared" si="44"/>
        <v>11474</v>
      </c>
      <c r="L134" s="1">
        <v>9866</v>
      </c>
      <c r="M134" s="1">
        <v>1608</v>
      </c>
      <c r="P134" s="1">
        <v>421</v>
      </c>
      <c r="Q134" s="1">
        <v>1196</v>
      </c>
      <c r="R134" s="1">
        <v>476</v>
      </c>
      <c r="S134" s="1">
        <v>9963</v>
      </c>
      <c r="T134" s="1">
        <v>451</v>
      </c>
      <c r="U134" s="1">
        <v>9770</v>
      </c>
      <c r="V134" s="1">
        <v>21</v>
      </c>
      <c r="W134" s="1">
        <v>210</v>
      </c>
      <c r="X134" s="1">
        <v>3</v>
      </c>
      <c r="Y134" s="1">
        <v>3</v>
      </c>
      <c r="Z134" s="1">
        <v>44</v>
      </c>
      <c r="AA134" s="1">
        <v>1116</v>
      </c>
    </row>
    <row r="135" spans="4:27" ht="15" customHeight="1">
      <c r="D135" s="11" t="s">
        <v>113</v>
      </c>
      <c r="F135" s="10">
        <f t="shared" si="42"/>
        <v>853</v>
      </c>
      <c r="G135" s="1">
        <f t="shared" si="43"/>
        <v>4438</v>
      </c>
      <c r="H135" s="1">
        <v>578</v>
      </c>
      <c r="I135" s="1">
        <v>231</v>
      </c>
      <c r="J135" s="1">
        <v>397</v>
      </c>
      <c r="K135" s="1">
        <f t="shared" si="44"/>
        <v>3232</v>
      </c>
      <c r="L135" s="1">
        <v>3185</v>
      </c>
      <c r="M135" s="1">
        <v>47</v>
      </c>
      <c r="P135" s="1">
        <v>581</v>
      </c>
      <c r="Q135" s="1">
        <v>1688</v>
      </c>
      <c r="R135" s="1">
        <v>270</v>
      </c>
      <c r="S135" s="1">
        <v>2721</v>
      </c>
      <c r="T135" s="1">
        <v>250</v>
      </c>
      <c r="U135" s="1">
        <v>2517</v>
      </c>
      <c r="V135" s="9" t="s">
        <v>27</v>
      </c>
      <c r="W135" s="9" t="s">
        <v>27</v>
      </c>
      <c r="X135" s="9" t="s">
        <v>27</v>
      </c>
      <c r="Y135" s="9" t="s">
        <v>27</v>
      </c>
      <c r="Z135" s="1">
        <v>2</v>
      </c>
      <c r="AA135" s="1">
        <v>29</v>
      </c>
    </row>
    <row r="136" spans="4:28" ht="15" customHeight="1">
      <c r="D136" s="11" t="s">
        <v>114</v>
      </c>
      <c r="F136" s="10">
        <f t="shared" si="42"/>
        <v>477</v>
      </c>
      <c r="G136" s="1">
        <f t="shared" si="43"/>
        <v>2138</v>
      </c>
      <c r="H136" s="1">
        <v>293</v>
      </c>
      <c r="I136" s="1">
        <v>96</v>
      </c>
      <c r="J136" s="1">
        <v>160</v>
      </c>
      <c r="K136" s="1">
        <f t="shared" si="44"/>
        <v>1589</v>
      </c>
      <c r="L136" s="1">
        <v>1549</v>
      </c>
      <c r="M136" s="1">
        <v>40</v>
      </c>
      <c r="P136" s="1">
        <v>293</v>
      </c>
      <c r="Q136" s="1">
        <v>594</v>
      </c>
      <c r="R136" s="1">
        <v>184</v>
      </c>
      <c r="S136" s="1">
        <v>1544</v>
      </c>
      <c r="T136" s="1">
        <v>182</v>
      </c>
      <c r="U136" s="1">
        <v>1540</v>
      </c>
      <c r="V136" s="9" t="s">
        <v>27</v>
      </c>
      <c r="W136" s="9" t="s">
        <v>27</v>
      </c>
      <c r="X136" s="9" t="s">
        <v>27</v>
      </c>
      <c r="Y136" s="9" t="s">
        <v>27</v>
      </c>
      <c r="Z136" s="9" t="s">
        <v>27</v>
      </c>
      <c r="AA136" s="9" t="s">
        <v>27</v>
      </c>
      <c r="AB136" s="9"/>
    </row>
    <row r="137" spans="4:27" ht="15" customHeight="1">
      <c r="D137" s="11" t="s">
        <v>115</v>
      </c>
      <c r="F137" s="10">
        <f t="shared" si="42"/>
        <v>443</v>
      </c>
      <c r="G137" s="1">
        <f t="shared" si="43"/>
        <v>2772</v>
      </c>
      <c r="H137" s="1">
        <v>155</v>
      </c>
      <c r="I137" s="1">
        <v>42</v>
      </c>
      <c r="J137" s="1">
        <v>243</v>
      </c>
      <c r="K137" s="1">
        <f t="shared" si="44"/>
        <v>2332</v>
      </c>
      <c r="L137" s="1">
        <v>2149</v>
      </c>
      <c r="M137" s="1">
        <v>183</v>
      </c>
      <c r="P137" s="1">
        <v>158</v>
      </c>
      <c r="Q137" s="1">
        <v>366</v>
      </c>
      <c r="R137" s="1">
        <v>285</v>
      </c>
      <c r="S137" s="1">
        <v>2406</v>
      </c>
      <c r="T137" s="1">
        <v>282</v>
      </c>
      <c r="U137" s="1">
        <v>2364</v>
      </c>
      <c r="V137" s="9" t="s">
        <v>27</v>
      </c>
      <c r="W137" s="9" t="s">
        <v>27</v>
      </c>
      <c r="X137" s="9" t="s">
        <v>27</v>
      </c>
      <c r="Y137" s="9" t="s">
        <v>27</v>
      </c>
      <c r="Z137" s="9" t="s">
        <v>27</v>
      </c>
      <c r="AA137" s="9" t="s">
        <v>27</v>
      </c>
    </row>
    <row r="138" spans="4:27" ht="15" customHeight="1">
      <c r="D138" s="11" t="s">
        <v>116</v>
      </c>
      <c r="F138" s="10">
        <f t="shared" si="42"/>
        <v>15</v>
      </c>
      <c r="G138" s="1">
        <f t="shared" si="43"/>
        <v>113</v>
      </c>
      <c r="H138" s="1">
        <v>6</v>
      </c>
      <c r="I138" s="1">
        <v>1</v>
      </c>
      <c r="J138" s="1">
        <v>18</v>
      </c>
      <c r="K138" s="1">
        <f t="shared" si="44"/>
        <v>88</v>
      </c>
      <c r="L138" s="1">
        <v>70</v>
      </c>
      <c r="M138" s="1">
        <v>18</v>
      </c>
      <c r="P138" s="1">
        <v>6</v>
      </c>
      <c r="Q138" s="1">
        <v>16</v>
      </c>
      <c r="R138" s="1">
        <v>9</v>
      </c>
      <c r="S138" s="1">
        <v>97</v>
      </c>
      <c r="T138" s="1">
        <v>9</v>
      </c>
      <c r="U138" s="1">
        <v>97</v>
      </c>
      <c r="V138" s="9" t="s">
        <v>27</v>
      </c>
      <c r="W138" s="9" t="s">
        <v>27</v>
      </c>
      <c r="X138" s="9" t="s">
        <v>27</v>
      </c>
      <c r="Y138" s="9" t="s">
        <v>27</v>
      </c>
      <c r="Z138" s="9" t="s">
        <v>27</v>
      </c>
      <c r="AA138" s="9" t="s">
        <v>27</v>
      </c>
    </row>
    <row r="139" spans="4:27" ht="15" customHeight="1">
      <c r="D139" s="11" t="s">
        <v>117</v>
      </c>
      <c r="F139" s="10">
        <f t="shared" si="42"/>
        <v>34</v>
      </c>
      <c r="G139" s="1">
        <f>SUM(H139:K139)</f>
        <v>1257</v>
      </c>
      <c r="H139" s="8" t="s">
        <v>27</v>
      </c>
      <c r="I139" s="8" t="s">
        <v>27</v>
      </c>
      <c r="J139" s="1">
        <v>74</v>
      </c>
      <c r="K139" s="1">
        <f>SUM(L139:M139)</f>
        <v>1183</v>
      </c>
      <c r="L139" s="1">
        <v>1126</v>
      </c>
      <c r="M139" s="1">
        <v>57</v>
      </c>
      <c r="P139" s="9" t="s">
        <v>27</v>
      </c>
      <c r="Q139" s="9" t="s">
        <v>27</v>
      </c>
      <c r="R139" s="1">
        <v>31</v>
      </c>
      <c r="S139" s="1">
        <v>1243</v>
      </c>
      <c r="T139" s="1">
        <v>29</v>
      </c>
      <c r="U139" s="1">
        <v>1085</v>
      </c>
      <c r="V139" s="9">
        <v>3</v>
      </c>
      <c r="W139" s="1">
        <v>14</v>
      </c>
      <c r="X139" s="9" t="s">
        <v>27</v>
      </c>
      <c r="Y139" s="9" t="s">
        <v>27</v>
      </c>
      <c r="Z139" s="9" t="s">
        <v>27</v>
      </c>
      <c r="AA139" s="9" t="s">
        <v>27</v>
      </c>
    </row>
    <row r="140" spans="4:27" ht="13.5" customHeight="1">
      <c r="D140" s="11"/>
      <c r="F140" s="10"/>
      <c r="I140" s="8"/>
      <c r="X140" s="9"/>
      <c r="Y140" s="9"/>
      <c r="Z140" s="9"/>
      <c r="AA140" s="9"/>
    </row>
    <row r="141" spans="4:27" ht="15" customHeight="1">
      <c r="D141" s="11" t="s">
        <v>118</v>
      </c>
      <c r="F141" s="10">
        <f t="shared" si="42"/>
        <v>138</v>
      </c>
      <c r="G141" s="1">
        <f>SUM(H141:K141)</f>
        <v>1948</v>
      </c>
      <c r="H141" s="1">
        <v>4</v>
      </c>
      <c r="I141" s="1">
        <v>1</v>
      </c>
      <c r="J141" s="1">
        <v>115</v>
      </c>
      <c r="K141" s="1">
        <f>SUM(L141:M141)</f>
        <v>1828</v>
      </c>
      <c r="L141" s="1">
        <v>1797</v>
      </c>
      <c r="M141" s="1">
        <v>31</v>
      </c>
      <c r="P141" s="1">
        <v>4</v>
      </c>
      <c r="Q141" s="1">
        <v>11</v>
      </c>
      <c r="R141" s="1">
        <v>134</v>
      </c>
      <c r="S141" s="1">
        <v>1937</v>
      </c>
      <c r="T141" s="1">
        <v>125</v>
      </c>
      <c r="U141" s="1">
        <v>1914</v>
      </c>
      <c r="V141" s="9" t="s">
        <v>27</v>
      </c>
      <c r="W141" s="9" t="s">
        <v>27</v>
      </c>
      <c r="X141" s="9" t="s">
        <v>27</v>
      </c>
      <c r="Y141" s="9" t="s">
        <v>27</v>
      </c>
      <c r="Z141" s="9" t="s">
        <v>27</v>
      </c>
      <c r="AA141" s="9" t="s">
        <v>27</v>
      </c>
    </row>
    <row r="142" spans="4:27" ht="15" customHeight="1">
      <c r="D142" s="11" t="s">
        <v>119</v>
      </c>
      <c r="F142" s="10">
        <f t="shared" si="42"/>
        <v>81</v>
      </c>
      <c r="G142" s="1">
        <f>SUM(H142:K142)</f>
        <v>668</v>
      </c>
      <c r="H142" s="1">
        <v>14</v>
      </c>
      <c r="I142" s="1">
        <v>5</v>
      </c>
      <c r="J142" s="1">
        <v>92</v>
      </c>
      <c r="K142" s="1">
        <f>SUM(L142:M142)</f>
        <v>557</v>
      </c>
      <c r="L142" s="1">
        <v>452</v>
      </c>
      <c r="M142" s="1">
        <v>105</v>
      </c>
      <c r="P142" s="1">
        <v>15</v>
      </c>
      <c r="Q142" s="1">
        <v>46</v>
      </c>
      <c r="R142" s="1">
        <v>66</v>
      </c>
      <c r="S142" s="1">
        <v>622</v>
      </c>
      <c r="T142" s="1">
        <v>66</v>
      </c>
      <c r="U142" s="1">
        <v>622</v>
      </c>
      <c r="V142" s="9" t="s">
        <v>27</v>
      </c>
      <c r="W142" s="9" t="s">
        <v>27</v>
      </c>
      <c r="X142" s="9" t="s">
        <v>27</v>
      </c>
      <c r="Y142" s="9" t="s">
        <v>27</v>
      </c>
      <c r="Z142" s="9" t="s">
        <v>27</v>
      </c>
      <c r="AA142" s="9" t="s">
        <v>27</v>
      </c>
    </row>
    <row r="143" spans="4:27" ht="15" customHeight="1">
      <c r="D143" s="11" t="s">
        <v>120</v>
      </c>
      <c r="F143" s="10">
        <f t="shared" si="42"/>
        <v>2859</v>
      </c>
      <c r="G143" s="1">
        <f>SUM(H143:K143)</f>
        <v>14616</v>
      </c>
      <c r="H143" s="1">
        <v>2053</v>
      </c>
      <c r="I143" s="1">
        <v>287</v>
      </c>
      <c r="J143" s="1">
        <v>982</v>
      </c>
      <c r="K143" s="1">
        <f>SUM(L143:M143)</f>
        <v>11294</v>
      </c>
      <c r="L143" s="1">
        <v>10408</v>
      </c>
      <c r="M143" s="1">
        <v>886</v>
      </c>
      <c r="P143" s="1">
        <v>2068</v>
      </c>
      <c r="Q143" s="1">
        <v>5288</v>
      </c>
      <c r="R143" s="1">
        <v>729</v>
      </c>
      <c r="S143" s="1">
        <v>8006</v>
      </c>
      <c r="T143" s="1">
        <v>692</v>
      </c>
      <c r="U143" s="1">
        <v>7777</v>
      </c>
      <c r="V143" s="1">
        <v>17</v>
      </c>
      <c r="W143" s="1">
        <v>59</v>
      </c>
      <c r="X143" s="1">
        <v>17</v>
      </c>
      <c r="Y143" s="1">
        <v>395</v>
      </c>
      <c r="Z143" s="1">
        <v>28</v>
      </c>
      <c r="AA143" s="1">
        <v>868</v>
      </c>
    </row>
    <row r="144" spans="4:6" ht="15" customHeight="1">
      <c r="D144" s="11" t="s">
        <v>121</v>
      </c>
      <c r="F144" s="10"/>
    </row>
    <row r="145" spans="4:27" ht="15" customHeight="1">
      <c r="D145" s="6" t="s">
        <v>151</v>
      </c>
      <c r="F145" s="10">
        <f t="shared" si="42"/>
        <v>578</v>
      </c>
      <c r="G145" s="1">
        <f aca="true" t="shared" si="45" ref="G145:G150">SUM(H145:K145)</f>
        <v>8292</v>
      </c>
      <c r="H145" s="8" t="s">
        <v>27</v>
      </c>
      <c r="I145" s="8" t="s">
        <v>27</v>
      </c>
      <c r="J145" s="1">
        <v>1399</v>
      </c>
      <c r="K145" s="1">
        <f aca="true" t="shared" si="46" ref="K145:K150">SUM(L145:M145)</f>
        <v>6893</v>
      </c>
      <c r="L145" s="1">
        <v>6746</v>
      </c>
      <c r="M145" s="1">
        <v>147</v>
      </c>
      <c r="P145" s="9" t="s">
        <v>27</v>
      </c>
      <c r="Q145" s="9" t="s">
        <v>27</v>
      </c>
      <c r="R145" s="1">
        <v>578</v>
      </c>
      <c r="S145" s="1">
        <v>8292</v>
      </c>
      <c r="T145" s="9" t="s">
        <v>27</v>
      </c>
      <c r="U145" s="9" t="s">
        <v>27</v>
      </c>
      <c r="V145" s="9" t="s">
        <v>27</v>
      </c>
      <c r="W145" s="9" t="s">
        <v>27</v>
      </c>
      <c r="X145" s="9" t="s">
        <v>27</v>
      </c>
      <c r="Y145" s="9" t="s">
        <v>27</v>
      </c>
      <c r="Z145" s="9" t="s">
        <v>27</v>
      </c>
      <c r="AA145" s="9" t="s">
        <v>27</v>
      </c>
    </row>
    <row r="146" spans="4:27" ht="15" customHeight="1">
      <c r="D146" s="11" t="s">
        <v>122</v>
      </c>
      <c r="F146" s="10">
        <f aca="true" t="shared" si="47" ref="F146:F151">SUM(P146,R146,V146,X146,Z146)</f>
        <v>661</v>
      </c>
      <c r="G146" s="1">
        <f t="shared" si="45"/>
        <v>12558</v>
      </c>
      <c r="H146" s="1">
        <v>177</v>
      </c>
      <c r="I146" s="1">
        <v>51</v>
      </c>
      <c r="J146" s="1">
        <v>475</v>
      </c>
      <c r="K146" s="1">
        <f t="shared" si="46"/>
        <v>11855</v>
      </c>
      <c r="L146" s="1">
        <v>11359</v>
      </c>
      <c r="M146" s="1">
        <v>496</v>
      </c>
      <c r="P146" s="1">
        <v>179</v>
      </c>
      <c r="Q146" s="1">
        <v>612</v>
      </c>
      <c r="R146" s="1">
        <v>438</v>
      </c>
      <c r="S146" s="1">
        <v>11429</v>
      </c>
      <c r="T146" s="1">
        <v>387</v>
      </c>
      <c r="U146" s="1">
        <v>11025</v>
      </c>
      <c r="V146" s="1">
        <v>15</v>
      </c>
      <c r="W146" s="1">
        <v>213</v>
      </c>
      <c r="X146" s="9" t="s">
        <v>27</v>
      </c>
      <c r="Y146" s="9" t="s">
        <v>27</v>
      </c>
      <c r="Z146" s="1">
        <v>29</v>
      </c>
      <c r="AA146" s="1">
        <v>304</v>
      </c>
    </row>
    <row r="147" spans="4:27" ht="15" customHeight="1">
      <c r="D147" s="11" t="s">
        <v>123</v>
      </c>
      <c r="F147" s="10">
        <f t="shared" si="47"/>
        <v>276</v>
      </c>
      <c r="G147" s="1">
        <f t="shared" si="45"/>
        <v>3358</v>
      </c>
      <c r="H147" s="1">
        <v>55</v>
      </c>
      <c r="I147" s="1">
        <v>32</v>
      </c>
      <c r="J147" s="1">
        <v>266</v>
      </c>
      <c r="K147" s="1">
        <f t="shared" si="46"/>
        <v>3005</v>
      </c>
      <c r="L147" s="1">
        <v>2880</v>
      </c>
      <c r="M147" s="1">
        <v>125</v>
      </c>
      <c r="P147" s="1">
        <v>56</v>
      </c>
      <c r="Q147" s="1">
        <v>229</v>
      </c>
      <c r="R147" s="1">
        <v>126</v>
      </c>
      <c r="S147" s="1">
        <v>1713</v>
      </c>
      <c r="T147" s="1">
        <v>119</v>
      </c>
      <c r="U147" s="1">
        <v>1624</v>
      </c>
      <c r="V147" s="1">
        <v>6</v>
      </c>
      <c r="W147" s="1">
        <v>39</v>
      </c>
      <c r="X147" s="9" t="s">
        <v>27</v>
      </c>
      <c r="Y147" s="9" t="s">
        <v>27</v>
      </c>
      <c r="Z147" s="1">
        <v>88</v>
      </c>
      <c r="AA147" s="1">
        <v>1377</v>
      </c>
    </row>
    <row r="148" spans="4:27" ht="15" customHeight="1">
      <c r="D148" s="11" t="s">
        <v>124</v>
      </c>
      <c r="F148" s="10">
        <f t="shared" si="47"/>
        <v>2844</v>
      </c>
      <c r="G148" s="1">
        <f t="shared" si="45"/>
        <v>44052</v>
      </c>
      <c r="H148" s="1">
        <v>2178</v>
      </c>
      <c r="I148" s="1">
        <v>454</v>
      </c>
      <c r="J148" s="1">
        <v>1420</v>
      </c>
      <c r="K148" s="1">
        <f t="shared" si="46"/>
        <v>40000</v>
      </c>
      <c r="L148" s="1">
        <v>39050</v>
      </c>
      <c r="M148" s="1">
        <v>950</v>
      </c>
      <c r="P148" s="1">
        <v>2183</v>
      </c>
      <c r="Q148" s="1">
        <v>13660</v>
      </c>
      <c r="R148" s="1">
        <v>571</v>
      </c>
      <c r="S148" s="1">
        <v>22050</v>
      </c>
      <c r="T148" s="1">
        <v>43</v>
      </c>
      <c r="U148" s="1">
        <v>725</v>
      </c>
      <c r="V148" s="1">
        <v>5</v>
      </c>
      <c r="W148" s="1">
        <v>1141</v>
      </c>
      <c r="X148" s="1">
        <v>10</v>
      </c>
      <c r="Y148" s="1">
        <v>2792</v>
      </c>
      <c r="Z148" s="1">
        <v>75</v>
      </c>
      <c r="AA148" s="1">
        <v>4409</v>
      </c>
    </row>
    <row r="149" spans="4:27" ht="15" customHeight="1">
      <c r="D149" s="11" t="s">
        <v>125</v>
      </c>
      <c r="F149" s="10">
        <f t="shared" si="47"/>
        <v>55</v>
      </c>
      <c r="G149" s="1">
        <f t="shared" si="45"/>
        <v>1025</v>
      </c>
      <c r="H149" s="1">
        <v>3</v>
      </c>
      <c r="I149" s="8">
        <v>2</v>
      </c>
      <c r="J149" s="1">
        <v>2</v>
      </c>
      <c r="K149" s="1">
        <f t="shared" si="46"/>
        <v>1018</v>
      </c>
      <c r="L149" s="1">
        <v>936</v>
      </c>
      <c r="M149" s="1">
        <v>82</v>
      </c>
      <c r="P149" s="1">
        <v>3</v>
      </c>
      <c r="Q149" s="1">
        <v>13</v>
      </c>
      <c r="R149" s="1">
        <v>8</v>
      </c>
      <c r="S149" s="1">
        <v>107</v>
      </c>
      <c r="T149" s="1">
        <v>2</v>
      </c>
      <c r="U149" s="1">
        <v>11</v>
      </c>
      <c r="V149" s="1">
        <v>1</v>
      </c>
      <c r="W149" s="1">
        <v>2</v>
      </c>
      <c r="X149" s="1">
        <v>4</v>
      </c>
      <c r="Y149" s="1">
        <v>37</v>
      </c>
      <c r="Z149" s="1">
        <v>39</v>
      </c>
      <c r="AA149" s="1">
        <v>866</v>
      </c>
    </row>
    <row r="150" spans="4:27" ht="15" customHeight="1">
      <c r="D150" s="11" t="s">
        <v>126</v>
      </c>
      <c r="F150" s="10">
        <f t="shared" si="47"/>
        <v>1001</v>
      </c>
      <c r="G150" s="1">
        <f t="shared" si="45"/>
        <v>15741</v>
      </c>
      <c r="H150" s="1">
        <v>65</v>
      </c>
      <c r="I150" s="1">
        <v>8</v>
      </c>
      <c r="J150" s="1">
        <v>330</v>
      </c>
      <c r="K150" s="1">
        <f t="shared" si="46"/>
        <v>15338</v>
      </c>
      <c r="L150" s="1">
        <v>14494</v>
      </c>
      <c r="M150" s="1">
        <v>844</v>
      </c>
      <c r="P150" s="1">
        <v>65</v>
      </c>
      <c r="Q150" s="1">
        <v>470</v>
      </c>
      <c r="R150" s="1">
        <v>664</v>
      </c>
      <c r="S150" s="1">
        <v>11976</v>
      </c>
      <c r="T150" s="1">
        <v>10</v>
      </c>
      <c r="U150" s="1">
        <v>104</v>
      </c>
      <c r="V150" s="1">
        <v>33</v>
      </c>
      <c r="W150" s="1">
        <v>161</v>
      </c>
      <c r="X150" s="9" t="s">
        <v>27</v>
      </c>
      <c r="Y150" s="9" t="s">
        <v>27</v>
      </c>
      <c r="Z150" s="1">
        <v>239</v>
      </c>
      <c r="AA150" s="1">
        <v>3134</v>
      </c>
    </row>
    <row r="151" spans="4:27" ht="15" customHeight="1">
      <c r="D151" s="11" t="s">
        <v>127</v>
      </c>
      <c r="F151" s="10">
        <f t="shared" si="47"/>
        <v>1372</v>
      </c>
      <c r="G151" s="1">
        <f>SUM(H151:K151)</f>
        <v>27494</v>
      </c>
      <c r="H151" s="1">
        <v>43</v>
      </c>
      <c r="I151" s="1">
        <v>10</v>
      </c>
      <c r="J151" s="1">
        <v>210</v>
      </c>
      <c r="K151" s="1">
        <f>SUM(L151:M151)</f>
        <v>27231</v>
      </c>
      <c r="L151" s="1">
        <v>26625</v>
      </c>
      <c r="M151" s="1">
        <v>606</v>
      </c>
      <c r="P151" s="1">
        <v>43</v>
      </c>
      <c r="Q151" s="1">
        <v>336</v>
      </c>
      <c r="R151" s="1">
        <v>277</v>
      </c>
      <c r="S151" s="1">
        <v>6118</v>
      </c>
      <c r="T151" s="1">
        <v>42</v>
      </c>
      <c r="U151" s="1">
        <v>1178</v>
      </c>
      <c r="V151" s="1">
        <v>28</v>
      </c>
      <c r="W151" s="1">
        <v>162</v>
      </c>
      <c r="X151" s="1">
        <v>26</v>
      </c>
      <c r="Y151" s="1">
        <v>2028</v>
      </c>
      <c r="Z151" s="1">
        <v>998</v>
      </c>
      <c r="AA151" s="1">
        <v>18850</v>
      </c>
    </row>
    <row r="152" spans="4:6" ht="13.5" customHeight="1">
      <c r="D152" s="11"/>
      <c r="F152" s="10"/>
    </row>
    <row r="153" spans="4:27" ht="15" customHeight="1">
      <c r="D153" s="11" t="s">
        <v>128</v>
      </c>
      <c r="F153" s="10">
        <f>SUM(P153,R153,V153,X153,Z153)</f>
        <v>29</v>
      </c>
      <c r="G153" s="1">
        <f>SUM(H153:K153)</f>
        <v>1392</v>
      </c>
      <c r="H153" s="8" t="s">
        <v>27</v>
      </c>
      <c r="I153" s="8" t="s">
        <v>27</v>
      </c>
      <c r="J153" s="1">
        <v>8</v>
      </c>
      <c r="K153" s="1">
        <f>SUM(L153:M153)</f>
        <v>1384</v>
      </c>
      <c r="L153" s="1">
        <v>1274</v>
      </c>
      <c r="M153" s="1">
        <v>110</v>
      </c>
      <c r="P153" s="9" t="s">
        <v>27</v>
      </c>
      <c r="Q153" s="9" t="s">
        <v>27</v>
      </c>
      <c r="R153" s="1">
        <v>8</v>
      </c>
      <c r="S153" s="1">
        <v>605</v>
      </c>
      <c r="T153" s="1">
        <v>6</v>
      </c>
      <c r="U153" s="1">
        <v>523</v>
      </c>
      <c r="V153" s="1">
        <v>1</v>
      </c>
      <c r="W153" s="1">
        <v>2</v>
      </c>
      <c r="X153" s="1">
        <v>6</v>
      </c>
      <c r="Y153" s="1">
        <v>242</v>
      </c>
      <c r="Z153" s="1">
        <v>14</v>
      </c>
      <c r="AA153" s="1">
        <v>543</v>
      </c>
    </row>
    <row r="154" spans="4:27" ht="15" customHeight="1">
      <c r="D154" s="11" t="s">
        <v>129</v>
      </c>
      <c r="F154" s="10">
        <f>SUM(P154,R154,V154,X154,Z154)</f>
        <v>1154</v>
      </c>
      <c r="G154" s="1">
        <f>SUM(H154:K154)</f>
        <v>3443</v>
      </c>
      <c r="H154" s="1">
        <v>41</v>
      </c>
      <c r="I154" s="1">
        <v>17</v>
      </c>
      <c r="J154" s="1">
        <v>1370</v>
      </c>
      <c r="K154" s="1">
        <f>SUM(L154:M154)</f>
        <v>2015</v>
      </c>
      <c r="L154" s="1">
        <v>1904</v>
      </c>
      <c r="M154" s="1">
        <v>111</v>
      </c>
      <c r="P154" s="1">
        <v>42</v>
      </c>
      <c r="Q154" s="1">
        <v>65</v>
      </c>
      <c r="R154" s="1">
        <v>1103</v>
      </c>
      <c r="S154" s="1">
        <v>3360</v>
      </c>
      <c r="T154" s="9" t="s">
        <v>27</v>
      </c>
      <c r="U154" s="9" t="s">
        <v>27</v>
      </c>
      <c r="V154" s="1">
        <v>9</v>
      </c>
      <c r="W154" s="1">
        <v>18</v>
      </c>
      <c r="X154" s="9" t="s">
        <v>27</v>
      </c>
      <c r="Y154" s="9" t="s">
        <v>27</v>
      </c>
      <c r="Z154" s="9" t="s">
        <v>27</v>
      </c>
      <c r="AA154" s="9" t="s">
        <v>27</v>
      </c>
    </row>
    <row r="155" spans="4:27" ht="15" customHeight="1">
      <c r="D155" s="11" t="s">
        <v>130</v>
      </c>
      <c r="F155" s="10">
        <f>SUM(P155,R155,V155,X155,Z155)</f>
        <v>655</v>
      </c>
      <c r="G155" s="1">
        <f aca="true" t="shared" si="48" ref="G155:G160">SUM(H155:K155)</f>
        <v>2700</v>
      </c>
      <c r="H155" s="8" t="s">
        <v>27</v>
      </c>
      <c r="I155" s="8" t="s">
        <v>27</v>
      </c>
      <c r="J155" s="1">
        <v>241</v>
      </c>
      <c r="K155" s="1">
        <f aca="true" t="shared" si="49" ref="K155:K160">SUM(L155:M155)</f>
        <v>2459</v>
      </c>
      <c r="L155" s="1">
        <v>2362</v>
      </c>
      <c r="M155" s="1">
        <v>97</v>
      </c>
      <c r="P155" s="9" t="s">
        <v>27</v>
      </c>
      <c r="Q155" s="9" t="s">
        <v>27</v>
      </c>
      <c r="R155" s="1">
        <v>318</v>
      </c>
      <c r="S155" s="1">
        <v>1881</v>
      </c>
      <c r="T155" s="9" t="s">
        <v>27</v>
      </c>
      <c r="U155" s="9" t="s">
        <v>27</v>
      </c>
      <c r="V155" s="1">
        <v>337</v>
      </c>
      <c r="W155" s="1">
        <v>819</v>
      </c>
      <c r="X155" s="9" t="s">
        <v>27</v>
      </c>
      <c r="Y155" s="9" t="s">
        <v>27</v>
      </c>
      <c r="Z155" s="9" t="s">
        <v>27</v>
      </c>
      <c r="AA155" s="9" t="s">
        <v>27</v>
      </c>
    </row>
    <row r="156" spans="4:27" ht="15" customHeight="1">
      <c r="D156" s="11" t="s">
        <v>131</v>
      </c>
      <c r="F156" s="10">
        <f>SUM(P156,R156,V156,X156,Z156)</f>
        <v>76</v>
      </c>
      <c r="G156" s="1">
        <f t="shared" si="48"/>
        <v>392</v>
      </c>
      <c r="H156" s="1">
        <v>3</v>
      </c>
      <c r="I156" s="8" t="s">
        <v>27</v>
      </c>
      <c r="J156" s="1">
        <v>20</v>
      </c>
      <c r="K156" s="1">
        <f t="shared" si="49"/>
        <v>369</v>
      </c>
      <c r="L156" s="1">
        <v>356</v>
      </c>
      <c r="M156" s="1">
        <v>13</v>
      </c>
      <c r="P156" s="1">
        <v>3</v>
      </c>
      <c r="Q156" s="1">
        <v>6</v>
      </c>
      <c r="R156" s="1">
        <v>20</v>
      </c>
      <c r="S156" s="1">
        <v>136</v>
      </c>
      <c r="T156" s="1">
        <v>4</v>
      </c>
      <c r="U156" s="1">
        <v>55</v>
      </c>
      <c r="V156" s="1">
        <v>12</v>
      </c>
      <c r="W156" s="1">
        <v>23</v>
      </c>
      <c r="X156" s="1">
        <v>3</v>
      </c>
      <c r="Y156" s="1">
        <v>5</v>
      </c>
      <c r="Z156" s="1">
        <v>38</v>
      </c>
      <c r="AA156" s="1">
        <v>222</v>
      </c>
    </row>
    <row r="157" spans="4:9" ht="13.5" customHeight="1">
      <c r="D157" s="11"/>
      <c r="F157" s="10"/>
      <c r="I157" s="8"/>
    </row>
    <row r="158" spans="3:27" ht="15" customHeight="1">
      <c r="C158" s="6" t="s">
        <v>132</v>
      </c>
      <c r="D158" s="20"/>
      <c r="F158" s="10">
        <f>SUM(F159:F160)</f>
        <v>1012</v>
      </c>
      <c r="G158" s="16">
        <f>SUM(G159:G160)</f>
        <v>33079</v>
      </c>
      <c r="H158" s="8" t="s">
        <v>27</v>
      </c>
      <c r="I158" s="8" t="s">
        <v>27</v>
      </c>
      <c r="J158" s="8" t="s">
        <v>27</v>
      </c>
      <c r="K158" s="16">
        <f>SUM(K159:K160)</f>
        <v>33079</v>
      </c>
      <c r="L158" s="16">
        <f>SUM(L159:L160)</f>
        <v>32357</v>
      </c>
      <c r="M158" s="16">
        <f>SUM(M159:M160)</f>
        <v>722</v>
      </c>
      <c r="P158" s="9" t="s">
        <v>27</v>
      </c>
      <c r="Q158" s="9" t="s">
        <v>27</v>
      </c>
      <c r="R158" s="9" t="s">
        <v>27</v>
      </c>
      <c r="S158" s="9" t="s">
        <v>27</v>
      </c>
      <c r="T158" s="9" t="s">
        <v>27</v>
      </c>
      <c r="U158" s="9" t="s">
        <v>27</v>
      </c>
      <c r="V158" s="9" t="s">
        <v>27</v>
      </c>
      <c r="W158" s="9" t="s">
        <v>27</v>
      </c>
      <c r="X158" s="16">
        <f>SUM(X159:X160)</f>
        <v>168</v>
      </c>
      <c r="Y158" s="16">
        <f>SUM(Y159:Y160)</f>
        <v>13355</v>
      </c>
      <c r="Z158" s="16">
        <f>SUM(Z159:Z160)</f>
        <v>844</v>
      </c>
      <c r="AA158" s="16">
        <f>SUM(AA159:AA160)</f>
        <v>19724</v>
      </c>
    </row>
    <row r="159" spans="4:27" ht="15" customHeight="1">
      <c r="D159" s="11" t="s">
        <v>133</v>
      </c>
      <c r="F159" s="10">
        <f>SUM(P159,R159,V159,X159,Z159)</f>
        <v>168</v>
      </c>
      <c r="G159" s="1">
        <f t="shared" si="48"/>
        <v>13355</v>
      </c>
      <c r="H159" s="8" t="s">
        <v>27</v>
      </c>
      <c r="I159" s="8" t="s">
        <v>27</v>
      </c>
      <c r="J159" s="8" t="s">
        <v>27</v>
      </c>
      <c r="K159" s="1">
        <f t="shared" si="49"/>
        <v>13355</v>
      </c>
      <c r="L159" s="1">
        <v>13328</v>
      </c>
      <c r="M159" s="1">
        <v>27</v>
      </c>
      <c r="P159" s="9" t="s">
        <v>27</v>
      </c>
      <c r="Q159" s="9" t="s">
        <v>27</v>
      </c>
      <c r="R159" s="9" t="s">
        <v>27</v>
      </c>
      <c r="S159" s="9" t="s">
        <v>27</v>
      </c>
      <c r="T159" s="9" t="s">
        <v>27</v>
      </c>
      <c r="U159" s="9" t="s">
        <v>27</v>
      </c>
      <c r="V159" s="9" t="s">
        <v>27</v>
      </c>
      <c r="W159" s="9" t="s">
        <v>27</v>
      </c>
      <c r="X159" s="1">
        <v>168</v>
      </c>
      <c r="Y159" s="1">
        <v>13355</v>
      </c>
      <c r="Z159" s="9" t="s">
        <v>27</v>
      </c>
      <c r="AA159" s="9" t="s">
        <v>27</v>
      </c>
    </row>
    <row r="160" spans="1:27" ht="15" customHeight="1" thickBot="1">
      <c r="A160" s="4"/>
      <c r="B160" s="4"/>
      <c r="C160" s="4"/>
      <c r="D160" s="13" t="s">
        <v>134</v>
      </c>
      <c r="E160" s="4"/>
      <c r="F160" s="39">
        <f>SUM(P160,R160,V160,X160,Z160)</f>
        <v>844</v>
      </c>
      <c r="G160" s="4">
        <f t="shared" si="48"/>
        <v>19724</v>
      </c>
      <c r="H160" s="14" t="s">
        <v>27</v>
      </c>
      <c r="I160" s="14" t="s">
        <v>27</v>
      </c>
      <c r="J160" s="14" t="s">
        <v>27</v>
      </c>
      <c r="K160" s="4">
        <f t="shared" si="49"/>
        <v>19724</v>
      </c>
      <c r="L160" s="4">
        <v>19029</v>
      </c>
      <c r="M160" s="4">
        <v>695</v>
      </c>
      <c r="P160" s="15" t="s">
        <v>27</v>
      </c>
      <c r="Q160" s="15" t="s">
        <v>27</v>
      </c>
      <c r="R160" s="15" t="s">
        <v>27</v>
      </c>
      <c r="S160" s="15" t="s">
        <v>27</v>
      </c>
      <c r="T160" s="15" t="s">
        <v>27</v>
      </c>
      <c r="U160" s="15" t="s">
        <v>27</v>
      </c>
      <c r="V160" s="15" t="s">
        <v>27</v>
      </c>
      <c r="W160" s="15" t="s">
        <v>27</v>
      </c>
      <c r="X160" s="15" t="s">
        <v>27</v>
      </c>
      <c r="Y160" s="15" t="s">
        <v>27</v>
      </c>
      <c r="Z160" s="4">
        <v>844</v>
      </c>
      <c r="AA160" s="4">
        <v>19724</v>
      </c>
    </row>
    <row r="161" spans="2:4" ht="15" customHeight="1">
      <c r="B161" s="17"/>
      <c r="C161" s="17" t="s">
        <v>135</v>
      </c>
      <c r="D161" s="32"/>
    </row>
    <row r="162" ht="14.25">
      <c r="B162" s="1" t="s">
        <v>152</v>
      </c>
    </row>
  </sheetData>
  <mergeCells count="14">
    <mergeCell ref="V6:W7"/>
    <mergeCell ref="V85:W86"/>
    <mergeCell ref="Z5:AA7"/>
    <mergeCell ref="X84:Y86"/>
    <mergeCell ref="Z84:AA86"/>
    <mergeCell ref="X5:Y7"/>
    <mergeCell ref="B85:D86"/>
    <mergeCell ref="K85:M86"/>
    <mergeCell ref="P85:Q86"/>
    <mergeCell ref="R85:S86"/>
    <mergeCell ref="B6:D7"/>
    <mergeCell ref="K6:M7"/>
    <mergeCell ref="P6:Q7"/>
    <mergeCell ref="R6:S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rowBreaks count="1" manualBreakCount="1">
    <brk id="8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2001-10-29T04:47:47Z</cp:lastPrinted>
  <dcterms:created xsi:type="dcterms:W3CDTF">2002-05-02T05:19:47Z</dcterms:created>
  <dcterms:modified xsi:type="dcterms:W3CDTF">2002-05-02T05:19:47Z</dcterms:modified>
  <cp:category/>
  <cp:version/>
  <cp:contentType/>
  <cp:contentStatus/>
</cp:coreProperties>
</file>