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0-1" sheetId="1" r:id="rId1"/>
    <sheet name="20-2" sheetId="2" r:id="rId2"/>
  </sheets>
  <definedNames>
    <definedName name="_xlnm.Print_Area" localSheetId="1">'20-2'!$A$1:$J$51</definedName>
  </definedNames>
  <calcPr fullCalcOnLoad="1"/>
</workbook>
</file>

<file path=xl/sharedStrings.xml><?xml version="1.0" encoding="utf-8"?>
<sst xmlns="http://schemas.openxmlformats.org/spreadsheetml/2006/main" count="123" uniqueCount="63">
  <si>
    <t>一                            般                             世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</si>
  <si>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</si>
  <si>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</si>
  <si>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</si>
  <si>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</si>
  <si>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</si>
  <si>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</si>
  <si>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</si>
  <si>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</si>
  <si>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</si>
  <si>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</si>
  <si>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</si>
  <si>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</si>
  <si>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</si>
  <si>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</si>
  <si>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</si>
  <si>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</si>
  <si>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</si>
  <si>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</si>
  <si>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</si>
  <si>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</si>
  <si>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</si>
  <si>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</si>
  <si>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</si>
  <si>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</si>
  <si>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国勢調査（各年10月 1日現在）による。</t>
  </si>
  <si>
    <t>対馬市</t>
  </si>
  <si>
    <t>壱岐市</t>
  </si>
  <si>
    <t>五島市</t>
  </si>
  <si>
    <t>西海市</t>
  </si>
  <si>
    <t>資料  総務省統計局「国勢調査報告」</t>
  </si>
  <si>
    <t>年</t>
  </si>
  <si>
    <t>平成</t>
  </si>
  <si>
    <t>長与町</t>
  </si>
  <si>
    <t>時津町</t>
  </si>
  <si>
    <t>波佐見町</t>
  </si>
  <si>
    <t>東彼杵町</t>
  </si>
  <si>
    <t>川棚町</t>
  </si>
  <si>
    <t>小値賀町</t>
  </si>
  <si>
    <t>佐々町</t>
  </si>
  <si>
    <t>新上五島町</t>
  </si>
  <si>
    <t xml:space="preserve">                                   ２０      一   般   世   帯   数</t>
  </si>
  <si>
    <t xml:space="preserve">          帯</t>
  </si>
  <si>
    <t>住宅に住む一般世帯</t>
  </si>
  <si>
    <t>（再掲）
会社などの
独 身 寮 の
単   身   者</t>
  </si>
  <si>
    <t>一般世帯人員</t>
  </si>
  <si>
    <t>世帯数</t>
  </si>
  <si>
    <t>世帯人員</t>
  </si>
  <si>
    <t>１世帯当たり人員</t>
  </si>
  <si>
    <t>１人当たり
延べ面積
（㎡）</t>
  </si>
  <si>
    <t>10人以上</t>
  </si>
  <si>
    <t xml:space="preserve">  お   よ   び   一   般   世   帯   人   員</t>
  </si>
  <si>
    <t xml:space="preserve">       単位：世帯、人</t>
  </si>
  <si>
    <t>（再掲）
間借り・下宿
な   ど   の
単   身   者</t>
  </si>
  <si>
    <t>１世帯当たり人員</t>
  </si>
  <si>
    <t>１世帯当たり
延べ面積
（㎡）</t>
  </si>
  <si>
    <t>雲仙市</t>
  </si>
  <si>
    <t>南島原市</t>
  </si>
  <si>
    <t>市町</t>
  </si>
  <si>
    <t>-</t>
  </si>
  <si>
    <t>…</t>
  </si>
  <si>
    <t>（平成22年）</t>
  </si>
  <si>
    <t>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</si>
</sst>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  <numFmt numFmtId="188" formatCode="##0.00;&quot;-&quot;#0.00"/>
    <numFmt numFmtId="189" formatCode="#,##0.0;[Red]\-#,##0.0"/>
    <numFmt numFmtId="190" formatCode="0.0_);[Red]\(0.0\)"/>
    <numFmt numFmtId="191" formatCode="#,##0.00_ "/>
    <numFmt numFmtId="192" formatCode="_ * #,##0.0_ ;_ * \-#,##0.0_ ;_ * &quot;-&quot;?_ ;_ @_ "/>
    <numFmt numFmtId="193" formatCode="0_);[Red]\(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centerContinuous" vertical="center"/>
    </xf>
    <xf numFmtId="181" fontId="5" fillId="0" borderId="6" xfId="16" applyFont="1" applyFill="1" applyBorder="1" applyAlignment="1">
      <alignment horizontal="centerContinuous"/>
    </xf>
    <xf numFmtId="181" fontId="5" fillId="0" borderId="6" xfId="16" applyFont="1" applyFill="1" applyBorder="1" applyAlignment="1">
      <alignment/>
    </xf>
    <xf numFmtId="0" fontId="5" fillId="0" borderId="6" xfId="0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distributed"/>
    </xf>
    <xf numFmtId="181" fontId="5" fillId="0" borderId="8" xfId="16" applyFont="1" applyFill="1" applyBorder="1" applyAlignment="1">
      <alignment horizontal="distributed" vertical="center"/>
    </xf>
    <xf numFmtId="41" fontId="5" fillId="0" borderId="9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1" fontId="5" fillId="0" borderId="0" xfId="16" applyNumberFormat="1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41" fontId="5" fillId="0" borderId="12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distributed"/>
    </xf>
    <xf numFmtId="186" fontId="5" fillId="0" borderId="0" xfId="16" applyNumberFormat="1" applyFont="1" applyFill="1" applyAlignment="1" quotePrefix="1">
      <alignment/>
    </xf>
    <xf numFmtId="181" fontId="4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7" fontId="5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182" fontId="5" fillId="0" borderId="1" xfId="16" applyNumberFormat="1" applyFont="1" applyFill="1" applyBorder="1" applyAlignment="1">
      <alignment/>
    </xf>
    <xf numFmtId="187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2" fontId="5" fillId="0" borderId="4" xfId="16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/>
    </xf>
    <xf numFmtId="187" fontId="5" fillId="0" borderId="0" xfId="16" applyNumberFormat="1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wrapText="1"/>
    </xf>
    <xf numFmtId="181" fontId="5" fillId="0" borderId="0" xfId="16" applyFont="1" applyFill="1" applyBorder="1" applyAlignment="1">
      <alignment horizontal="distributed" vertical="center" wrapText="1"/>
    </xf>
    <xf numFmtId="185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1" fontId="5" fillId="0" borderId="0" xfId="16" applyNumberFormat="1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/>
    </xf>
    <xf numFmtId="192" fontId="5" fillId="0" borderId="0" xfId="16" applyNumberFormat="1" applyFont="1" applyFill="1" applyAlignment="1">
      <alignment/>
    </xf>
    <xf numFmtId="192" fontId="5" fillId="0" borderId="1" xfId="16" applyNumberFormat="1" applyFont="1" applyFill="1" applyBorder="1" applyAlignment="1">
      <alignment/>
    </xf>
    <xf numFmtId="42" fontId="5" fillId="0" borderId="0" xfId="16" applyNumberFormat="1" applyFont="1" applyFill="1" applyAlignment="1">
      <alignment horizontal="right"/>
    </xf>
    <xf numFmtId="43" fontId="5" fillId="0" borderId="0" xfId="16" applyNumberFormat="1" applyFont="1" applyFill="1" applyBorder="1" applyAlignment="1">
      <alignment/>
    </xf>
    <xf numFmtId="193" fontId="5" fillId="0" borderId="0" xfId="16" applyNumberFormat="1" applyFont="1" applyFill="1" applyBorder="1" applyAlignment="1">
      <alignment horizontal="right"/>
    </xf>
    <xf numFmtId="193" fontId="5" fillId="0" borderId="0" xfId="16" applyNumberFormat="1" applyFont="1" applyFill="1" applyAlignment="1">
      <alignment/>
    </xf>
    <xf numFmtId="191" fontId="5" fillId="0" borderId="0" xfId="16" applyNumberFormat="1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2" fontId="5" fillId="0" borderId="3" xfId="16" applyNumberFormat="1" applyFont="1" applyFill="1" applyBorder="1" applyAlignment="1">
      <alignment horizontal="distributed" vertical="center"/>
    </xf>
    <xf numFmtId="182" fontId="5" fillId="0" borderId="4" xfId="16" applyNumberFormat="1" applyFont="1" applyFill="1" applyBorder="1" applyAlignment="1">
      <alignment horizontal="distributed" vertical="center"/>
    </xf>
    <xf numFmtId="182" fontId="5" fillId="0" borderId="19" xfId="16" applyNumberFormat="1" applyFont="1" applyFill="1" applyBorder="1" applyAlignment="1">
      <alignment horizontal="distributed" vertical="center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7" xfId="16" applyNumberFormat="1" applyFont="1" applyFill="1" applyBorder="1" applyAlignment="1">
      <alignment horizontal="distributed" vertical="center"/>
    </xf>
    <xf numFmtId="187" fontId="5" fillId="0" borderId="18" xfId="16" applyNumberFormat="1" applyFont="1" applyFill="1" applyBorder="1" applyAlignment="1">
      <alignment horizontal="distributed" vertical="center" wrapText="1"/>
    </xf>
    <xf numFmtId="187" fontId="5" fillId="0" borderId="17" xfId="16" applyNumberFormat="1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wrapText="1"/>
    </xf>
    <xf numFmtId="181" fontId="5" fillId="0" borderId="17" xfId="16" applyFont="1" applyFill="1" applyBorder="1" applyAlignment="1">
      <alignment horizontal="distributed" wrapText="1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7" xfId="16" applyNumberFormat="1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75" zoomScaleNormal="75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3.375" style="1" customWidth="1"/>
    <col min="3" max="5" width="5.00390625" style="1" customWidth="1"/>
    <col min="6" max="6" width="0.875" style="1" customWidth="1"/>
    <col min="7" max="7" width="12.875" style="1" customWidth="1"/>
    <col min="8" max="10" width="12.125" style="1" customWidth="1"/>
    <col min="11" max="16" width="11.375" style="1" customWidth="1"/>
    <col min="17" max="16384" width="8.625" style="1" customWidth="1"/>
  </cols>
  <sheetData>
    <row r="1" spans="1:16" ht="24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.75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/>
      <c r="B3" s="75" t="s">
        <v>58</v>
      </c>
      <c r="C3" s="75"/>
      <c r="D3" s="75"/>
      <c r="E3" s="75"/>
      <c r="F3" s="4"/>
      <c r="G3" s="5" t="s">
        <v>0</v>
      </c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/>
      <c r="B4" s="76"/>
      <c r="C4" s="76"/>
      <c r="D4" s="76"/>
      <c r="E4" s="76"/>
      <c r="F4" s="9"/>
      <c r="G4" s="10" t="s">
        <v>1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30" customHeight="1">
      <c r="A5" s="12"/>
      <c r="B5" s="77"/>
      <c r="C5" s="77"/>
      <c r="D5" s="77"/>
      <c r="E5" s="77"/>
      <c r="F5" s="13"/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5" t="s">
        <v>7</v>
      </c>
      <c r="M5" s="14" t="s">
        <v>8</v>
      </c>
      <c r="N5" s="14" t="s">
        <v>9</v>
      </c>
      <c r="O5" s="14" t="s">
        <v>10</v>
      </c>
      <c r="P5" s="16" t="s">
        <v>11</v>
      </c>
    </row>
    <row r="6" spans="1:16" ht="9.75" customHeight="1">
      <c r="A6" s="7"/>
      <c r="B6" s="8"/>
      <c r="C6" s="8"/>
      <c r="D6" s="8"/>
      <c r="E6" s="8"/>
      <c r="F6" s="35"/>
      <c r="G6" s="36"/>
      <c r="H6" s="8"/>
      <c r="I6" s="8"/>
      <c r="J6" s="8"/>
      <c r="K6" s="8"/>
      <c r="L6" s="37"/>
      <c r="M6" s="8"/>
      <c r="N6" s="8"/>
      <c r="O6" s="8"/>
      <c r="P6" s="8"/>
    </row>
    <row r="7" spans="1:16" ht="18.75" customHeight="1">
      <c r="A7" s="7"/>
      <c r="B7" s="82" t="s">
        <v>32</v>
      </c>
      <c r="C7" s="82"/>
      <c r="D7" s="38">
        <v>12</v>
      </c>
      <c r="E7" s="2" t="s">
        <v>31</v>
      </c>
      <c r="F7" s="7"/>
      <c r="G7" s="17">
        <v>542985</v>
      </c>
      <c r="H7" s="18">
        <v>137369</v>
      </c>
      <c r="I7" s="18">
        <v>149749</v>
      </c>
      <c r="J7" s="18">
        <v>102088</v>
      </c>
      <c r="K7" s="18">
        <v>84802</v>
      </c>
      <c r="L7" s="18">
        <v>39301</v>
      </c>
      <c r="M7" s="18">
        <v>17830</v>
      </c>
      <c r="N7" s="18">
        <v>8698</v>
      </c>
      <c r="O7" s="18">
        <v>2459</v>
      </c>
      <c r="P7" s="18">
        <v>506</v>
      </c>
    </row>
    <row r="8" spans="1:16" ht="18.75" customHeight="1">
      <c r="A8" s="7"/>
      <c r="B8" s="19"/>
      <c r="C8" s="19"/>
      <c r="D8" s="38">
        <v>17</v>
      </c>
      <c r="E8" s="19"/>
      <c r="F8" s="7"/>
      <c r="G8" s="17">
        <v>551530</v>
      </c>
      <c r="H8" s="21">
        <v>149545</v>
      </c>
      <c r="I8" s="21">
        <v>159398</v>
      </c>
      <c r="J8" s="21">
        <v>103859</v>
      </c>
      <c r="K8" s="21">
        <v>80770</v>
      </c>
      <c r="L8" s="21">
        <v>34357</v>
      </c>
      <c r="M8" s="21">
        <v>14397</v>
      </c>
      <c r="N8" s="21">
        <v>6579</v>
      </c>
      <c r="O8" s="21">
        <v>2044</v>
      </c>
      <c r="P8" s="21">
        <v>419</v>
      </c>
    </row>
    <row r="9" spans="1:16" ht="9.75" customHeight="1">
      <c r="A9" s="7"/>
      <c r="B9" s="19"/>
      <c r="C9" s="19"/>
      <c r="D9" s="38"/>
      <c r="E9" s="19"/>
      <c r="F9" s="7"/>
      <c r="G9" s="17"/>
      <c r="H9" s="18"/>
      <c r="I9" s="18"/>
      <c r="J9" s="18"/>
      <c r="K9" s="18"/>
      <c r="L9" s="18"/>
      <c r="M9" s="18"/>
      <c r="N9" s="18"/>
      <c r="O9" s="18"/>
      <c r="P9" s="18"/>
    </row>
    <row r="10" spans="2:16" ht="18.75" customHeight="1">
      <c r="B10" s="19"/>
      <c r="C10" s="19"/>
      <c r="D10" s="38">
        <v>22</v>
      </c>
      <c r="E10" s="19"/>
      <c r="F10" s="20"/>
      <c r="G10" s="17">
        <f>SUM(G12:G14)</f>
        <v>556895</v>
      </c>
      <c r="H10" s="21">
        <f aca="true" t="shared" si="0" ref="H10:P10">SUM(H12:H14)</f>
        <v>163899</v>
      </c>
      <c r="I10" s="21">
        <f t="shared" si="0"/>
        <v>167321</v>
      </c>
      <c r="J10" s="21">
        <f t="shared" si="0"/>
        <v>102597</v>
      </c>
      <c r="K10" s="21">
        <f t="shared" si="0"/>
        <v>74506</v>
      </c>
      <c r="L10" s="21">
        <f t="shared" si="0"/>
        <v>29773</v>
      </c>
      <c r="M10" s="21">
        <f t="shared" si="0"/>
        <v>11735</v>
      </c>
      <c r="N10" s="21">
        <f t="shared" si="0"/>
        <v>4878</v>
      </c>
      <c r="O10" s="21">
        <f t="shared" si="0"/>
        <v>1623</v>
      </c>
      <c r="P10" s="21">
        <f t="shared" si="0"/>
        <v>378</v>
      </c>
    </row>
    <row r="11" spans="2:16" ht="9.75" customHeight="1">
      <c r="B11" s="19"/>
      <c r="C11" s="19"/>
      <c r="D11" s="19"/>
      <c r="E11" s="19"/>
      <c r="F11" s="20"/>
      <c r="G11" s="17"/>
      <c r="H11" s="21"/>
      <c r="I11" s="21"/>
      <c r="J11" s="21"/>
      <c r="K11" s="21"/>
      <c r="L11" s="21"/>
      <c r="M11" s="21"/>
      <c r="N11" s="21"/>
      <c r="O11" s="21"/>
      <c r="P11" s="21"/>
    </row>
    <row r="12" spans="2:16" ht="18.75" customHeight="1">
      <c r="B12" s="80" t="s">
        <v>12</v>
      </c>
      <c r="C12" s="80"/>
      <c r="D12" s="80"/>
      <c r="E12" s="80"/>
      <c r="F12" s="20"/>
      <c r="G12" s="17">
        <f>SUM(G16:G31)</f>
        <v>502304</v>
      </c>
      <c r="H12" s="21">
        <f aca="true" t="shared" si="1" ref="H12:P12">SUM(H16:H31)</f>
        <v>151576</v>
      </c>
      <c r="I12" s="21">
        <f t="shared" si="1"/>
        <v>150505</v>
      </c>
      <c r="J12" s="21">
        <f t="shared" si="1"/>
        <v>91518</v>
      </c>
      <c r="K12" s="21">
        <f t="shared" si="1"/>
        <v>65706</v>
      </c>
      <c r="L12" s="21">
        <f t="shared" si="1"/>
        <v>26306</v>
      </c>
      <c r="M12" s="21">
        <f t="shared" si="1"/>
        <v>10373</v>
      </c>
      <c r="N12" s="21">
        <f t="shared" si="1"/>
        <v>4369</v>
      </c>
      <c r="O12" s="21">
        <f t="shared" si="1"/>
        <v>1439</v>
      </c>
      <c r="P12" s="21">
        <f t="shared" si="1"/>
        <v>349</v>
      </c>
    </row>
    <row r="13" spans="2:16" ht="9.75" customHeight="1">
      <c r="B13" s="20"/>
      <c r="C13" s="20"/>
      <c r="D13" s="20"/>
      <c r="E13" s="20"/>
      <c r="F13" s="20"/>
      <c r="G13" s="17"/>
      <c r="H13" s="21"/>
      <c r="I13" s="21"/>
      <c r="J13" s="21"/>
      <c r="K13" s="21"/>
      <c r="L13" s="21"/>
      <c r="M13" s="21"/>
      <c r="N13" s="21"/>
      <c r="O13" s="21"/>
      <c r="P13" s="21"/>
    </row>
    <row r="14" spans="2:16" ht="18.75" customHeight="1">
      <c r="B14" s="80" t="s">
        <v>13</v>
      </c>
      <c r="C14" s="80"/>
      <c r="D14" s="80"/>
      <c r="E14" s="80"/>
      <c r="F14" s="20"/>
      <c r="G14" s="17">
        <f aca="true" t="shared" si="2" ref="G14:P14">SUM(G32,G37,G43,G48)</f>
        <v>54591</v>
      </c>
      <c r="H14" s="21">
        <f t="shared" si="2"/>
        <v>12323</v>
      </c>
      <c r="I14" s="21">
        <f t="shared" si="2"/>
        <v>16816</v>
      </c>
      <c r="J14" s="21">
        <f t="shared" si="2"/>
        <v>11079</v>
      </c>
      <c r="K14" s="21">
        <f t="shared" si="2"/>
        <v>8800</v>
      </c>
      <c r="L14" s="21">
        <f t="shared" si="2"/>
        <v>3467</v>
      </c>
      <c r="M14" s="21">
        <f t="shared" si="2"/>
        <v>1362</v>
      </c>
      <c r="N14" s="21">
        <f t="shared" si="2"/>
        <v>509</v>
      </c>
      <c r="O14" s="21">
        <f t="shared" si="2"/>
        <v>184</v>
      </c>
      <c r="P14" s="21">
        <f t="shared" si="2"/>
        <v>29</v>
      </c>
    </row>
    <row r="15" spans="2:16" ht="9.75" customHeight="1">
      <c r="B15" s="20"/>
      <c r="C15" s="20"/>
      <c r="D15" s="20"/>
      <c r="E15" s="20"/>
      <c r="F15" s="20"/>
      <c r="G15" s="17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8.75" customHeight="1">
      <c r="B16" s="80" t="s">
        <v>14</v>
      </c>
      <c r="C16" s="80"/>
      <c r="D16" s="80"/>
      <c r="E16" s="80"/>
      <c r="F16" s="20"/>
      <c r="G16" s="17">
        <v>187267</v>
      </c>
      <c r="H16" s="21">
        <v>63159</v>
      </c>
      <c r="I16" s="21">
        <v>55159</v>
      </c>
      <c r="J16" s="21">
        <v>33836</v>
      </c>
      <c r="K16" s="21">
        <v>24261</v>
      </c>
      <c r="L16" s="21">
        <v>7817</v>
      </c>
      <c r="M16" s="21">
        <v>2172</v>
      </c>
      <c r="N16" s="21">
        <v>627</v>
      </c>
      <c r="O16" s="1">
        <v>185</v>
      </c>
      <c r="P16" s="1">
        <v>32</v>
      </c>
    </row>
    <row r="17" spans="2:16" ht="18.75" customHeight="1">
      <c r="B17" s="80" t="s">
        <v>15</v>
      </c>
      <c r="C17" s="80"/>
      <c r="D17" s="80"/>
      <c r="E17" s="80"/>
      <c r="F17" s="20"/>
      <c r="G17" s="17">
        <v>104226</v>
      </c>
      <c r="H17" s="21">
        <v>32681</v>
      </c>
      <c r="I17" s="21">
        <v>31640</v>
      </c>
      <c r="J17" s="21">
        <v>19083</v>
      </c>
      <c r="K17" s="21">
        <v>12991</v>
      </c>
      <c r="L17" s="21">
        <v>5072</v>
      </c>
      <c r="M17" s="21">
        <v>1789</v>
      </c>
      <c r="N17" s="21">
        <v>671</v>
      </c>
      <c r="O17" s="1">
        <v>232</v>
      </c>
      <c r="P17" s="1">
        <v>49</v>
      </c>
    </row>
    <row r="18" spans="2:16" ht="18.75" customHeight="1">
      <c r="B18" s="80" t="s">
        <v>16</v>
      </c>
      <c r="C18" s="80"/>
      <c r="D18" s="80"/>
      <c r="E18" s="80"/>
      <c r="F18" s="20"/>
      <c r="G18" s="17">
        <v>16966</v>
      </c>
      <c r="H18" s="21">
        <v>4338</v>
      </c>
      <c r="I18" s="21">
        <v>5101</v>
      </c>
      <c r="J18" s="21">
        <v>3125</v>
      </c>
      <c r="K18" s="21">
        <v>2201</v>
      </c>
      <c r="L18" s="21">
        <v>1123</v>
      </c>
      <c r="M18" s="21">
        <v>606</v>
      </c>
      <c r="N18" s="21">
        <v>323</v>
      </c>
      <c r="O18" s="1">
        <v>110</v>
      </c>
      <c r="P18" s="1">
        <v>30</v>
      </c>
    </row>
    <row r="19" spans="2:16" ht="18.75" customHeight="1">
      <c r="B19" s="80" t="s">
        <v>17</v>
      </c>
      <c r="C19" s="80"/>
      <c r="D19" s="80"/>
      <c r="E19" s="80"/>
      <c r="F19" s="20"/>
      <c r="G19" s="17">
        <v>50817</v>
      </c>
      <c r="H19" s="21">
        <v>12572</v>
      </c>
      <c r="I19" s="21">
        <v>14569</v>
      </c>
      <c r="J19" s="21">
        <v>10095</v>
      </c>
      <c r="K19" s="21">
        <v>8036</v>
      </c>
      <c r="L19" s="21">
        <v>3337</v>
      </c>
      <c r="M19" s="21">
        <v>1405</v>
      </c>
      <c r="N19" s="21">
        <v>578</v>
      </c>
      <c r="O19" s="1">
        <v>155</v>
      </c>
      <c r="P19" s="1">
        <v>47</v>
      </c>
    </row>
    <row r="20" spans="2:16" ht="18.75" customHeight="1">
      <c r="B20" s="80" t="s">
        <v>18</v>
      </c>
      <c r="C20" s="80"/>
      <c r="D20" s="80"/>
      <c r="E20" s="80"/>
      <c r="F20" s="20"/>
      <c r="G20" s="17">
        <v>33913</v>
      </c>
      <c r="H20" s="21">
        <v>8930</v>
      </c>
      <c r="I20" s="21">
        <v>9820</v>
      </c>
      <c r="J20" s="21">
        <v>6612</v>
      </c>
      <c r="K20" s="21">
        <v>5373</v>
      </c>
      <c r="L20" s="21">
        <v>2189</v>
      </c>
      <c r="M20" s="21">
        <v>642</v>
      </c>
      <c r="N20" s="21">
        <v>252</v>
      </c>
      <c r="O20" s="1">
        <v>68</v>
      </c>
      <c r="P20" s="1">
        <v>17</v>
      </c>
    </row>
    <row r="21" spans="2:14" ht="9.75" customHeight="1">
      <c r="B21" s="20"/>
      <c r="C21" s="20"/>
      <c r="D21" s="20"/>
      <c r="E21" s="20"/>
      <c r="F21" s="20"/>
      <c r="G21" s="17"/>
      <c r="H21" s="21"/>
      <c r="I21" s="21"/>
      <c r="J21" s="21"/>
      <c r="K21" s="21"/>
      <c r="L21" s="21"/>
      <c r="M21" s="21"/>
      <c r="N21" s="21"/>
    </row>
    <row r="22" spans="2:16" ht="18" customHeight="1">
      <c r="B22" s="80" t="s">
        <v>19</v>
      </c>
      <c r="C22" s="80"/>
      <c r="D22" s="80"/>
      <c r="E22" s="80"/>
      <c r="F22" s="20"/>
      <c r="G22" s="17">
        <v>12837</v>
      </c>
      <c r="H22" s="21">
        <v>3424</v>
      </c>
      <c r="I22" s="21">
        <v>3996</v>
      </c>
      <c r="J22" s="21">
        <v>2285</v>
      </c>
      <c r="K22" s="21">
        <v>1424</v>
      </c>
      <c r="L22" s="21">
        <v>832</v>
      </c>
      <c r="M22" s="21">
        <v>463</v>
      </c>
      <c r="N22" s="21">
        <v>290</v>
      </c>
      <c r="O22" s="1">
        <v>95</v>
      </c>
      <c r="P22" s="1">
        <v>19</v>
      </c>
    </row>
    <row r="23" spans="2:16" ht="18" customHeight="1">
      <c r="B23" s="80" t="s">
        <v>20</v>
      </c>
      <c r="C23" s="80"/>
      <c r="D23" s="80"/>
      <c r="E23" s="80"/>
      <c r="F23" s="20"/>
      <c r="G23" s="17">
        <v>9185</v>
      </c>
      <c r="H23" s="21">
        <v>2612</v>
      </c>
      <c r="I23" s="21">
        <v>2582</v>
      </c>
      <c r="J23" s="21">
        <v>1629</v>
      </c>
      <c r="K23" s="21">
        <v>1094</v>
      </c>
      <c r="L23" s="21">
        <v>627</v>
      </c>
      <c r="M23" s="21">
        <v>376</v>
      </c>
      <c r="N23" s="21">
        <v>174</v>
      </c>
      <c r="O23" s="1">
        <v>64</v>
      </c>
      <c r="P23" s="1">
        <v>19</v>
      </c>
    </row>
    <row r="24" spans="2:16" ht="18" customHeight="1">
      <c r="B24" s="80" t="s">
        <v>26</v>
      </c>
      <c r="C24" s="80"/>
      <c r="D24" s="80"/>
      <c r="E24" s="80"/>
      <c r="F24" s="20"/>
      <c r="G24" s="17">
        <v>13781</v>
      </c>
      <c r="H24" s="21">
        <v>4050</v>
      </c>
      <c r="I24" s="21">
        <v>4708</v>
      </c>
      <c r="J24" s="21">
        <v>2254</v>
      </c>
      <c r="K24" s="21">
        <v>1530</v>
      </c>
      <c r="L24" s="21">
        <v>720</v>
      </c>
      <c r="M24" s="21">
        <v>310</v>
      </c>
      <c r="N24" s="21">
        <v>146</v>
      </c>
      <c r="O24" s="1">
        <v>47</v>
      </c>
      <c r="P24" s="1">
        <v>13</v>
      </c>
    </row>
    <row r="25" spans="2:16" ht="18" customHeight="1">
      <c r="B25" s="80" t="s">
        <v>27</v>
      </c>
      <c r="C25" s="80"/>
      <c r="D25" s="80"/>
      <c r="E25" s="80"/>
      <c r="F25" s="20"/>
      <c r="G25" s="17">
        <v>10383</v>
      </c>
      <c r="H25" s="21">
        <v>2639</v>
      </c>
      <c r="I25" s="21">
        <v>3104</v>
      </c>
      <c r="J25" s="21">
        <v>1781</v>
      </c>
      <c r="K25" s="21">
        <v>1254</v>
      </c>
      <c r="L25" s="21">
        <v>733</v>
      </c>
      <c r="M25" s="21">
        <v>470</v>
      </c>
      <c r="N25" s="21">
        <v>269</v>
      </c>
      <c r="O25" s="1">
        <v>90</v>
      </c>
      <c r="P25" s="1">
        <v>27</v>
      </c>
    </row>
    <row r="26" spans="2:16" ht="18" customHeight="1">
      <c r="B26" s="80" t="s">
        <v>28</v>
      </c>
      <c r="C26" s="80"/>
      <c r="D26" s="80"/>
      <c r="E26" s="80"/>
      <c r="F26" s="25"/>
      <c r="G26" s="17">
        <v>18287</v>
      </c>
      <c r="H26" s="21">
        <v>6321</v>
      </c>
      <c r="I26" s="21">
        <v>6712</v>
      </c>
      <c r="J26" s="21">
        <v>2748</v>
      </c>
      <c r="K26" s="21">
        <v>1693</v>
      </c>
      <c r="L26" s="21">
        <v>610</v>
      </c>
      <c r="M26" s="21">
        <v>149</v>
      </c>
      <c r="N26" s="21">
        <v>36</v>
      </c>
      <c r="O26" s="1">
        <v>13</v>
      </c>
      <c r="P26" s="1">
        <v>2</v>
      </c>
    </row>
    <row r="27" spans="2:14" ht="9.75" customHeight="1">
      <c r="B27" s="80"/>
      <c r="C27" s="80"/>
      <c r="D27" s="80"/>
      <c r="E27" s="80"/>
      <c r="F27" s="25"/>
      <c r="G27" s="17"/>
      <c r="H27" s="21"/>
      <c r="I27" s="21"/>
      <c r="J27" s="21"/>
      <c r="K27" s="21"/>
      <c r="L27" s="21"/>
      <c r="M27" s="21"/>
      <c r="N27" s="21"/>
    </row>
    <row r="28" spans="2:16" ht="17.25" customHeight="1">
      <c r="B28" s="80" t="s">
        <v>29</v>
      </c>
      <c r="C28" s="80"/>
      <c r="D28" s="80"/>
      <c r="E28" s="80"/>
      <c r="F28" s="25"/>
      <c r="G28" s="17">
        <v>11807</v>
      </c>
      <c r="H28" s="21">
        <v>3537</v>
      </c>
      <c r="I28" s="21">
        <v>3494</v>
      </c>
      <c r="J28" s="21">
        <v>2002</v>
      </c>
      <c r="K28" s="21">
        <v>1434</v>
      </c>
      <c r="L28" s="21">
        <v>715</v>
      </c>
      <c r="M28" s="21">
        <v>361</v>
      </c>
      <c r="N28" s="21">
        <v>172</v>
      </c>
      <c r="O28" s="1">
        <v>66</v>
      </c>
      <c r="P28" s="1">
        <v>18</v>
      </c>
    </row>
    <row r="29" spans="2:16" ht="17.25" customHeight="1">
      <c r="B29" s="80" t="s">
        <v>56</v>
      </c>
      <c r="C29" s="80"/>
      <c r="D29" s="80"/>
      <c r="E29" s="80"/>
      <c r="F29" s="25"/>
      <c r="G29" s="17">
        <v>15785</v>
      </c>
      <c r="H29" s="21">
        <v>3762</v>
      </c>
      <c r="I29" s="21">
        <v>4181</v>
      </c>
      <c r="J29" s="21">
        <v>2880</v>
      </c>
      <c r="K29" s="21">
        <v>2198</v>
      </c>
      <c r="L29" s="21">
        <v>1307</v>
      </c>
      <c r="M29" s="21">
        <v>817</v>
      </c>
      <c r="N29" s="21">
        <v>420</v>
      </c>
      <c r="O29" s="1">
        <v>161</v>
      </c>
      <c r="P29" s="1">
        <v>39</v>
      </c>
    </row>
    <row r="30" spans="2:16" ht="17.25" customHeight="1">
      <c r="B30" s="80" t="s">
        <v>57</v>
      </c>
      <c r="C30" s="80"/>
      <c r="D30" s="80"/>
      <c r="E30" s="80"/>
      <c r="F30" s="25"/>
      <c r="G30" s="17">
        <v>17050</v>
      </c>
      <c r="H30" s="21">
        <v>3551</v>
      </c>
      <c r="I30" s="21">
        <v>5439</v>
      </c>
      <c r="J30" s="21">
        <v>3188</v>
      </c>
      <c r="K30" s="21">
        <v>2217</v>
      </c>
      <c r="L30" s="21">
        <v>1224</v>
      </c>
      <c r="M30" s="21">
        <v>813</v>
      </c>
      <c r="N30" s="21">
        <v>411</v>
      </c>
      <c r="O30" s="1">
        <v>153</v>
      </c>
      <c r="P30" s="1">
        <v>37</v>
      </c>
    </row>
    <row r="31" spans="2:14" ht="9.75" customHeight="1">
      <c r="B31" s="20"/>
      <c r="C31" s="20"/>
      <c r="D31" s="20"/>
      <c r="E31" s="20"/>
      <c r="F31" s="25"/>
      <c r="G31" s="17"/>
      <c r="H31" s="21"/>
      <c r="I31" s="21"/>
      <c r="J31" s="21"/>
      <c r="K31" s="21"/>
      <c r="L31" s="21"/>
      <c r="M31" s="21"/>
      <c r="N31" s="21"/>
    </row>
    <row r="32" spans="2:16" ht="18" customHeight="1">
      <c r="B32" s="80" t="s">
        <v>21</v>
      </c>
      <c r="C32" s="80"/>
      <c r="D32" s="80"/>
      <c r="E32" s="80"/>
      <c r="F32" s="25"/>
      <c r="G32" s="17">
        <f>+G34+G35</f>
        <v>26225</v>
      </c>
      <c r="H32" s="21">
        <f aca="true" t="shared" si="3" ref="H32:O32">+H34+H35</f>
        <v>5344</v>
      </c>
      <c r="I32" s="21">
        <f t="shared" si="3"/>
        <v>7852</v>
      </c>
      <c r="J32" s="21">
        <f t="shared" si="3"/>
        <v>5757</v>
      </c>
      <c r="K32" s="21">
        <f t="shared" si="3"/>
        <v>4964</v>
      </c>
      <c r="L32" s="21">
        <f t="shared" si="3"/>
        <v>1652</v>
      </c>
      <c r="M32" s="21">
        <f t="shared" si="3"/>
        <v>487</v>
      </c>
      <c r="N32" s="21">
        <f t="shared" si="3"/>
        <v>124</v>
      </c>
      <c r="O32" s="21">
        <f t="shared" si="3"/>
        <v>42</v>
      </c>
      <c r="P32" s="21">
        <v>1</v>
      </c>
    </row>
    <row r="33" spans="2:16" ht="9.75" customHeight="1">
      <c r="B33" s="20"/>
      <c r="C33" s="20"/>
      <c r="D33" s="20"/>
      <c r="E33" s="20"/>
      <c r="F33" s="25"/>
      <c r="G33" s="17"/>
      <c r="H33" s="21"/>
      <c r="I33" s="21"/>
      <c r="J33" s="21"/>
      <c r="K33" s="21"/>
      <c r="L33" s="21"/>
      <c r="M33" s="21"/>
      <c r="N33" s="21"/>
      <c r="O33" s="24"/>
      <c r="P33" s="24"/>
    </row>
    <row r="34" spans="3:16" ht="18" customHeight="1">
      <c r="C34" s="74" t="s">
        <v>33</v>
      </c>
      <c r="D34" s="74"/>
      <c r="E34" s="74"/>
      <c r="F34" s="25"/>
      <c r="G34" s="17">
        <v>15461</v>
      </c>
      <c r="H34" s="21">
        <v>3096</v>
      </c>
      <c r="I34" s="21">
        <v>4608</v>
      </c>
      <c r="J34" s="21">
        <v>3376</v>
      </c>
      <c r="K34" s="21">
        <v>2967</v>
      </c>
      <c r="L34" s="21">
        <v>1026</v>
      </c>
      <c r="M34" s="21">
        <v>294</v>
      </c>
      <c r="N34" s="21">
        <v>67</v>
      </c>
      <c r="O34" s="1">
        <v>26</v>
      </c>
      <c r="P34" s="66" t="s">
        <v>59</v>
      </c>
    </row>
    <row r="35" spans="3:16" ht="18" customHeight="1">
      <c r="C35" s="74" t="s">
        <v>34</v>
      </c>
      <c r="D35" s="74"/>
      <c r="E35" s="74"/>
      <c r="F35" s="25"/>
      <c r="G35" s="17">
        <v>10764</v>
      </c>
      <c r="H35" s="21">
        <v>2248</v>
      </c>
      <c r="I35" s="21">
        <v>3244</v>
      </c>
      <c r="J35" s="21">
        <v>2381</v>
      </c>
      <c r="K35" s="21">
        <v>1997</v>
      </c>
      <c r="L35" s="21">
        <v>626</v>
      </c>
      <c r="M35" s="21">
        <v>193</v>
      </c>
      <c r="N35" s="21">
        <v>57</v>
      </c>
      <c r="O35" s="1">
        <v>16</v>
      </c>
      <c r="P35" s="1">
        <v>1</v>
      </c>
    </row>
    <row r="36" spans="2:16" ht="9.75" customHeight="1">
      <c r="B36" s="27"/>
      <c r="C36" s="27"/>
      <c r="D36" s="27"/>
      <c r="E36" s="27"/>
      <c r="F36" s="25"/>
      <c r="G36" s="17"/>
      <c r="H36" s="22"/>
      <c r="I36" s="22"/>
      <c r="J36" s="22"/>
      <c r="K36" s="22"/>
      <c r="L36" s="22"/>
      <c r="M36" s="22"/>
      <c r="N36" s="22"/>
      <c r="O36" s="23"/>
      <c r="P36" s="26"/>
    </row>
    <row r="37" spans="2:16" ht="18" customHeight="1">
      <c r="B37" s="80" t="s">
        <v>22</v>
      </c>
      <c r="C37" s="80"/>
      <c r="D37" s="80"/>
      <c r="E37" s="80"/>
      <c r="F37" s="25"/>
      <c r="G37" s="17">
        <f>+G39+G40+G41</f>
        <v>12625</v>
      </c>
      <c r="H37" s="21">
        <f aca="true" t="shared" si="4" ref="H37:P37">+H39+H40+H41</f>
        <v>2491</v>
      </c>
      <c r="I37" s="21">
        <f t="shared" si="4"/>
        <v>3432</v>
      </c>
      <c r="J37" s="21">
        <f t="shared" si="4"/>
        <v>2556</v>
      </c>
      <c r="K37" s="21">
        <f t="shared" si="4"/>
        <v>1998</v>
      </c>
      <c r="L37" s="21">
        <f t="shared" si="4"/>
        <v>1083</v>
      </c>
      <c r="M37" s="21">
        <f t="shared" si="4"/>
        <v>620</v>
      </c>
      <c r="N37" s="21">
        <f t="shared" si="4"/>
        <v>302</v>
      </c>
      <c r="O37" s="21">
        <f t="shared" si="4"/>
        <v>108</v>
      </c>
      <c r="P37" s="21">
        <f t="shared" si="4"/>
        <v>19</v>
      </c>
    </row>
    <row r="38" spans="2:16" ht="9.75" customHeight="1">
      <c r="B38" s="20"/>
      <c r="C38" s="20"/>
      <c r="D38" s="20"/>
      <c r="E38" s="20"/>
      <c r="F38" s="25"/>
      <c r="G38" s="17"/>
      <c r="H38" s="21"/>
      <c r="I38" s="21"/>
      <c r="J38" s="21"/>
      <c r="K38" s="21"/>
      <c r="L38" s="21"/>
      <c r="M38" s="21"/>
      <c r="N38" s="21"/>
      <c r="O38" s="24"/>
      <c r="P38" s="24"/>
    </row>
    <row r="39" spans="3:16" ht="18" customHeight="1">
      <c r="C39" s="80" t="s">
        <v>36</v>
      </c>
      <c r="D39" s="80"/>
      <c r="E39" s="80"/>
      <c r="F39" s="25"/>
      <c r="G39" s="17">
        <v>2733</v>
      </c>
      <c r="H39" s="21">
        <v>482</v>
      </c>
      <c r="I39" s="21">
        <v>746</v>
      </c>
      <c r="J39" s="21">
        <v>561</v>
      </c>
      <c r="K39" s="21">
        <v>409</v>
      </c>
      <c r="L39" s="21">
        <v>260</v>
      </c>
      <c r="M39" s="21">
        <v>165</v>
      </c>
      <c r="N39" s="21">
        <v>69</v>
      </c>
      <c r="O39" s="1">
        <v>32</v>
      </c>
      <c r="P39" s="1">
        <v>5</v>
      </c>
    </row>
    <row r="40" spans="3:16" ht="18" customHeight="1">
      <c r="C40" s="80" t="s">
        <v>37</v>
      </c>
      <c r="D40" s="80"/>
      <c r="E40" s="80"/>
      <c r="F40" s="25"/>
      <c r="G40" s="17">
        <v>5126</v>
      </c>
      <c r="H40" s="21">
        <v>1190</v>
      </c>
      <c r="I40" s="21">
        <v>1434</v>
      </c>
      <c r="J40" s="21">
        <v>1022</v>
      </c>
      <c r="K40" s="21">
        <v>798</v>
      </c>
      <c r="L40" s="21">
        <v>353</v>
      </c>
      <c r="M40" s="21">
        <v>196</v>
      </c>
      <c r="N40" s="21">
        <v>87</v>
      </c>
      <c r="O40" s="1">
        <v>34</v>
      </c>
      <c r="P40" s="1">
        <v>5</v>
      </c>
    </row>
    <row r="41" spans="3:16" ht="18" customHeight="1">
      <c r="C41" s="80" t="s">
        <v>35</v>
      </c>
      <c r="D41" s="80"/>
      <c r="E41" s="80"/>
      <c r="F41" s="25"/>
      <c r="G41" s="17">
        <v>4766</v>
      </c>
      <c r="H41" s="21">
        <v>819</v>
      </c>
      <c r="I41" s="21">
        <v>1252</v>
      </c>
      <c r="J41" s="21">
        <v>973</v>
      </c>
      <c r="K41" s="21">
        <v>791</v>
      </c>
      <c r="L41" s="21">
        <v>470</v>
      </c>
      <c r="M41" s="21">
        <v>259</v>
      </c>
      <c r="N41" s="21">
        <v>146</v>
      </c>
      <c r="O41" s="1">
        <v>42</v>
      </c>
      <c r="P41" s="1">
        <v>9</v>
      </c>
    </row>
    <row r="42" spans="2:16" ht="9.75" customHeight="1">
      <c r="B42" s="25"/>
      <c r="C42" s="25"/>
      <c r="D42" s="25"/>
      <c r="E42" s="25"/>
      <c r="F42" s="25"/>
      <c r="G42" s="17"/>
      <c r="H42" s="22"/>
      <c r="I42" s="22"/>
      <c r="J42" s="22"/>
      <c r="K42" s="22"/>
      <c r="L42" s="22"/>
      <c r="M42" s="22"/>
      <c r="N42" s="22"/>
      <c r="O42" s="23"/>
      <c r="P42" s="23"/>
    </row>
    <row r="43" spans="2:16" ht="18.75" customHeight="1">
      <c r="B43" s="78" t="s">
        <v>23</v>
      </c>
      <c r="C43" s="78"/>
      <c r="D43" s="78"/>
      <c r="E43" s="78"/>
      <c r="F43" s="25"/>
      <c r="G43" s="17">
        <f>SUM(G45:G46)</f>
        <v>6153</v>
      </c>
      <c r="H43" s="21">
        <f aca="true" t="shared" si="5" ref="H43:P43">SUM(H45:H46)</f>
        <v>1501</v>
      </c>
      <c r="I43" s="21">
        <f t="shared" si="5"/>
        <v>1892</v>
      </c>
      <c r="J43" s="21">
        <f t="shared" si="5"/>
        <v>1249</v>
      </c>
      <c r="K43" s="21">
        <f t="shared" si="5"/>
        <v>923</v>
      </c>
      <c r="L43" s="21">
        <f t="shared" si="5"/>
        <v>358</v>
      </c>
      <c r="M43" s="21">
        <f t="shared" si="5"/>
        <v>142</v>
      </c>
      <c r="N43" s="21">
        <f t="shared" si="5"/>
        <v>52</v>
      </c>
      <c r="O43" s="21">
        <f t="shared" si="5"/>
        <v>27</v>
      </c>
      <c r="P43" s="21">
        <f t="shared" si="5"/>
        <v>8</v>
      </c>
    </row>
    <row r="44" spans="2:16" ht="9.75" customHeight="1">
      <c r="B44" s="28"/>
      <c r="C44" s="28"/>
      <c r="D44" s="28"/>
      <c r="E44" s="28"/>
      <c r="F44" s="25"/>
      <c r="G44" s="17"/>
      <c r="H44" s="21"/>
      <c r="I44" s="21"/>
      <c r="J44" s="21"/>
      <c r="K44" s="21"/>
      <c r="L44" s="21"/>
      <c r="M44" s="21"/>
      <c r="N44" s="21"/>
      <c r="O44" s="21"/>
      <c r="P44" s="21"/>
    </row>
    <row r="45" spans="3:16" ht="18" customHeight="1">
      <c r="C45" s="74" t="s">
        <v>38</v>
      </c>
      <c r="D45" s="74"/>
      <c r="E45" s="74"/>
      <c r="F45" s="25"/>
      <c r="G45" s="17">
        <f>SUM(H45:P45)+'20-2'!A45</f>
        <v>1283</v>
      </c>
      <c r="H45" s="68">
        <v>430</v>
      </c>
      <c r="I45" s="68">
        <v>492</v>
      </c>
      <c r="J45" s="68">
        <v>196</v>
      </c>
      <c r="K45" s="68">
        <v>87</v>
      </c>
      <c r="L45" s="68">
        <v>45</v>
      </c>
      <c r="M45" s="68">
        <v>16</v>
      </c>
      <c r="N45" s="68">
        <v>11</v>
      </c>
      <c r="O45" s="68">
        <v>5</v>
      </c>
      <c r="P45" s="68">
        <v>1</v>
      </c>
    </row>
    <row r="46" spans="3:16" ht="18" customHeight="1">
      <c r="C46" s="74" t="s">
        <v>39</v>
      </c>
      <c r="D46" s="74"/>
      <c r="E46" s="74"/>
      <c r="F46" s="29"/>
      <c r="G46" s="17">
        <f>SUM(H46:P46)+'20-2'!A46</f>
        <v>4870</v>
      </c>
      <c r="H46" s="21">
        <v>1071</v>
      </c>
      <c r="I46" s="21">
        <v>1400</v>
      </c>
      <c r="J46" s="21">
        <v>1053</v>
      </c>
      <c r="K46" s="21">
        <v>836</v>
      </c>
      <c r="L46" s="21">
        <v>313</v>
      </c>
      <c r="M46" s="21">
        <v>126</v>
      </c>
      <c r="N46" s="21">
        <v>41</v>
      </c>
      <c r="O46" s="1">
        <v>22</v>
      </c>
      <c r="P46" s="1">
        <v>7</v>
      </c>
    </row>
    <row r="47" spans="2:16" ht="9.75" customHeight="1">
      <c r="B47" s="27"/>
      <c r="C47" s="27"/>
      <c r="D47" s="27"/>
      <c r="E47" s="27"/>
      <c r="F47" s="29"/>
      <c r="G47" s="21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8.75" customHeight="1">
      <c r="B48" s="79" t="s">
        <v>24</v>
      </c>
      <c r="C48" s="79"/>
      <c r="D48" s="79"/>
      <c r="E48" s="79"/>
      <c r="F48" s="29"/>
      <c r="G48" s="17">
        <f>+G50</f>
        <v>9588</v>
      </c>
      <c r="H48" s="21">
        <f aca="true" t="shared" si="6" ref="H48:P48">+H50</f>
        <v>2987</v>
      </c>
      <c r="I48" s="21">
        <f t="shared" si="6"/>
        <v>3640</v>
      </c>
      <c r="J48" s="21">
        <f t="shared" si="6"/>
        <v>1517</v>
      </c>
      <c r="K48" s="21">
        <f t="shared" si="6"/>
        <v>915</v>
      </c>
      <c r="L48" s="21">
        <f t="shared" si="6"/>
        <v>374</v>
      </c>
      <c r="M48" s="21">
        <f t="shared" si="6"/>
        <v>113</v>
      </c>
      <c r="N48" s="21">
        <f t="shared" si="6"/>
        <v>31</v>
      </c>
      <c r="O48" s="21">
        <f t="shared" si="6"/>
        <v>7</v>
      </c>
      <c r="P48" s="21">
        <f t="shared" si="6"/>
        <v>1</v>
      </c>
    </row>
    <row r="49" spans="2:14" ht="9.75" customHeight="1">
      <c r="B49" s="30"/>
      <c r="C49" s="30"/>
      <c r="D49" s="30"/>
      <c r="E49" s="30"/>
      <c r="F49" s="29"/>
      <c r="G49" s="21"/>
      <c r="H49" s="21"/>
      <c r="I49" s="21"/>
      <c r="J49" s="21"/>
      <c r="K49" s="21"/>
      <c r="L49" s="21"/>
      <c r="M49" s="21"/>
      <c r="N49" s="21"/>
    </row>
    <row r="50" spans="3:16" ht="18.75" customHeight="1">
      <c r="C50" s="79" t="s">
        <v>40</v>
      </c>
      <c r="D50" s="79"/>
      <c r="E50" s="79"/>
      <c r="F50" s="29"/>
      <c r="G50" s="17">
        <v>9588</v>
      </c>
      <c r="H50" s="21">
        <v>2987</v>
      </c>
      <c r="I50" s="21">
        <v>3640</v>
      </c>
      <c r="J50" s="21">
        <v>1517</v>
      </c>
      <c r="K50" s="21">
        <v>915</v>
      </c>
      <c r="L50" s="21">
        <v>374</v>
      </c>
      <c r="M50" s="21">
        <v>113</v>
      </c>
      <c r="N50" s="21">
        <v>31</v>
      </c>
      <c r="O50" s="1">
        <v>7</v>
      </c>
      <c r="P50" s="1">
        <v>1</v>
      </c>
    </row>
    <row r="51" spans="1:16" ht="9.75" customHeight="1" thickBot="1">
      <c r="A51" s="3"/>
      <c r="B51" s="31"/>
      <c r="C51" s="31"/>
      <c r="D51" s="31"/>
      <c r="E51" s="31"/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</row>
    <row r="52" ht="14.25">
      <c r="B52" s="1" t="s">
        <v>30</v>
      </c>
    </row>
  </sheetData>
  <mergeCells count="31">
    <mergeCell ref="A1:P1"/>
    <mergeCell ref="B12:E12"/>
    <mergeCell ref="B37:E37"/>
    <mergeCell ref="B7:C7"/>
    <mergeCell ref="B26:E26"/>
    <mergeCell ref="B25:E25"/>
    <mergeCell ref="B24:E24"/>
    <mergeCell ref="B23:E23"/>
    <mergeCell ref="B22:E22"/>
    <mergeCell ref="B20:E20"/>
    <mergeCell ref="B28:E28"/>
    <mergeCell ref="C34:E34"/>
    <mergeCell ref="B16:E16"/>
    <mergeCell ref="B27:E27"/>
    <mergeCell ref="B29:E29"/>
    <mergeCell ref="B32:E32"/>
    <mergeCell ref="B30:E30"/>
    <mergeCell ref="B14:E14"/>
    <mergeCell ref="B19:E19"/>
    <mergeCell ref="B18:E18"/>
    <mergeCell ref="B17:E17"/>
    <mergeCell ref="C45:E45"/>
    <mergeCell ref="B3:E5"/>
    <mergeCell ref="B43:E43"/>
    <mergeCell ref="C50:E50"/>
    <mergeCell ref="C46:E46"/>
    <mergeCell ref="B48:E48"/>
    <mergeCell ref="C35:E35"/>
    <mergeCell ref="C41:E41"/>
    <mergeCell ref="C40:E40"/>
    <mergeCell ref="C39:E3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H12:P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zoomScaleSheetLayoutView="85" workbookViewId="0" topLeftCell="A1">
      <selection activeCell="A1" sqref="A1"/>
    </sheetView>
  </sheetViews>
  <sheetFormatPr defaultColWidth="8.625" defaultRowHeight="12.75"/>
  <cols>
    <col min="1" max="1" width="11.375" style="1" customWidth="1"/>
    <col min="2" max="2" width="15.875" style="1" customWidth="1"/>
    <col min="3" max="3" width="11.375" style="40" customWidth="1"/>
    <col min="4" max="4" width="12.125" style="41" customWidth="1"/>
    <col min="5" max="5" width="14.25390625" style="41" customWidth="1"/>
    <col min="6" max="6" width="11.375" style="40" customWidth="1"/>
    <col min="7" max="8" width="15.75390625" style="1" customWidth="1"/>
    <col min="9" max="10" width="16.125" style="1" customWidth="1"/>
    <col min="11" max="11" width="4.00390625" style="1" customWidth="1"/>
    <col min="12" max="16384" width="8.625" style="1" customWidth="1"/>
  </cols>
  <sheetData>
    <row r="1" spans="1:9" ht="24">
      <c r="A1" s="39" t="s">
        <v>51</v>
      </c>
      <c r="H1" s="2" t="s">
        <v>61</v>
      </c>
      <c r="I1" s="42"/>
    </row>
    <row r="2" spans="1:10" ht="18.75" customHeight="1" thickBot="1">
      <c r="A2" s="3"/>
      <c r="B2" s="3"/>
      <c r="C2" s="43"/>
      <c r="D2" s="44"/>
      <c r="E2" s="44"/>
      <c r="F2" s="43"/>
      <c r="G2" s="3"/>
      <c r="H2" s="3"/>
      <c r="I2" s="45" t="s">
        <v>52</v>
      </c>
      <c r="J2" s="46"/>
    </row>
    <row r="3" spans="1:10" ht="21" customHeight="1">
      <c r="A3" s="47" t="s">
        <v>42</v>
      </c>
      <c r="B3" s="48"/>
      <c r="C3" s="49"/>
      <c r="D3" s="88" t="s">
        <v>43</v>
      </c>
      <c r="E3" s="89"/>
      <c r="F3" s="89"/>
      <c r="G3" s="89"/>
      <c r="H3" s="90"/>
      <c r="I3" s="83" t="s">
        <v>53</v>
      </c>
      <c r="J3" s="71" t="s">
        <v>44</v>
      </c>
    </row>
    <row r="4" spans="1:10" ht="21" customHeight="1">
      <c r="A4" s="50"/>
      <c r="B4" s="86" t="s">
        <v>45</v>
      </c>
      <c r="C4" s="91" t="s">
        <v>54</v>
      </c>
      <c r="D4" s="93" t="s">
        <v>46</v>
      </c>
      <c r="E4" s="93" t="s">
        <v>47</v>
      </c>
      <c r="F4" s="97" t="s">
        <v>48</v>
      </c>
      <c r="G4" s="95" t="s">
        <v>55</v>
      </c>
      <c r="H4" s="95" t="s">
        <v>49</v>
      </c>
      <c r="I4" s="84"/>
      <c r="J4" s="72"/>
    </row>
    <row r="5" spans="1:10" ht="30" customHeight="1">
      <c r="A5" s="51" t="s">
        <v>50</v>
      </c>
      <c r="B5" s="87"/>
      <c r="C5" s="92"/>
      <c r="D5" s="94"/>
      <c r="E5" s="94"/>
      <c r="F5" s="98"/>
      <c r="G5" s="96"/>
      <c r="H5" s="96"/>
      <c r="I5" s="85"/>
      <c r="J5" s="73"/>
    </row>
    <row r="6" spans="1:10" ht="9.75" customHeight="1">
      <c r="A6" s="8"/>
      <c r="B6" s="8"/>
      <c r="C6" s="52"/>
      <c r="D6" s="53"/>
      <c r="E6" s="53"/>
      <c r="F6" s="54"/>
      <c r="G6" s="55"/>
      <c r="H6" s="55"/>
      <c r="I6" s="56"/>
      <c r="J6" s="56"/>
    </row>
    <row r="7" spans="1:10" ht="18" customHeight="1">
      <c r="A7" s="18">
        <v>183</v>
      </c>
      <c r="B7" s="18">
        <v>1472855</v>
      </c>
      <c r="C7" s="40">
        <v>2.712515078685415</v>
      </c>
      <c r="D7" s="18">
        <v>532452</v>
      </c>
      <c r="E7" s="18">
        <v>1460621</v>
      </c>
      <c r="F7" s="57">
        <v>2.74319750888343</v>
      </c>
      <c r="G7" s="58">
        <v>95.1</v>
      </c>
      <c r="H7" s="58">
        <v>34.7</v>
      </c>
      <c r="I7" s="18">
        <v>4193</v>
      </c>
      <c r="J7" s="18">
        <v>8231</v>
      </c>
    </row>
    <row r="8" spans="1:10" ht="18" customHeight="1">
      <c r="A8" s="21">
        <v>162</v>
      </c>
      <c r="B8" s="21">
        <v>1429051</v>
      </c>
      <c r="C8" s="59">
        <v>2.59</v>
      </c>
      <c r="D8" s="21">
        <v>543618</v>
      </c>
      <c r="E8" s="21">
        <v>1420228</v>
      </c>
      <c r="F8" s="60">
        <v>2.6125477817143654</v>
      </c>
      <c r="G8" s="61">
        <v>95.5</v>
      </c>
      <c r="H8" s="61">
        <v>36.6</v>
      </c>
      <c r="I8" s="21">
        <v>3153</v>
      </c>
      <c r="J8" s="21">
        <v>6319</v>
      </c>
    </row>
    <row r="9" spans="1:10" ht="9.75" customHeight="1">
      <c r="A9" s="18"/>
      <c r="B9" s="18"/>
      <c r="D9" s="18"/>
      <c r="E9" s="18"/>
      <c r="F9" s="57"/>
      <c r="G9" s="58"/>
      <c r="H9" s="58"/>
      <c r="I9" s="18"/>
      <c r="J9" s="18"/>
    </row>
    <row r="10" spans="1:10" ht="18" customHeight="1">
      <c r="A10" s="21">
        <f>+A12+A14</f>
        <v>185</v>
      </c>
      <c r="B10" s="21">
        <f>+B12+B14</f>
        <v>1376114</v>
      </c>
      <c r="C10" s="59">
        <v>2.47</v>
      </c>
      <c r="D10" s="21">
        <f>+D12+D14</f>
        <v>548380</v>
      </c>
      <c r="E10" s="21">
        <f>+E12+E14</f>
        <v>1365343</v>
      </c>
      <c r="F10" s="60">
        <f>ROUND(E10/D10,2)</f>
        <v>2.49</v>
      </c>
      <c r="G10" s="24" t="s">
        <v>60</v>
      </c>
      <c r="H10" s="24" t="s">
        <v>60</v>
      </c>
      <c r="I10" s="21">
        <f>+I12+I14</f>
        <v>4297</v>
      </c>
      <c r="J10" s="21">
        <f>+J12+J14</f>
        <v>5980</v>
      </c>
    </row>
    <row r="11" spans="1:10" ht="9.75" customHeight="1">
      <c r="A11" s="21"/>
      <c r="B11" s="21"/>
      <c r="C11" s="59"/>
      <c r="D11" s="21"/>
      <c r="E11" s="21"/>
      <c r="F11" s="60"/>
      <c r="G11" s="61"/>
      <c r="H11" s="61"/>
      <c r="I11" s="21"/>
      <c r="J11" s="21"/>
    </row>
    <row r="12" spans="1:10" ht="18" customHeight="1">
      <c r="A12" s="21">
        <f>SUM(A16:A30)</f>
        <v>163</v>
      </c>
      <c r="B12" s="21">
        <f>SUM(B16:B30)</f>
        <v>1230686</v>
      </c>
      <c r="C12" s="59">
        <v>2.45</v>
      </c>
      <c r="D12" s="21">
        <f>SUM(D16:D30)</f>
        <v>494145</v>
      </c>
      <c r="E12" s="21">
        <f>SUM(E16:E30)</f>
        <v>1220432</v>
      </c>
      <c r="F12" s="60">
        <v>2.47</v>
      </c>
      <c r="G12" s="24" t="s">
        <v>60</v>
      </c>
      <c r="H12" s="24" t="s">
        <v>60</v>
      </c>
      <c r="I12" s="21">
        <f>SUM(I16:I30)</f>
        <v>3936</v>
      </c>
      <c r="J12" s="21">
        <f>SUM(J16:J30)</f>
        <v>5850</v>
      </c>
    </row>
    <row r="13" spans="1:10" ht="9.75" customHeight="1">
      <c r="A13" s="21"/>
      <c r="B13" s="21"/>
      <c r="C13" s="60"/>
      <c r="D13" s="21"/>
      <c r="E13" s="21"/>
      <c r="F13" s="60"/>
      <c r="G13" s="62"/>
      <c r="H13" s="62"/>
      <c r="I13" s="21"/>
      <c r="J13" s="21"/>
    </row>
    <row r="14" spans="1:16" ht="18" customHeight="1">
      <c r="A14" s="21">
        <f>SUM(A32,A37,A43,A48)</f>
        <v>22</v>
      </c>
      <c r="B14" s="21">
        <f>SUM(B32,B37,B43,B48)</f>
        <v>145428</v>
      </c>
      <c r="C14" s="67">
        <v>2.66</v>
      </c>
      <c r="D14" s="21">
        <f>SUM(D32,D37,D43,D48)</f>
        <v>54235</v>
      </c>
      <c r="E14" s="21">
        <f>SUM(E32,E37,E43,E48)</f>
        <v>144911</v>
      </c>
      <c r="F14" s="67">
        <v>2.67</v>
      </c>
      <c r="G14" s="24" t="s">
        <v>60</v>
      </c>
      <c r="H14" s="24" t="s">
        <v>60</v>
      </c>
      <c r="I14" s="21">
        <f>SUM(I32,I37,I43,I48)</f>
        <v>361</v>
      </c>
      <c r="J14" s="21">
        <f>SUM(J32,J37,J43,J48)</f>
        <v>130</v>
      </c>
      <c r="K14" s="21"/>
      <c r="L14" s="21"/>
      <c r="M14" s="21"/>
      <c r="N14" s="21"/>
      <c r="O14" s="21"/>
      <c r="P14" s="21"/>
    </row>
    <row r="15" spans="1:10" ht="9.75" customHeight="1">
      <c r="A15" s="21"/>
      <c r="B15" s="21"/>
      <c r="C15" s="60"/>
      <c r="D15" s="21"/>
      <c r="E15" s="21"/>
      <c r="F15" s="60"/>
      <c r="G15" s="62"/>
      <c r="H15" s="62"/>
      <c r="I15" s="21"/>
      <c r="J15" s="21"/>
    </row>
    <row r="16" spans="1:10" ht="18" customHeight="1">
      <c r="A16" s="21">
        <v>19</v>
      </c>
      <c r="B16" s="21">
        <v>430502</v>
      </c>
      <c r="C16" s="60">
        <v>2.3</v>
      </c>
      <c r="D16" s="21">
        <v>184138</v>
      </c>
      <c r="E16" s="21">
        <v>426677</v>
      </c>
      <c r="F16" s="60">
        <f>ROUND(E16/D16,2)</f>
        <v>2.32</v>
      </c>
      <c r="G16" s="24" t="s">
        <v>60</v>
      </c>
      <c r="H16" s="24" t="s">
        <v>60</v>
      </c>
      <c r="I16" s="21">
        <v>1662</v>
      </c>
      <c r="J16" s="21">
        <v>2251</v>
      </c>
    </row>
    <row r="17" spans="1:10" ht="18" customHeight="1">
      <c r="A17" s="21">
        <v>18</v>
      </c>
      <c r="B17" s="21">
        <v>248456</v>
      </c>
      <c r="C17" s="60">
        <v>2.38</v>
      </c>
      <c r="D17" s="21">
        <v>102962</v>
      </c>
      <c r="E17" s="21">
        <v>246601</v>
      </c>
      <c r="F17" s="60">
        <f>ROUND(E17/D17,2)</f>
        <v>2.4</v>
      </c>
      <c r="G17" s="24" t="s">
        <v>60</v>
      </c>
      <c r="H17" s="24" t="s">
        <v>60</v>
      </c>
      <c r="I17" s="21">
        <v>927</v>
      </c>
      <c r="J17" s="21">
        <v>706</v>
      </c>
    </row>
    <row r="18" spans="1:10" ht="18" customHeight="1">
      <c r="A18" s="21">
        <v>9</v>
      </c>
      <c r="B18" s="21">
        <v>45474</v>
      </c>
      <c r="C18" s="60">
        <v>2.68</v>
      </c>
      <c r="D18" s="21">
        <v>16773</v>
      </c>
      <c r="E18" s="21">
        <v>45203</v>
      </c>
      <c r="F18" s="60">
        <f>ROUND(E18/D18,2)</f>
        <v>2.69</v>
      </c>
      <c r="G18" s="24" t="s">
        <v>60</v>
      </c>
      <c r="H18" s="24" t="s">
        <v>60</v>
      </c>
      <c r="I18" s="21">
        <v>115</v>
      </c>
      <c r="J18" s="21">
        <v>142</v>
      </c>
    </row>
    <row r="19" spans="1:10" ht="18" customHeight="1">
      <c r="A19" s="22">
        <v>23</v>
      </c>
      <c r="B19" s="22">
        <v>135208</v>
      </c>
      <c r="C19" s="40">
        <v>2.66</v>
      </c>
      <c r="D19" s="22">
        <v>50067</v>
      </c>
      <c r="E19" s="22">
        <v>134242</v>
      </c>
      <c r="F19" s="60">
        <f>ROUND(E19/D19,2)</f>
        <v>2.68</v>
      </c>
      <c r="G19" s="24" t="s">
        <v>60</v>
      </c>
      <c r="H19" s="24" t="s">
        <v>60</v>
      </c>
      <c r="I19" s="22">
        <v>319</v>
      </c>
      <c r="J19" s="22">
        <v>544</v>
      </c>
    </row>
    <row r="20" spans="1:10" ht="18" customHeight="1">
      <c r="A20" s="22">
        <v>10</v>
      </c>
      <c r="B20" s="22">
        <v>87264</v>
      </c>
      <c r="C20" s="40">
        <v>2.57</v>
      </c>
      <c r="D20" s="22">
        <v>33520</v>
      </c>
      <c r="E20" s="22">
        <v>86756</v>
      </c>
      <c r="F20" s="60">
        <f>ROUND(E20/D20,2)</f>
        <v>2.59</v>
      </c>
      <c r="G20" s="24" t="s">
        <v>60</v>
      </c>
      <c r="H20" s="24" t="s">
        <v>60</v>
      </c>
      <c r="I20" s="22">
        <v>239</v>
      </c>
      <c r="J20" s="22">
        <v>257</v>
      </c>
    </row>
    <row r="21" spans="1:10" ht="9.75" customHeight="1">
      <c r="A21" s="22"/>
      <c r="B21" s="22"/>
      <c r="D21" s="22"/>
      <c r="E21" s="22"/>
      <c r="F21" s="63"/>
      <c r="G21" s="64"/>
      <c r="H21" s="64"/>
      <c r="I21" s="22"/>
      <c r="J21" s="22"/>
    </row>
    <row r="22" spans="1:10" ht="18" customHeight="1">
      <c r="A22" s="22">
        <v>9</v>
      </c>
      <c r="B22" s="22">
        <v>33960</v>
      </c>
      <c r="C22" s="40">
        <v>2.65</v>
      </c>
      <c r="D22" s="22">
        <v>12687</v>
      </c>
      <c r="E22" s="22">
        <v>33760</v>
      </c>
      <c r="F22" s="60">
        <f>ROUND(E22/D22,2)</f>
        <v>2.66</v>
      </c>
      <c r="G22" s="24" t="s">
        <v>60</v>
      </c>
      <c r="H22" s="24" t="s">
        <v>60</v>
      </c>
      <c r="I22" s="22">
        <v>60</v>
      </c>
      <c r="J22" s="22">
        <v>108</v>
      </c>
    </row>
    <row r="23" spans="1:10" ht="18" customHeight="1">
      <c r="A23" s="22">
        <v>8</v>
      </c>
      <c r="B23" s="22">
        <v>24414</v>
      </c>
      <c r="C23" s="40">
        <v>2.66</v>
      </c>
      <c r="D23" s="22">
        <v>8827</v>
      </c>
      <c r="E23" s="22">
        <v>24054</v>
      </c>
      <c r="F23" s="60">
        <f>ROUND(E23/D23,2)</f>
        <v>2.73</v>
      </c>
      <c r="G23" s="24" t="s">
        <v>60</v>
      </c>
      <c r="H23" s="24" t="s">
        <v>60</v>
      </c>
      <c r="I23" s="22">
        <v>33</v>
      </c>
      <c r="J23" s="22">
        <v>356</v>
      </c>
    </row>
    <row r="24" spans="1:10" ht="18" customHeight="1">
      <c r="A24" s="22">
        <v>3</v>
      </c>
      <c r="B24" s="22">
        <v>33358</v>
      </c>
      <c r="C24" s="40">
        <v>2.42</v>
      </c>
      <c r="D24" s="22">
        <v>13672</v>
      </c>
      <c r="E24" s="22">
        <v>33163</v>
      </c>
      <c r="F24" s="60">
        <f>ROUND(E24/D24,2)</f>
        <v>2.43</v>
      </c>
      <c r="G24" s="24" t="s">
        <v>60</v>
      </c>
      <c r="H24" s="24" t="s">
        <v>60</v>
      </c>
      <c r="I24" s="22">
        <v>57</v>
      </c>
      <c r="J24" s="22">
        <v>50</v>
      </c>
    </row>
    <row r="25" spans="1:10" ht="18" customHeight="1">
      <c r="A25" s="22">
        <v>16</v>
      </c>
      <c r="B25" s="22">
        <v>28706</v>
      </c>
      <c r="C25" s="40">
        <v>2.76</v>
      </c>
      <c r="D25" s="22">
        <v>10308</v>
      </c>
      <c r="E25" s="22">
        <v>28590</v>
      </c>
      <c r="F25" s="60">
        <f>ROUND(E25/D25,2)</f>
        <v>2.77</v>
      </c>
      <c r="G25" s="24" t="s">
        <v>60</v>
      </c>
      <c r="H25" s="24" t="s">
        <v>60</v>
      </c>
      <c r="I25" s="22">
        <v>44</v>
      </c>
      <c r="J25" s="22">
        <v>41</v>
      </c>
    </row>
    <row r="26" spans="1:10" ht="18" customHeight="1">
      <c r="A26" s="22">
        <v>3</v>
      </c>
      <c r="B26" s="22">
        <v>39111</v>
      </c>
      <c r="C26" s="40">
        <v>2.14</v>
      </c>
      <c r="D26" s="22">
        <v>18103</v>
      </c>
      <c r="E26" s="22">
        <v>38870</v>
      </c>
      <c r="F26" s="60">
        <f>ROUND(E26/D26,2)</f>
        <v>2.15</v>
      </c>
      <c r="G26" s="24" t="s">
        <v>60</v>
      </c>
      <c r="H26" s="24" t="s">
        <v>60</v>
      </c>
      <c r="I26" s="22">
        <v>132</v>
      </c>
      <c r="J26" s="22">
        <v>80</v>
      </c>
    </row>
    <row r="27" spans="1:10" ht="9.75" customHeight="1">
      <c r="A27" s="26"/>
      <c r="B27" s="22"/>
      <c r="D27" s="22"/>
      <c r="E27" s="22"/>
      <c r="F27" s="63"/>
      <c r="G27" s="64"/>
      <c r="H27" s="64"/>
      <c r="I27" s="22"/>
      <c r="J27" s="22"/>
    </row>
    <row r="28" spans="1:10" ht="18" customHeight="1">
      <c r="A28" s="26">
        <v>8</v>
      </c>
      <c r="B28" s="22">
        <v>29983</v>
      </c>
      <c r="C28" s="40">
        <v>2.54</v>
      </c>
      <c r="D28" s="22">
        <v>10967</v>
      </c>
      <c r="E28" s="22">
        <v>29113</v>
      </c>
      <c r="F28" s="63">
        <v>2.65</v>
      </c>
      <c r="G28" s="24" t="s">
        <v>60</v>
      </c>
      <c r="H28" s="24" t="s">
        <v>60</v>
      </c>
      <c r="I28" s="26">
        <v>36</v>
      </c>
      <c r="J28" s="26">
        <v>812</v>
      </c>
    </row>
    <row r="29" spans="1:10" ht="18" customHeight="1">
      <c r="A29" s="23">
        <v>20</v>
      </c>
      <c r="B29" s="22">
        <v>45779</v>
      </c>
      <c r="C29" s="40">
        <v>2.9</v>
      </c>
      <c r="D29" s="22">
        <v>15246</v>
      </c>
      <c r="E29" s="22">
        <v>45191</v>
      </c>
      <c r="F29" s="60">
        <f>ROUND(E29/D29,2)</f>
        <v>2.96</v>
      </c>
      <c r="G29" s="24" t="s">
        <v>62</v>
      </c>
      <c r="H29" s="24" t="s">
        <v>62</v>
      </c>
      <c r="I29" s="22">
        <v>251</v>
      </c>
      <c r="J29" s="22">
        <v>379</v>
      </c>
    </row>
    <row r="30" spans="1:10" ht="18" customHeight="1">
      <c r="A30" s="23">
        <v>17</v>
      </c>
      <c r="B30" s="21">
        <v>48471</v>
      </c>
      <c r="C30" s="40">
        <v>2.84</v>
      </c>
      <c r="D30" s="21">
        <v>16875</v>
      </c>
      <c r="E30" s="21">
        <v>48212</v>
      </c>
      <c r="F30" s="60">
        <f>ROUND(E30/D30,2)</f>
        <v>2.86</v>
      </c>
      <c r="G30" s="24" t="s">
        <v>62</v>
      </c>
      <c r="H30" s="24" t="s">
        <v>62</v>
      </c>
      <c r="I30" s="21">
        <v>61</v>
      </c>
      <c r="J30" s="21">
        <v>124</v>
      </c>
    </row>
    <row r="31" spans="1:10" ht="9.75" customHeight="1">
      <c r="A31" s="26"/>
      <c r="B31" s="22"/>
      <c r="D31" s="22"/>
      <c r="E31" s="22"/>
      <c r="F31" s="63"/>
      <c r="G31" s="64"/>
      <c r="H31" s="64"/>
      <c r="I31" s="26"/>
      <c r="J31" s="26"/>
    </row>
    <row r="32" spans="1:10" ht="18" customHeight="1">
      <c r="A32" s="26">
        <f>SUM(A34:A35)</f>
        <v>2</v>
      </c>
      <c r="B32" s="26">
        <f>SUM(B34:B35)</f>
        <v>70590</v>
      </c>
      <c r="C32" s="40">
        <v>2.69</v>
      </c>
      <c r="D32" s="26">
        <f>SUM(D34:D35)</f>
        <v>26025</v>
      </c>
      <c r="E32" s="26">
        <f>SUM(E34:E35)</f>
        <v>70306</v>
      </c>
      <c r="F32" s="60">
        <f>ROUND(E32/D32,2)</f>
        <v>2.7</v>
      </c>
      <c r="G32" s="24" t="s">
        <v>60</v>
      </c>
      <c r="H32" s="24" t="s">
        <v>60</v>
      </c>
      <c r="I32" s="26">
        <f>SUM(I34:I35)</f>
        <v>174</v>
      </c>
      <c r="J32" s="26">
        <f>SUM(J34:J35)</f>
        <v>95</v>
      </c>
    </row>
    <row r="33" spans="1:10" ht="9.75" customHeight="1">
      <c r="A33" s="24"/>
      <c r="B33" s="21"/>
      <c r="C33" s="60"/>
      <c r="D33" s="21"/>
      <c r="E33" s="21"/>
      <c r="F33" s="60"/>
      <c r="G33" s="62"/>
      <c r="H33" s="62"/>
      <c r="I33" s="21"/>
      <c r="J33" s="21"/>
    </row>
    <row r="34" spans="1:10" ht="18" customHeight="1">
      <c r="A34" s="26">
        <v>1</v>
      </c>
      <c r="B34" s="22">
        <v>41889</v>
      </c>
      <c r="C34" s="40">
        <v>2.71</v>
      </c>
      <c r="D34" s="22">
        <v>15336</v>
      </c>
      <c r="E34" s="22">
        <v>41747</v>
      </c>
      <c r="F34" s="60">
        <f>ROUND(E34/D34,2)</f>
        <v>2.72</v>
      </c>
      <c r="G34" s="24" t="s">
        <v>62</v>
      </c>
      <c r="H34" s="24" t="s">
        <v>62</v>
      </c>
      <c r="I34" s="22">
        <v>88</v>
      </c>
      <c r="J34" s="22">
        <v>71</v>
      </c>
    </row>
    <row r="35" spans="1:10" ht="18" customHeight="1">
      <c r="A35" s="26">
        <v>1</v>
      </c>
      <c r="B35" s="22">
        <v>28701</v>
      </c>
      <c r="C35" s="40">
        <v>2.67</v>
      </c>
      <c r="D35" s="22">
        <v>10689</v>
      </c>
      <c r="E35" s="22">
        <v>28559</v>
      </c>
      <c r="F35" s="60">
        <f>ROUND(E35/D35,2)</f>
        <v>2.67</v>
      </c>
      <c r="G35" s="24" t="s">
        <v>62</v>
      </c>
      <c r="H35" s="24" t="s">
        <v>62</v>
      </c>
      <c r="I35" s="22">
        <v>86</v>
      </c>
      <c r="J35" s="22">
        <v>24</v>
      </c>
    </row>
    <row r="36" spans="1:10" ht="9.75" customHeight="1">
      <c r="A36" s="26"/>
      <c r="B36" s="22"/>
      <c r="D36" s="22"/>
      <c r="E36" s="22"/>
      <c r="F36" s="63"/>
      <c r="G36" s="64"/>
      <c r="H36" s="64"/>
      <c r="I36" s="22"/>
      <c r="J36" s="22"/>
    </row>
    <row r="37" spans="1:10" ht="18.75" customHeight="1">
      <c r="A37" s="26">
        <f>+A39+A40+A41</f>
        <v>16</v>
      </c>
      <c r="B37" s="26">
        <f>+B39+B40+B41</f>
        <v>37465</v>
      </c>
      <c r="C37" s="40">
        <v>2.97</v>
      </c>
      <c r="D37" s="26">
        <f>+D39+D40+D41</f>
        <v>12574</v>
      </c>
      <c r="E37" s="26">
        <f>+E39+E40+E41</f>
        <v>37366</v>
      </c>
      <c r="F37" s="60">
        <f>ROUND(E37/D37,2)</f>
        <v>2.97</v>
      </c>
      <c r="G37" s="24" t="s">
        <v>60</v>
      </c>
      <c r="H37" s="24" t="s">
        <v>60</v>
      </c>
      <c r="I37" s="26">
        <f>+I39+I40+I41</f>
        <v>76</v>
      </c>
      <c r="J37" s="26">
        <f>+J39+J40+J41</f>
        <v>2</v>
      </c>
    </row>
    <row r="38" spans="1:10" ht="9.75" customHeight="1">
      <c r="A38" s="24"/>
      <c r="B38" s="21"/>
      <c r="C38" s="60"/>
      <c r="D38" s="21"/>
      <c r="E38" s="21"/>
      <c r="F38" s="60"/>
      <c r="G38" s="62"/>
      <c r="H38" s="62"/>
      <c r="I38" s="21"/>
      <c r="J38" s="21"/>
    </row>
    <row r="39" spans="1:10" ht="18" customHeight="1">
      <c r="A39" s="24">
        <v>4</v>
      </c>
      <c r="B39" s="21">
        <v>8410</v>
      </c>
      <c r="C39" s="60">
        <v>3.08</v>
      </c>
      <c r="D39" s="21">
        <v>2727</v>
      </c>
      <c r="E39" s="21">
        <v>8394</v>
      </c>
      <c r="F39" s="60">
        <f>ROUND(E39/D39,2)</f>
        <v>3.08</v>
      </c>
      <c r="G39" s="24" t="s">
        <v>62</v>
      </c>
      <c r="H39" s="24" t="s">
        <v>62</v>
      </c>
      <c r="I39" s="21">
        <v>13</v>
      </c>
      <c r="J39" s="21">
        <v>0</v>
      </c>
    </row>
    <row r="40" spans="1:10" ht="18" customHeight="1">
      <c r="A40" s="24">
        <v>7</v>
      </c>
      <c r="B40" s="21">
        <v>14255</v>
      </c>
      <c r="C40" s="60">
        <v>2.78</v>
      </c>
      <c r="D40" s="21">
        <v>5112</v>
      </c>
      <c r="E40" s="21">
        <v>14230</v>
      </c>
      <c r="F40" s="60">
        <f>ROUND(E40/D40,2)</f>
        <v>2.78</v>
      </c>
      <c r="G40" s="24" t="s">
        <v>62</v>
      </c>
      <c r="H40" s="24" t="s">
        <v>62</v>
      </c>
      <c r="I40" s="21">
        <v>28</v>
      </c>
      <c r="J40" s="21">
        <v>2</v>
      </c>
    </row>
    <row r="41" spans="1:10" ht="18" customHeight="1">
      <c r="A41" s="26">
        <v>5</v>
      </c>
      <c r="B41" s="22">
        <v>14800</v>
      </c>
      <c r="C41" s="40">
        <v>3.11</v>
      </c>
      <c r="D41" s="22">
        <v>4735</v>
      </c>
      <c r="E41" s="22">
        <v>14742</v>
      </c>
      <c r="F41" s="60">
        <f>ROUND(E41/D41,2)</f>
        <v>3.11</v>
      </c>
      <c r="G41" s="24" t="s">
        <v>62</v>
      </c>
      <c r="H41" s="24" t="s">
        <v>62</v>
      </c>
      <c r="I41" s="22">
        <v>35</v>
      </c>
      <c r="J41" s="22">
        <v>0</v>
      </c>
    </row>
    <row r="42" spans="1:10" ht="9.75" customHeight="1">
      <c r="A42" s="23"/>
      <c r="B42" s="22"/>
      <c r="D42" s="22"/>
      <c r="E42" s="22"/>
      <c r="F42" s="63"/>
      <c r="G42" s="64"/>
      <c r="H42" s="64"/>
      <c r="I42" s="22"/>
      <c r="J42" s="22"/>
    </row>
    <row r="43" spans="1:10" ht="18" customHeight="1">
      <c r="A43" s="24">
        <f aca="true" t="shared" si="0" ref="A43:J43">SUM(A46,A45)</f>
        <v>1</v>
      </c>
      <c r="B43" s="24">
        <f t="shared" si="0"/>
        <v>16034</v>
      </c>
      <c r="C43" s="70">
        <v>2.61</v>
      </c>
      <c r="D43" s="24">
        <f t="shared" si="0"/>
        <v>6121</v>
      </c>
      <c r="E43" s="24">
        <f t="shared" si="0"/>
        <v>15993</v>
      </c>
      <c r="F43" s="70">
        <v>2.61</v>
      </c>
      <c r="G43" s="24" t="s">
        <v>60</v>
      </c>
      <c r="H43" s="24" t="s">
        <v>60</v>
      </c>
      <c r="I43" s="24">
        <f t="shared" si="0"/>
        <v>51</v>
      </c>
      <c r="J43" s="24">
        <f t="shared" si="0"/>
        <v>0</v>
      </c>
    </row>
    <row r="44" spans="1:10" ht="9.75" customHeight="1">
      <c r="A44" s="24"/>
      <c r="B44" s="24"/>
      <c r="C44" s="24"/>
      <c r="D44" s="24"/>
      <c r="E44" s="24"/>
      <c r="F44" s="24"/>
      <c r="G44" s="24" t="s">
        <v>60</v>
      </c>
      <c r="H44" s="24" t="s">
        <v>60</v>
      </c>
      <c r="I44" s="24"/>
      <c r="J44" s="24"/>
    </row>
    <row r="45" spans="1:10" ht="18" customHeight="1">
      <c r="A45" s="26">
        <v>0</v>
      </c>
      <c r="B45" s="22">
        <v>2797</v>
      </c>
      <c r="C45" s="40">
        <v>2.18</v>
      </c>
      <c r="D45" s="22">
        <v>1278</v>
      </c>
      <c r="E45" s="22">
        <v>2786</v>
      </c>
      <c r="F45" s="60">
        <f>ROUND(E45/D45,2)</f>
        <v>2.18</v>
      </c>
      <c r="G45" s="24" t="s">
        <v>60</v>
      </c>
      <c r="H45" s="24" t="s">
        <v>60</v>
      </c>
      <c r="I45" s="22">
        <v>5</v>
      </c>
      <c r="J45" s="22">
        <v>0</v>
      </c>
    </row>
    <row r="46" spans="1:16" ht="18" customHeight="1">
      <c r="A46" s="26">
        <v>1</v>
      </c>
      <c r="B46" s="22">
        <v>13237</v>
      </c>
      <c r="C46" s="40">
        <v>2.72</v>
      </c>
      <c r="D46" s="22">
        <v>4843</v>
      </c>
      <c r="E46" s="22">
        <v>13207</v>
      </c>
      <c r="F46" s="60">
        <f>ROUND(E46/D46,2)</f>
        <v>2.73</v>
      </c>
      <c r="G46" s="24" t="s">
        <v>60</v>
      </c>
      <c r="H46" s="24" t="s">
        <v>60</v>
      </c>
      <c r="I46" s="69">
        <v>46</v>
      </c>
      <c r="J46" s="22">
        <v>0</v>
      </c>
      <c r="K46" s="69"/>
      <c r="L46" s="69"/>
      <c r="M46" s="69"/>
      <c r="N46" s="69"/>
      <c r="O46" s="69"/>
      <c r="P46" s="69"/>
    </row>
    <row r="47" spans="1:16" ht="9.75" customHeight="1">
      <c r="A47" s="26"/>
      <c r="B47" s="22"/>
      <c r="D47" s="22"/>
      <c r="E47" s="22"/>
      <c r="F47" s="60"/>
      <c r="G47" s="24" t="s">
        <v>60</v>
      </c>
      <c r="H47" s="24" t="s">
        <v>60</v>
      </c>
      <c r="I47" s="69"/>
      <c r="J47" s="69"/>
      <c r="K47" s="69"/>
      <c r="L47" s="69"/>
      <c r="M47" s="69"/>
      <c r="N47" s="69"/>
      <c r="O47" s="69"/>
      <c r="P47" s="69"/>
    </row>
    <row r="48" spans="1:10" ht="18" customHeight="1">
      <c r="A48" s="21">
        <f>A50</f>
        <v>3</v>
      </c>
      <c r="B48" s="21">
        <f>B50</f>
        <v>21339</v>
      </c>
      <c r="C48" s="60">
        <v>2.23</v>
      </c>
      <c r="D48" s="21">
        <f>D50</f>
        <v>9515</v>
      </c>
      <c r="E48" s="21">
        <f>E50</f>
        <v>21246</v>
      </c>
      <c r="F48" s="60">
        <v>2.23</v>
      </c>
      <c r="G48" s="24" t="s">
        <v>60</v>
      </c>
      <c r="H48" s="24" t="s">
        <v>60</v>
      </c>
      <c r="I48" s="21">
        <f>I50</f>
        <v>60</v>
      </c>
      <c r="J48" s="21">
        <f>J50</f>
        <v>33</v>
      </c>
    </row>
    <row r="49" spans="1:10" ht="9.75" customHeight="1">
      <c r="A49" s="21"/>
      <c r="B49" s="21"/>
      <c r="C49" s="60"/>
      <c r="D49" s="21"/>
      <c r="E49" s="21"/>
      <c r="F49" s="60"/>
      <c r="G49" s="24" t="s">
        <v>60</v>
      </c>
      <c r="H49" s="24" t="s">
        <v>60</v>
      </c>
      <c r="I49" s="21"/>
      <c r="J49" s="21"/>
    </row>
    <row r="50" spans="1:10" ht="18" customHeight="1">
      <c r="A50" s="21">
        <v>3</v>
      </c>
      <c r="B50" s="21">
        <v>21339</v>
      </c>
      <c r="C50" s="60">
        <v>2.23</v>
      </c>
      <c r="D50" s="21">
        <v>9515</v>
      </c>
      <c r="E50" s="21">
        <v>21246</v>
      </c>
      <c r="F50" s="60">
        <v>2.23</v>
      </c>
      <c r="G50" s="24" t="s">
        <v>60</v>
      </c>
      <c r="H50" s="24" t="s">
        <v>60</v>
      </c>
      <c r="I50" s="21">
        <v>60</v>
      </c>
      <c r="J50" s="21">
        <v>33</v>
      </c>
    </row>
    <row r="51" spans="1:10" ht="9.75" customHeight="1" thickBot="1">
      <c r="A51" s="34"/>
      <c r="B51" s="34"/>
      <c r="C51" s="43"/>
      <c r="D51" s="34"/>
      <c r="E51" s="34"/>
      <c r="F51" s="43"/>
      <c r="G51" s="65"/>
      <c r="H51" s="65"/>
      <c r="I51" s="34"/>
      <c r="J51" s="34"/>
    </row>
  </sheetData>
  <mergeCells count="10">
    <mergeCell ref="I3:I5"/>
    <mergeCell ref="J3:J5"/>
    <mergeCell ref="B4:B5"/>
    <mergeCell ref="D3:H3"/>
    <mergeCell ref="C4:C5"/>
    <mergeCell ref="D4:D5"/>
    <mergeCell ref="E4:E5"/>
    <mergeCell ref="G4:G5"/>
    <mergeCell ref="H4:H5"/>
    <mergeCell ref="F4:F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1" r:id="rId1"/>
  <ignoredErrors>
    <ignoredError sqref="G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2015-04-20T05:10:10Z</cp:lastPrinted>
  <dcterms:modified xsi:type="dcterms:W3CDTF">2015-04-20T05:10:18Z</dcterms:modified>
  <cp:category/>
  <cp:version/>
  <cp:contentType/>
  <cp:contentStatus/>
</cp:coreProperties>
</file>