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9630" activeTab="0"/>
  </bookViews>
  <sheets>
    <sheet name="表１０　法人・個人別、市町別、事業所数・従業者数・年間商品販売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<sst xmlns="http://schemas.openxmlformats.org/spreadsheetml/2006/main" count="111" uniqueCount="44">
  <si>
    <t>事　業　所　数</t>
  </si>
  <si>
    <t>卸売業</t>
  </si>
  <si>
    <t>小売業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</si>
  <si>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</si>
  <si>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</si>
  <si>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</si>
  <si>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</si>
  <si>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</si>
  <si>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</si>
  <si>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</si>
  <si>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</si>
  <si>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</si>
  <si>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</si>
  <si>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</si>
  <si>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</si>
  <si>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</si>
  <si>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</si>
  <si>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</si>
  <si>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</si>
  <si>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</si>
  <si>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</si>
  <si>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</si>
  <si>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</si>
  <si>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</si>
  <si>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</si>
  <si>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</si>
  <si>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</si>
  <si>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</si>
  <si>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</si>
  <si>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</si>
  <si>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表１０　　　法人・個人別、市町別、事業所数・従業者数・年間商品販売額 （１）　</t>
  </si>
  <si>
    <t>表１０　　　法人・個人別、市町別、事業所数・従業者数・年間商品販売額 （２）　</t>
  </si>
  <si>
    <t>市町</t>
  </si>
  <si>
    <t>従　業　者　数　（人）</t>
  </si>
  <si>
    <t>年　間　商　品　販　売　額　（万円）</t>
  </si>
  <si>
    <t>計</t>
  </si>
  <si>
    <t>計</t>
  </si>
  <si>
    <t>法人</t>
  </si>
  <si>
    <t>個人</t>
  </si>
  <si>
    <t>事業所計に占める割合（％）</t>
  </si>
  <si>
    <t>従業者計に占める割合（％）</t>
  </si>
  <si>
    <t>販売額計に占める割合（％）</t>
  </si>
  <si>
    <t>県　 計</t>
  </si>
  <si>
    <t>対馬市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</si>
</sst>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64" applyAlignment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3" fontId="0" fillId="0" borderId="10" xfId="64" applyNumberForma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0" xfId="64" applyBorder="1">
      <alignment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20" xfId="64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0" fillId="0" borderId="28" xfId="64" applyBorder="1" applyAlignment="1">
      <alignment horizontal="center" vertical="center"/>
      <protection/>
    </xf>
    <xf numFmtId="3" fontId="0" fillId="0" borderId="29" xfId="64" applyNumberFormat="1" applyBorder="1" applyAlignment="1">
      <alignment horizontal="center" vertical="center"/>
      <protection/>
    </xf>
    <xf numFmtId="0" fontId="21" fillId="0" borderId="30" xfId="64" applyFont="1" applyBorder="1" applyAlignment="1">
      <alignment vertical="center" wrapText="1"/>
      <protection/>
    </xf>
    <xf numFmtId="0" fontId="0" fillId="0" borderId="30" xfId="64" applyBorder="1" applyAlignment="1">
      <alignment horizontal="center" vertical="center"/>
      <protection/>
    </xf>
    <xf numFmtId="0" fontId="0" fillId="0" borderId="31" xfId="64" applyBorder="1" applyAlignment="1">
      <alignment horizontal="center" vertical="center"/>
      <protection/>
    </xf>
    <xf numFmtId="0" fontId="21" fillId="0" borderId="32" xfId="64" applyFont="1" applyBorder="1" applyAlignment="1">
      <alignment vertical="center" wrapText="1"/>
      <protection/>
    </xf>
    <xf numFmtId="0" fontId="0" fillId="0" borderId="33" xfId="64" applyBorder="1" applyAlignment="1">
      <alignment horizontal="center" vertical="center"/>
      <protection/>
    </xf>
    <xf numFmtId="0" fontId="21" fillId="0" borderId="34" xfId="64" applyFont="1" applyBorder="1" applyAlignment="1">
      <alignment vertical="center" wrapText="1"/>
      <protection/>
    </xf>
    <xf numFmtId="0" fontId="0" fillId="0" borderId="10" xfId="64" applyBorder="1" applyAlignment="1">
      <alignment horizontal="center" vertical="center"/>
      <protection/>
    </xf>
    <xf numFmtId="0" fontId="0" fillId="0" borderId="35" xfId="64" applyBorder="1" applyAlignment="1">
      <alignment horizontal="center" vertical="center"/>
      <protection/>
    </xf>
    <xf numFmtId="0" fontId="22" fillId="0" borderId="36" xfId="64" applyFont="1" applyBorder="1">
      <alignment vertical="center"/>
      <protection/>
    </xf>
    <xf numFmtId="3" fontId="22" fillId="0" borderId="37" xfId="64" applyNumberFormat="1" applyFont="1" applyBorder="1">
      <alignment vertical="center"/>
      <protection/>
    </xf>
    <xf numFmtId="3" fontId="22" fillId="0" borderId="38" xfId="64" applyNumberFormat="1" applyFont="1" applyBorder="1">
      <alignment vertical="center"/>
      <protection/>
    </xf>
    <xf numFmtId="191" fontId="22" fillId="0" borderId="39" xfId="64" applyNumberFormat="1" applyFont="1" applyBorder="1">
      <alignment vertical="center"/>
      <protection/>
    </xf>
    <xf numFmtId="3" fontId="22" fillId="0" borderId="40" xfId="64" applyNumberFormat="1" applyFont="1" applyBorder="1">
      <alignment vertical="center"/>
      <protection/>
    </xf>
    <xf numFmtId="3" fontId="22" fillId="0" borderId="41" xfId="64" applyNumberFormat="1" applyFont="1" applyBorder="1">
      <alignment vertical="center"/>
      <protection/>
    </xf>
    <xf numFmtId="191" fontId="22" fillId="0" borderId="42" xfId="64" applyNumberFormat="1" applyFont="1" applyBorder="1">
      <alignment vertical="center"/>
      <protection/>
    </xf>
    <xf numFmtId="0" fontId="22" fillId="0" borderId="15" xfId="64" applyFont="1" applyBorder="1">
      <alignment vertical="center"/>
      <protection/>
    </xf>
    <xf numFmtId="3" fontId="22" fillId="0" borderId="43" xfId="64" applyNumberFormat="1" applyFont="1" applyBorder="1">
      <alignment vertical="center"/>
      <protection/>
    </xf>
    <xf numFmtId="3" fontId="22" fillId="0" borderId="0" xfId="64" applyNumberFormat="1" applyFont="1" applyBorder="1">
      <alignment vertical="center"/>
      <protection/>
    </xf>
    <xf numFmtId="191" fontId="22" fillId="0" borderId="44" xfId="64" applyNumberFormat="1" applyFont="1" applyBorder="1">
      <alignment vertical="center"/>
      <protection/>
    </xf>
    <xf numFmtId="3" fontId="22" fillId="0" borderId="45" xfId="64" applyNumberFormat="1" applyFont="1" applyBorder="1">
      <alignment vertical="center"/>
      <protection/>
    </xf>
    <xf numFmtId="3" fontId="22" fillId="0" borderId="46" xfId="64" applyNumberFormat="1" applyFont="1" applyBorder="1">
      <alignment vertical="center"/>
      <protection/>
    </xf>
    <xf numFmtId="0" fontId="22" fillId="0" borderId="46" xfId="64" applyFont="1" applyBorder="1">
      <alignment vertical="center"/>
      <protection/>
    </xf>
    <xf numFmtId="191" fontId="22" fillId="0" borderId="47" xfId="64" applyNumberFormat="1" applyFont="1" applyBorder="1">
      <alignment vertical="center"/>
      <protection/>
    </xf>
    <xf numFmtId="0" fontId="22" fillId="0" borderId="48" xfId="64" applyFont="1" applyBorder="1">
      <alignment vertical="center"/>
      <protection/>
    </xf>
    <xf numFmtId="3" fontId="22" fillId="0" borderId="49" xfId="64" applyNumberFormat="1" applyFont="1" applyBorder="1">
      <alignment vertical="center"/>
      <protection/>
    </xf>
    <xf numFmtId="3" fontId="22" fillId="0" borderId="17" xfId="64" applyNumberFormat="1" applyFont="1" applyBorder="1">
      <alignment vertical="center"/>
      <protection/>
    </xf>
    <xf numFmtId="191" fontId="22" fillId="0" borderId="50" xfId="64" applyNumberFormat="1" applyFont="1" applyBorder="1">
      <alignment vertical="center"/>
      <protection/>
    </xf>
    <xf numFmtId="3" fontId="22" fillId="0" borderId="18" xfId="64" applyNumberFormat="1" applyFont="1" applyBorder="1">
      <alignment vertical="center"/>
      <protection/>
    </xf>
    <xf numFmtId="0" fontId="22" fillId="0" borderId="50" xfId="64" applyFont="1" applyBorder="1">
      <alignment vertical="center"/>
      <protection/>
    </xf>
    <xf numFmtId="191" fontId="22" fillId="0" borderId="51" xfId="64" applyNumberFormat="1" applyFont="1" applyBorder="1">
      <alignment vertical="center"/>
      <protection/>
    </xf>
    <xf numFmtId="0" fontId="0" fillId="0" borderId="15" xfId="64" applyBorder="1">
      <alignment vertical="center"/>
      <protection/>
    </xf>
    <xf numFmtId="3" fontId="0" fillId="0" borderId="21" xfId="64" applyNumberFormat="1" applyBorder="1">
      <alignment vertical="center"/>
      <protection/>
    </xf>
    <xf numFmtId="3" fontId="0" fillId="0" borderId="46" xfId="64" applyNumberFormat="1" applyFont="1" applyBorder="1">
      <alignment vertical="center"/>
      <protection/>
    </xf>
    <xf numFmtId="191" fontId="0" fillId="0" borderId="52" xfId="64" applyNumberFormat="1" applyFont="1" applyBorder="1">
      <alignment vertical="center"/>
      <protection/>
    </xf>
    <xf numFmtId="3" fontId="0" fillId="0" borderId="45" xfId="64" applyNumberFormat="1" applyBorder="1">
      <alignment vertical="center"/>
      <protection/>
    </xf>
    <xf numFmtId="0" fontId="0" fillId="0" borderId="46" xfId="64" applyBorder="1">
      <alignment vertical="center"/>
      <protection/>
    </xf>
    <xf numFmtId="3" fontId="0" fillId="0" borderId="46" xfId="64" applyNumberFormat="1" applyBorder="1">
      <alignment vertical="center"/>
      <protection/>
    </xf>
    <xf numFmtId="179" fontId="0" fillId="0" borderId="46" xfId="64" applyNumberFormat="1" applyBorder="1">
      <alignment vertical="center"/>
      <protection/>
    </xf>
    <xf numFmtId="179" fontId="0" fillId="0" borderId="45" xfId="64" applyNumberFormat="1" applyBorder="1">
      <alignment vertical="center"/>
      <protection/>
    </xf>
    <xf numFmtId="191" fontId="0" fillId="0" borderId="53" xfId="64" applyNumberFormat="1" applyFont="1" applyBorder="1">
      <alignment vertical="center"/>
      <protection/>
    </xf>
    <xf numFmtId="191" fontId="0" fillId="0" borderId="46" xfId="64" applyNumberFormat="1" applyFont="1" applyBorder="1">
      <alignment vertical="center"/>
      <protection/>
    </xf>
    <xf numFmtId="191" fontId="0" fillId="0" borderId="54" xfId="64" applyNumberFormat="1" applyFont="1" applyBorder="1">
      <alignment vertical="center"/>
      <protection/>
    </xf>
    <xf numFmtId="0" fontId="0" fillId="0" borderId="45" xfId="64" applyBorder="1">
      <alignment vertical="center"/>
      <protection/>
    </xf>
    <xf numFmtId="0" fontId="0" fillId="0" borderId="15" xfId="64" applyFont="1" applyBorder="1">
      <alignment vertical="center"/>
      <protection/>
    </xf>
    <xf numFmtId="0" fontId="0" fillId="0" borderId="55" xfId="64" applyBorder="1">
      <alignment vertical="center"/>
      <protection/>
    </xf>
    <xf numFmtId="0" fontId="22" fillId="0" borderId="49" xfId="64" applyFont="1" applyBorder="1">
      <alignment vertical="center"/>
      <protection/>
    </xf>
    <xf numFmtId="0" fontId="22" fillId="0" borderId="17" xfId="64" applyFont="1" applyBorder="1">
      <alignment vertical="center"/>
      <protection/>
    </xf>
    <xf numFmtId="191" fontId="0" fillId="0" borderId="50" xfId="64" applyNumberFormat="1" applyFont="1" applyBorder="1">
      <alignment vertical="center"/>
      <protection/>
    </xf>
    <xf numFmtId="0" fontId="22" fillId="0" borderId="18" xfId="64" applyFont="1" applyBorder="1">
      <alignment vertical="center"/>
      <protection/>
    </xf>
    <xf numFmtId="191" fontId="0" fillId="0" borderId="51" xfId="64" applyNumberFormat="1" applyFont="1" applyBorder="1">
      <alignment vertical="center"/>
      <protection/>
    </xf>
    <xf numFmtId="3" fontId="22" fillId="0" borderId="50" xfId="64" applyNumberFormat="1" applyFont="1" applyBorder="1">
      <alignment vertical="center"/>
      <protection/>
    </xf>
    <xf numFmtId="3" fontId="0" fillId="0" borderId="56" xfId="64" applyNumberFormat="1" applyBorder="1">
      <alignment vertical="center"/>
      <protection/>
    </xf>
    <xf numFmtId="0" fontId="0" fillId="0" borderId="23" xfId="64" applyFont="1" applyBorder="1">
      <alignment vertical="center"/>
      <protection/>
    </xf>
    <xf numFmtId="0" fontId="0" fillId="0" borderId="56" xfId="64" applyBorder="1">
      <alignment vertical="center"/>
      <protection/>
    </xf>
    <xf numFmtId="0" fontId="0" fillId="0" borderId="46" xfId="64" applyBorder="1" applyAlignment="1">
      <alignment horizontal="right" vertical="center"/>
      <protection/>
    </xf>
    <xf numFmtId="3" fontId="0" fillId="0" borderId="46" xfId="64" applyNumberFormat="1" applyBorder="1" applyAlignment="1">
      <alignment horizontal="right" vertical="center"/>
      <protection/>
    </xf>
    <xf numFmtId="0" fontId="0" fillId="0" borderId="28" xfId="64" applyBorder="1">
      <alignment vertical="center"/>
      <protection/>
    </xf>
    <xf numFmtId="0" fontId="0" fillId="0" borderId="57" xfId="64" applyBorder="1">
      <alignment vertical="center"/>
      <protection/>
    </xf>
    <xf numFmtId="0" fontId="0" fillId="0" borderId="34" xfId="64" applyFont="1" applyBorder="1">
      <alignment vertical="center"/>
      <protection/>
    </xf>
    <xf numFmtId="191" fontId="0" fillId="0" borderId="34" xfId="64" applyNumberFormat="1" applyFont="1" applyBorder="1">
      <alignment vertical="center"/>
      <protection/>
    </xf>
    <xf numFmtId="0" fontId="0" fillId="0" borderId="58" xfId="64" applyBorder="1">
      <alignment vertical="center"/>
      <protection/>
    </xf>
    <xf numFmtId="0" fontId="0" fillId="0" borderId="34" xfId="64" applyBorder="1">
      <alignment vertical="center"/>
      <protection/>
    </xf>
    <xf numFmtId="3" fontId="0" fillId="0" borderId="34" xfId="64" applyNumberFormat="1" applyBorder="1">
      <alignment vertical="center"/>
      <protection/>
    </xf>
    <xf numFmtId="179" fontId="0" fillId="0" borderId="34" xfId="64" applyNumberFormat="1" applyBorder="1">
      <alignment vertical="center"/>
      <protection/>
    </xf>
    <xf numFmtId="179" fontId="0" fillId="0" borderId="58" xfId="64" applyNumberFormat="1" applyBorder="1">
      <alignment vertical="center"/>
      <protection/>
    </xf>
    <xf numFmtId="191" fontId="0" fillId="0" borderId="32" xfId="64" applyNumberFormat="1" applyFont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表１０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O33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3" width="8.50390625" style="2" customWidth="1"/>
    <col min="4" max="4" width="5.875" style="2" customWidth="1"/>
    <col min="5" max="5" width="8.50390625" style="2" customWidth="1"/>
    <col min="6" max="6" width="5.875" style="2" customWidth="1"/>
    <col min="7" max="7" width="8.50390625" style="2" customWidth="1"/>
    <col min="8" max="8" width="5.875" style="2" customWidth="1"/>
    <col min="9" max="9" width="8.50390625" style="2" customWidth="1"/>
    <col min="10" max="10" width="5.875" style="2" customWidth="1"/>
    <col min="11" max="11" width="8.50390625" style="2" customWidth="1"/>
    <col min="12" max="12" width="5.875" style="2" customWidth="1"/>
    <col min="13" max="13" width="8.50390625" style="2" customWidth="1"/>
    <col min="14" max="14" width="5.875" style="2" customWidth="1"/>
    <col min="15" max="15" width="9.375" style="2" customWidth="1"/>
    <col min="16" max="16" width="8.50390625" style="2" customWidth="1"/>
    <col min="17" max="17" width="5.875" style="2" customWidth="1"/>
    <col min="18" max="18" width="8.50390625" style="2" customWidth="1"/>
    <col min="19" max="19" width="5.875" style="2" customWidth="1"/>
    <col min="20" max="20" width="8.50390625" style="2" customWidth="1"/>
    <col min="21" max="21" width="5.875" style="2" customWidth="1"/>
    <col min="22" max="22" width="8.50390625" style="2" customWidth="1"/>
    <col min="23" max="23" width="5.875" style="2" customWidth="1"/>
    <col min="24" max="24" width="8.50390625" style="2" customWidth="1"/>
    <col min="25" max="25" width="5.875" style="2" customWidth="1"/>
    <col min="26" max="26" width="8.50390625" style="2" customWidth="1"/>
    <col min="27" max="27" width="5.875" style="2" customWidth="1"/>
    <col min="28" max="28" width="11.25390625" style="2" customWidth="1"/>
    <col min="29" max="30" width="15.125" style="2" customWidth="1"/>
    <col min="31" max="31" width="5.875" style="2" customWidth="1"/>
    <col min="32" max="32" width="14.625" style="2" customWidth="1"/>
    <col min="33" max="33" width="5.875" style="2" customWidth="1"/>
    <col min="34" max="34" width="15.125" style="2" customWidth="1"/>
    <col min="35" max="35" width="5.875" style="2" customWidth="1"/>
    <col min="36" max="36" width="14.625" style="2" customWidth="1"/>
    <col min="37" max="37" width="5.875" style="2" customWidth="1"/>
    <col min="38" max="38" width="15.125" style="2" customWidth="1"/>
    <col min="39" max="39" width="5.875" style="2" customWidth="1"/>
    <col min="40" max="40" width="14.625" style="2" customWidth="1"/>
    <col min="41" max="41" width="5.875" style="2" customWidth="1"/>
    <col min="42" max="16384" width="9.00390625" style="2" customWidth="1"/>
  </cols>
  <sheetData>
    <row r="1" spans="1:41" ht="21.75" customHeight="1" thickBot="1">
      <c r="A1" s="1" t="s">
        <v>30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" t="s">
        <v>31</v>
      </c>
      <c r="AC1" s="1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4" ht="21" customHeight="1">
      <c r="A2" s="5" t="s">
        <v>32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6" t="s">
        <v>33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5" t="s">
        <v>32</v>
      </c>
      <c r="AC2" s="6" t="s">
        <v>34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R2" s="9"/>
    </row>
    <row r="3" spans="1:67" ht="21" customHeight="1">
      <c r="A3" s="10"/>
      <c r="B3" s="11" t="s">
        <v>35</v>
      </c>
      <c r="C3" s="12"/>
      <c r="D3" s="12"/>
      <c r="E3" s="12"/>
      <c r="F3" s="12"/>
      <c r="G3" s="13" t="s">
        <v>1</v>
      </c>
      <c r="H3" s="12"/>
      <c r="I3" s="12"/>
      <c r="J3" s="14"/>
      <c r="K3" s="12" t="s">
        <v>2</v>
      </c>
      <c r="L3" s="12"/>
      <c r="M3" s="12"/>
      <c r="N3" s="15"/>
      <c r="O3" s="11" t="s">
        <v>35</v>
      </c>
      <c r="P3" s="12"/>
      <c r="Q3" s="12"/>
      <c r="R3" s="12"/>
      <c r="S3" s="12"/>
      <c r="T3" s="13" t="s">
        <v>1</v>
      </c>
      <c r="U3" s="12"/>
      <c r="V3" s="12"/>
      <c r="W3" s="14"/>
      <c r="X3" s="12" t="s">
        <v>2</v>
      </c>
      <c r="Y3" s="12"/>
      <c r="Z3" s="12"/>
      <c r="AA3" s="15"/>
      <c r="AB3" s="10"/>
      <c r="AC3" s="11" t="s">
        <v>35</v>
      </c>
      <c r="AD3" s="12"/>
      <c r="AE3" s="12"/>
      <c r="AF3" s="12"/>
      <c r="AG3" s="12"/>
      <c r="AH3" s="13" t="s">
        <v>1</v>
      </c>
      <c r="AI3" s="12"/>
      <c r="AJ3" s="12"/>
      <c r="AK3" s="14"/>
      <c r="AL3" s="12" t="s">
        <v>2</v>
      </c>
      <c r="AM3" s="12"/>
      <c r="AN3" s="12"/>
      <c r="AO3" s="15"/>
      <c r="AR3" s="1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21" customHeight="1">
      <c r="A4" s="10"/>
      <c r="B4" s="17" t="s">
        <v>36</v>
      </c>
      <c r="C4" s="18" t="s">
        <v>37</v>
      </c>
      <c r="D4" s="19"/>
      <c r="E4" s="18" t="s">
        <v>38</v>
      </c>
      <c r="F4" s="19"/>
      <c r="G4" s="18" t="s">
        <v>37</v>
      </c>
      <c r="H4" s="19"/>
      <c r="I4" s="18" t="s">
        <v>38</v>
      </c>
      <c r="J4" s="19"/>
      <c r="K4" s="18" t="s">
        <v>37</v>
      </c>
      <c r="L4" s="20"/>
      <c r="M4" s="18" t="s">
        <v>38</v>
      </c>
      <c r="N4" s="21"/>
      <c r="O4" s="17" t="s">
        <v>36</v>
      </c>
      <c r="P4" s="18" t="s">
        <v>37</v>
      </c>
      <c r="Q4" s="16"/>
      <c r="R4" s="18" t="s">
        <v>38</v>
      </c>
      <c r="S4" s="16"/>
      <c r="T4" s="18" t="s">
        <v>37</v>
      </c>
      <c r="U4" s="16"/>
      <c r="V4" s="18" t="s">
        <v>38</v>
      </c>
      <c r="W4" s="22"/>
      <c r="X4" s="18" t="s">
        <v>37</v>
      </c>
      <c r="Y4" s="23"/>
      <c r="Z4" s="18" t="s">
        <v>38</v>
      </c>
      <c r="AA4" s="24"/>
      <c r="AB4" s="10"/>
      <c r="AC4" s="17" t="s">
        <v>36</v>
      </c>
      <c r="AD4" s="18" t="s">
        <v>37</v>
      </c>
      <c r="AE4" s="25"/>
      <c r="AF4" s="18" t="s">
        <v>38</v>
      </c>
      <c r="AG4" s="26"/>
      <c r="AH4" s="18" t="s">
        <v>37</v>
      </c>
      <c r="AI4" s="16"/>
      <c r="AJ4" s="18" t="s">
        <v>38</v>
      </c>
      <c r="AK4" s="16"/>
      <c r="AL4" s="18" t="s">
        <v>37</v>
      </c>
      <c r="AM4" s="23"/>
      <c r="AN4" s="18" t="s">
        <v>38</v>
      </c>
      <c r="AO4" s="24"/>
      <c r="AR4" s="16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32.25" customHeight="1" thickBot="1">
      <c r="A5" s="27"/>
      <c r="B5" s="28"/>
      <c r="C5" s="4"/>
      <c r="D5" s="29" t="s">
        <v>39</v>
      </c>
      <c r="E5" s="30"/>
      <c r="F5" s="29" t="s">
        <v>39</v>
      </c>
      <c r="G5" s="31"/>
      <c r="H5" s="29" t="s">
        <v>39</v>
      </c>
      <c r="I5" s="30"/>
      <c r="J5" s="29" t="s">
        <v>39</v>
      </c>
      <c r="K5" s="31"/>
      <c r="L5" s="29" t="s">
        <v>39</v>
      </c>
      <c r="M5" s="30"/>
      <c r="N5" s="32" t="s">
        <v>39</v>
      </c>
      <c r="O5" s="33"/>
      <c r="P5" s="31"/>
      <c r="Q5" s="34" t="s">
        <v>40</v>
      </c>
      <c r="R5" s="31"/>
      <c r="S5" s="34" t="s">
        <v>40</v>
      </c>
      <c r="T5" s="30"/>
      <c r="U5" s="34" t="s">
        <v>40</v>
      </c>
      <c r="V5" s="35"/>
      <c r="W5" s="34" t="s">
        <v>40</v>
      </c>
      <c r="X5" s="36"/>
      <c r="Y5" s="34" t="s">
        <v>40</v>
      </c>
      <c r="Z5" s="31"/>
      <c r="AA5" s="32" t="s">
        <v>40</v>
      </c>
      <c r="AB5" s="27"/>
      <c r="AC5" s="33"/>
      <c r="AD5" s="30"/>
      <c r="AE5" s="34" t="s">
        <v>41</v>
      </c>
      <c r="AF5" s="31"/>
      <c r="AG5" s="34" t="s">
        <v>41</v>
      </c>
      <c r="AH5" s="31"/>
      <c r="AI5" s="34" t="s">
        <v>41</v>
      </c>
      <c r="AJ5" s="30"/>
      <c r="AK5" s="34" t="s">
        <v>41</v>
      </c>
      <c r="AL5" s="35"/>
      <c r="AM5" s="34" t="s">
        <v>41</v>
      </c>
      <c r="AN5" s="30"/>
      <c r="AO5" s="32" t="s">
        <v>41</v>
      </c>
      <c r="AR5" s="16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41" ht="22.5" customHeight="1" thickBot="1">
      <c r="A6" s="37" t="s">
        <v>42</v>
      </c>
      <c r="B6" s="38">
        <f>B7+B8</f>
        <v>14231</v>
      </c>
      <c r="C6" s="39">
        <f>C7+C8</f>
        <v>7468</v>
      </c>
      <c r="D6" s="40">
        <f aca="true" t="shared" si="0" ref="D6:D33">C6/B6*100</f>
        <v>52.47698685967255</v>
      </c>
      <c r="E6" s="41">
        <f>E7+E8</f>
        <v>6763</v>
      </c>
      <c r="F6" s="40">
        <f aca="true" t="shared" si="1" ref="F6:F33">E6/B6*100</f>
        <v>47.52301314032745</v>
      </c>
      <c r="G6" s="42">
        <f>G7+G8</f>
        <v>2180</v>
      </c>
      <c r="H6" s="40">
        <f aca="true" t="shared" si="2" ref="H6:H33">G6/B6*100</f>
        <v>15.318670508045814</v>
      </c>
      <c r="I6" s="42">
        <f>I7+I8</f>
        <v>722</v>
      </c>
      <c r="J6" s="40">
        <f aca="true" t="shared" si="3" ref="J6:J33">I6/B6*100</f>
        <v>5.07343124165554</v>
      </c>
      <c r="K6" s="42">
        <f>K7+K8</f>
        <v>5288</v>
      </c>
      <c r="L6" s="40">
        <f aca="true" t="shared" si="4" ref="L6:L33">K6/B6*100</f>
        <v>37.15831635162673</v>
      </c>
      <c r="M6" s="41">
        <f>M7+M8</f>
        <v>6041</v>
      </c>
      <c r="N6" s="40">
        <f aca="true" t="shared" si="5" ref="N6:N33">M6/B6*100</f>
        <v>42.44958189867191</v>
      </c>
      <c r="O6" s="38">
        <f>O7+O8</f>
        <v>90933</v>
      </c>
      <c r="P6" s="39">
        <f>P7+P8</f>
        <v>71426</v>
      </c>
      <c r="Q6" s="40">
        <f aca="true" t="shared" si="6" ref="Q6:Q33">P6/O6*100</f>
        <v>78.54794189128259</v>
      </c>
      <c r="R6" s="41">
        <f>R7+R8</f>
        <v>19507</v>
      </c>
      <c r="S6" s="40">
        <f aca="true" t="shared" si="7" ref="S6:S33">R6/O6*100</f>
        <v>21.452058108717406</v>
      </c>
      <c r="T6" s="42">
        <f>T7+T8</f>
        <v>20484</v>
      </c>
      <c r="U6" s="40">
        <f aca="true" t="shared" si="8" ref="U6:U33">T6/O6*100</f>
        <v>22.526475536933788</v>
      </c>
      <c r="V6" s="42">
        <f>V7+V8</f>
        <v>2115</v>
      </c>
      <c r="W6" s="40">
        <f aca="true" t="shared" si="9" ref="W6:W33">V6/O6*100</f>
        <v>2.3258882913793673</v>
      </c>
      <c r="X6" s="42">
        <f>X7+X8</f>
        <v>50942</v>
      </c>
      <c r="Y6" s="40">
        <f aca="true" t="shared" si="10" ref="Y6:Y33">X6/O6*100</f>
        <v>56.0214663543488</v>
      </c>
      <c r="Z6" s="41">
        <f>Z7+Z8</f>
        <v>17392</v>
      </c>
      <c r="AA6" s="40">
        <f aca="true" t="shared" si="11" ref="AA6:AA33">Z6/O6*100</f>
        <v>19.12616981733804</v>
      </c>
      <c r="AB6" s="37" t="s">
        <v>42</v>
      </c>
      <c r="AC6" s="38">
        <f>AC7+AC8</f>
        <v>278783232</v>
      </c>
      <c r="AD6" s="39">
        <f>AD7+AD8</f>
        <v>264171347</v>
      </c>
      <c r="AE6" s="40">
        <f aca="true" t="shared" si="12" ref="AE6:AE33">AD6/AC6*100</f>
        <v>94.75869301924156</v>
      </c>
      <c r="AF6" s="41">
        <f>AF7+AF8</f>
        <v>14611885</v>
      </c>
      <c r="AG6" s="40">
        <f aca="true" t="shared" si="13" ref="AG6:AG33">AF6/AC6*100</f>
        <v>5.2413069807584405</v>
      </c>
      <c r="AH6" s="42">
        <f>AH7+AH8</f>
        <v>142334655</v>
      </c>
      <c r="AI6" s="40">
        <f aca="true" t="shared" si="14" ref="AI6:AI33">AH6/AC6*100</f>
        <v>51.05567288925038</v>
      </c>
      <c r="AJ6" s="42">
        <f>AJ7+AJ8</f>
        <v>2162825</v>
      </c>
      <c r="AK6" s="40">
        <f aca="true" t="shared" si="15" ref="AK6:AK33">AJ6/AC6*100</f>
        <v>0.7758088549601146</v>
      </c>
      <c r="AL6" s="42">
        <f>AL7+AL8</f>
        <v>121836692</v>
      </c>
      <c r="AM6" s="40">
        <f aca="true" t="shared" si="16" ref="AM6:AM33">AL6/AC6*100</f>
        <v>43.703020129991174</v>
      </c>
      <c r="AN6" s="41">
        <f>AN7+AN8</f>
        <v>12449060</v>
      </c>
      <c r="AO6" s="43">
        <f aca="true" t="shared" si="17" ref="AO6:AO33">AN6/AC6*100</f>
        <v>4.465498125798327</v>
      </c>
    </row>
    <row r="7" spans="1:41" ht="22.5" customHeight="1" thickTop="1">
      <c r="A7" s="44" t="s">
        <v>3</v>
      </c>
      <c r="B7" s="45">
        <f>SUM(B9:B21)</f>
        <v>12724</v>
      </c>
      <c r="C7" s="46">
        <f>SUM(C9:C21)</f>
        <v>6742</v>
      </c>
      <c r="D7" s="47">
        <f t="shared" si="0"/>
        <v>52.986482238289845</v>
      </c>
      <c r="E7" s="48">
        <f>SUM(E9:E21)</f>
        <v>5982</v>
      </c>
      <c r="F7" s="47">
        <f t="shared" si="1"/>
        <v>47.013517761710155</v>
      </c>
      <c r="G7" s="49">
        <f>SUM(G9:G21)</f>
        <v>1988</v>
      </c>
      <c r="H7" s="47">
        <f t="shared" si="2"/>
        <v>15.62401760452688</v>
      </c>
      <c r="I7" s="50">
        <f>SUM(I9:I21)</f>
        <v>635</v>
      </c>
      <c r="J7" s="47">
        <f t="shared" si="3"/>
        <v>4.990569003458032</v>
      </c>
      <c r="K7" s="49">
        <f>SUM(K9:K21)</f>
        <v>4754</v>
      </c>
      <c r="L7" s="47">
        <f t="shared" si="4"/>
        <v>37.36246463376297</v>
      </c>
      <c r="M7" s="48">
        <f>SUM(M9:M21)</f>
        <v>5347</v>
      </c>
      <c r="N7" s="47">
        <f t="shared" si="5"/>
        <v>42.02294875825212</v>
      </c>
      <c r="O7" s="45">
        <f>SUM(O9:O21)</f>
        <v>81481</v>
      </c>
      <c r="P7" s="46">
        <f>SUM(P9:P21)</f>
        <v>64266</v>
      </c>
      <c r="Q7" s="47">
        <f t="shared" si="6"/>
        <v>78.8723751549441</v>
      </c>
      <c r="R7" s="48">
        <f>SUM(R9:R21)</f>
        <v>17215</v>
      </c>
      <c r="S7" s="47">
        <f t="shared" si="7"/>
        <v>21.127624845055905</v>
      </c>
      <c r="T7" s="49">
        <f>SUM(T9:T21)</f>
        <v>19026</v>
      </c>
      <c r="U7" s="47">
        <f t="shared" si="8"/>
        <v>23.350228887716153</v>
      </c>
      <c r="V7" s="49">
        <f>SUM(V9:V21)</f>
        <v>1898</v>
      </c>
      <c r="W7" s="47">
        <f t="shared" si="9"/>
        <v>2.3293774008664596</v>
      </c>
      <c r="X7" s="49">
        <f>SUM(X9:X21)</f>
        <v>45240</v>
      </c>
      <c r="Y7" s="47">
        <f t="shared" si="10"/>
        <v>55.522146267227946</v>
      </c>
      <c r="Z7" s="48">
        <f>SUM(Z9:Z21)</f>
        <v>15317</v>
      </c>
      <c r="AA7" s="47">
        <f t="shared" si="11"/>
        <v>18.798247444189442</v>
      </c>
      <c r="AB7" s="44" t="s">
        <v>3</v>
      </c>
      <c r="AC7" s="45">
        <f>SUM(AC9:AC21)</f>
        <v>258365365</v>
      </c>
      <c r="AD7" s="46">
        <f>SUM(AD9:AD21)</f>
        <v>245532999</v>
      </c>
      <c r="AE7" s="47">
        <f t="shared" si="12"/>
        <v>95.03324836128867</v>
      </c>
      <c r="AF7" s="48">
        <f>SUM(AF9:AF21)</f>
        <v>12832366</v>
      </c>
      <c r="AG7" s="47">
        <f t="shared" si="13"/>
        <v>4.966751638711327</v>
      </c>
      <c r="AH7" s="49">
        <f>SUM(AH9:AH21)</f>
        <v>135441895</v>
      </c>
      <c r="AI7" s="47">
        <f t="shared" si="14"/>
        <v>52.42262057842002</v>
      </c>
      <c r="AJ7" s="50">
        <f>SUM(AJ9:AJ21)</f>
        <v>1912263</v>
      </c>
      <c r="AK7" s="47">
        <f t="shared" si="15"/>
        <v>0.7401390662405544</v>
      </c>
      <c r="AL7" s="49">
        <f>SUM(AL9:AL21)</f>
        <v>110091104</v>
      </c>
      <c r="AM7" s="47">
        <f t="shared" si="16"/>
        <v>42.610627782868654</v>
      </c>
      <c r="AN7" s="48">
        <f>SUM(AN9:AN21)</f>
        <v>10920103</v>
      </c>
      <c r="AO7" s="51">
        <f t="shared" si="17"/>
        <v>4.2266125724707715</v>
      </c>
    </row>
    <row r="8" spans="1:41" ht="22.5" customHeight="1">
      <c r="A8" s="52" t="s">
        <v>4</v>
      </c>
      <c r="B8" s="53">
        <f>B22+B25+B29+B32</f>
        <v>1507</v>
      </c>
      <c r="C8" s="54">
        <f>C22+C25+C29+C32</f>
        <v>726</v>
      </c>
      <c r="D8" s="55">
        <f t="shared" si="0"/>
        <v>48.175182481751825</v>
      </c>
      <c r="E8" s="56">
        <f>E22+E25+E29+E32</f>
        <v>781</v>
      </c>
      <c r="F8" s="55">
        <f t="shared" si="1"/>
        <v>51.82481751824818</v>
      </c>
      <c r="G8" s="57">
        <f>G22+G25+G29+G32</f>
        <v>192</v>
      </c>
      <c r="H8" s="55">
        <f t="shared" si="2"/>
        <v>12.740544127405443</v>
      </c>
      <c r="I8" s="57">
        <f>I22+I25+I29+I32</f>
        <v>87</v>
      </c>
      <c r="J8" s="55">
        <f t="shared" si="3"/>
        <v>5.77305905773059</v>
      </c>
      <c r="K8" s="57">
        <f>K22+K25+K29+K32</f>
        <v>534</v>
      </c>
      <c r="L8" s="55">
        <f t="shared" si="4"/>
        <v>35.43463835434638</v>
      </c>
      <c r="M8" s="56">
        <f>M22+M25+M29+M32</f>
        <v>694</v>
      </c>
      <c r="N8" s="55">
        <f t="shared" si="5"/>
        <v>46.05175846051758</v>
      </c>
      <c r="O8" s="53">
        <f>O22+O25+O29+O32</f>
        <v>9452</v>
      </c>
      <c r="P8" s="54">
        <f>P22+P25+P29+P32</f>
        <v>7160</v>
      </c>
      <c r="Q8" s="55">
        <f t="shared" si="6"/>
        <v>75.75116377486246</v>
      </c>
      <c r="R8" s="56">
        <f>R22+R25+R29+R32</f>
        <v>2292</v>
      </c>
      <c r="S8" s="55">
        <f t="shared" si="7"/>
        <v>24.248836225137538</v>
      </c>
      <c r="T8" s="57">
        <f>T22+T25+T29+T32</f>
        <v>1458</v>
      </c>
      <c r="U8" s="55">
        <f t="shared" si="8"/>
        <v>15.42530681337283</v>
      </c>
      <c r="V8" s="57">
        <f>V22+V25+V29+V32</f>
        <v>217</v>
      </c>
      <c r="W8" s="55">
        <f t="shared" si="9"/>
        <v>2.2958104104951333</v>
      </c>
      <c r="X8" s="57">
        <f>X22+X25+X29+X32</f>
        <v>5702</v>
      </c>
      <c r="Y8" s="55">
        <f t="shared" si="10"/>
        <v>60.325856961489635</v>
      </c>
      <c r="Z8" s="56">
        <f>Z22+Z25+Z29+Z32</f>
        <v>2075</v>
      </c>
      <c r="AA8" s="55">
        <f t="shared" si="11"/>
        <v>21.953025814642405</v>
      </c>
      <c r="AB8" s="52" t="s">
        <v>4</v>
      </c>
      <c r="AC8" s="53">
        <f>AC22+AC25+AC29+AC32</f>
        <v>20417867</v>
      </c>
      <c r="AD8" s="54">
        <f>AD22+AD25+AD29+AD32</f>
        <v>18638348</v>
      </c>
      <c r="AE8" s="55">
        <f t="shared" si="12"/>
        <v>91.28450097162451</v>
      </c>
      <c r="AF8" s="56">
        <f>AF22+AF25+AF29+AF32</f>
        <v>1779519</v>
      </c>
      <c r="AG8" s="55">
        <f t="shared" si="13"/>
        <v>8.715499028375492</v>
      </c>
      <c r="AH8" s="57">
        <f>AH22+AH25+AH29+AH32</f>
        <v>6892760</v>
      </c>
      <c r="AI8" s="55">
        <f t="shared" si="14"/>
        <v>33.7584724202582</v>
      </c>
      <c r="AJ8" s="57">
        <f>AJ22+AJ25+AJ29+AJ32</f>
        <v>250562</v>
      </c>
      <c r="AK8" s="55">
        <f t="shared" si="15"/>
        <v>1.227170301383587</v>
      </c>
      <c r="AL8" s="57">
        <f>AL22+AL25+AL29+AL32</f>
        <v>11745588</v>
      </c>
      <c r="AM8" s="55">
        <f t="shared" si="16"/>
        <v>57.526028551366316</v>
      </c>
      <c r="AN8" s="56">
        <f>AN22+AN25+AN29+AN32</f>
        <v>1528957</v>
      </c>
      <c r="AO8" s="58">
        <f t="shared" si="17"/>
        <v>7.488328726991904</v>
      </c>
    </row>
    <row r="9" spans="1:41" ht="22.5" customHeight="1">
      <c r="A9" s="59" t="s">
        <v>5</v>
      </c>
      <c r="B9" s="60">
        <f aca="true" t="shared" si="18" ref="B9:B21">C9+E9</f>
        <v>4048</v>
      </c>
      <c r="C9" s="61">
        <f aca="true" t="shared" si="19" ref="C9:C21">G9+K9</f>
        <v>2465</v>
      </c>
      <c r="D9" s="62">
        <f t="shared" si="0"/>
        <v>60.894268774703555</v>
      </c>
      <c r="E9" s="63">
        <f aca="true" t="shared" si="20" ref="E9:E21">I9+M9</f>
        <v>1583</v>
      </c>
      <c r="F9" s="62">
        <f t="shared" si="1"/>
        <v>39.105731225296445</v>
      </c>
      <c r="G9" s="64">
        <v>768</v>
      </c>
      <c r="H9" s="62">
        <f t="shared" si="2"/>
        <v>18.972332015810274</v>
      </c>
      <c r="I9" s="64">
        <v>148</v>
      </c>
      <c r="J9" s="62">
        <f t="shared" si="3"/>
        <v>3.6561264822134385</v>
      </c>
      <c r="K9" s="65">
        <v>1697</v>
      </c>
      <c r="L9" s="62">
        <f t="shared" si="4"/>
        <v>41.92193675889328</v>
      </c>
      <c r="M9" s="63">
        <v>1435</v>
      </c>
      <c r="N9" s="62">
        <f t="shared" si="5"/>
        <v>35.449604743083</v>
      </c>
      <c r="O9" s="60">
        <f aca="true" t="shared" si="21" ref="O9:O21">P9+R9</f>
        <v>29435</v>
      </c>
      <c r="P9" s="61">
        <f aca="true" t="shared" si="22" ref="P9:P21">T9+X9</f>
        <v>24474</v>
      </c>
      <c r="Q9" s="62">
        <f t="shared" si="6"/>
        <v>83.14591472736538</v>
      </c>
      <c r="R9" s="63">
        <f aca="true" t="shared" si="23" ref="R9:R21">V9+Z9</f>
        <v>4961</v>
      </c>
      <c r="S9" s="62">
        <f t="shared" si="7"/>
        <v>16.85408527263462</v>
      </c>
      <c r="T9" s="64">
        <v>8036</v>
      </c>
      <c r="U9" s="62">
        <f t="shared" si="8"/>
        <v>27.300832342449468</v>
      </c>
      <c r="V9" s="65">
        <v>433</v>
      </c>
      <c r="W9" s="62">
        <f t="shared" si="9"/>
        <v>1.471037880074741</v>
      </c>
      <c r="X9" s="66">
        <v>16438</v>
      </c>
      <c r="Y9" s="62">
        <f t="shared" si="10"/>
        <v>55.84508238491591</v>
      </c>
      <c r="Z9" s="67">
        <v>4528</v>
      </c>
      <c r="AA9" s="62">
        <f t="shared" si="11"/>
        <v>15.38304739255988</v>
      </c>
      <c r="AB9" s="59" t="s">
        <v>5</v>
      </c>
      <c r="AC9" s="60">
        <f aca="true" t="shared" si="24" ref="AC9:AC21">AD9+AF9</f>
        <v>110115433</v>
      </c>
      <c r="AD9" s="61">
        <f aca="true" t="shared" si="25" ref="AD9:AD21">AH9+AL9</f>
        <v>106341532</v>
      </c>
      <c r="AE9" s="62">
        <f t="shared" si="12"/>
        <v>96.5727774053252</v>
      </c>
      <c r="AF9" s="63">
        <f aca="true" t="shared" si="26" ref="AF9:AF21">AJ9+AN9</f>
        <v>3773901</v>
      </c>
      <c r="AG9" s="62">
        <f t="shared" si="13"/>
        <v>3.427222594674808</v>
      </c>
      <c r="AH9" s="65">
        <v>71671593</v>
      </c>
      <c r="AI9" s="62">
        <f t="shared" si="14"/>
        <v>65.08769120491948</v>
      </c>
      <c r="AJ9" s="65">
        <v>477733</v>
      </c>
      <c r="AK9" s="62">
        <f t="shared" si="15"/>
        <v>0.43384745170098</v>
      </c>
      <c r="AL9" s="66">
        <v>34669939</v>
      </c>
      <c r="AM9" s="62">
        <f t="shared" si="16"/>
        <v>31.485086200405714</v>
      </c>
      <c r="AN9" s="67">
        <v>3296168</v>
      </c>
      <c r="AO9" s="68">
        <f t="shared" si="17"/>
        <v>2.9933751429738282</v>
      </c>
    </row>
    <row r="10" spans="1:41" ht="22.5" customHeight="1">
      <c r="A10" s="59" t="s">
        <v>6</v>
      </c>
      <c r="B10" s="60">
        <f t="shared" si="18"/>
        <v>2393</v>
      </c>
      <c r="C10" s="61">
        <f t="shared" si="19"/>
        <v>1461</v>
      </c>
      <c r="D10" s="69">
        <f t="shared" si="0"/>
        <v>61.05307145842039</v>
      </c>
      <c r="E10" s="63">
        <f t="shared" si="20"/>
        <v>932</v>
      </c>
      <c r="F10" s="69">
        <f t="shared" si="1"/>
        <v>38.94692854157961</v>
      </c>
      <c r="G10" s="64">
        <v>436</v>
      </c>
      <c r="H10" s="69">
        <f t="shared" si="2"/>
        <v>18.219807772670286</v>
      </c>
      <c r="I10" s="64">
        <v>99</v>
      </c>
      <c r="J10" s="69">
        <f t="shared" si="3"/>
        <v>4.1370664437944</v>
      </c>
      <c r="K10" s="65">
        <v>1025</v>
      </c>
      <c r="L10" s="69">
        <f t="shared" si="4"/>
        <v>42.833263685750104</v>
      </c>
      <c r="M10" s="63">
        <v>833</v>
      </c>
      <c r="N10" s="69">
        <f t="shared" si="5"/>
        <v>34.80986209778521</v>
      </c>
      <c r="O10" s="60">
        <f t="shared" si="21"/>
        <v>17560</v>
      </c>
      <c r="P10" s="61">
        <f t="shared" si="22"/>
        <v>14873</v>
      </c>
      <c r="Q10" s="69">
        <f t="shared" si="6"/>
        <v>84.69817767653758</v>
      </c>
      <c r="R10" s="63">
        <f t="shared" si="23"/>
        <v>2687</v>
      </c>
      <c r="S10" s="69">
        <f t="shared" si="7"/>
        <v>15.301822323462414</v>
      </c>
      <c r="T10" s="64">
        <v>4364</v>
      </c>
      <c r="U10" s="69">
        <f t="shared" si="8"/>
        <v>24.851936218678816</v>
      </c>
      <c r="V10" s="65">
        <v>255</v>
      </c>
      <c r="W10" s="69">
        <f t="shared" si="9"/>
        <v>1.4521640091116172</v>
      </c>
      <c r="X10" s="66">
        <v>10509</v>
      </c>
      <c r="Y10" s="69">
        <f t="shared" si="10"/>
        <v>59.846241457858774</v>
      </c>
      <c r="Z10" s="67">
        <v>2432</v>
      </c>
      <c r="AA10" s="69">
        <f t="shared" si="11"/>
        <v>13.849658314350796</v>
      </c>
      <c r="AB10" s="59" t="s">
        <v>6</v>
      </c>
      <c r="AC10" s="60">
        <f t="shared" si="24"/>
        <v>63389208</v>
      </c>
      <c r="AD10" s="61">
        <f t="shared" si="25"/>
        <v>61462181</v>
      </c>
      <c r="AE10" s="69">
        <f t="shared" si="12"/>
        <v>96.96000776662173</v>
      </c>
      <c r="AF10" s="63">
        <f t="shared" si="26"/>
        <v>1927027</v>
      </c>
      <c r="AG10" s="69">
        <f t="shared" si="13"/>
        <v>3.0399922333782747</v>
      </c>
      <c r="AH10" s="65">
        <v>25169377</v>
      </c>
      <c r="AI10" s="69">
        <f t="shared" si="14"/>
        <v>39.70609161105152</v>
      </c>
      <c r="AJ10" s="65">
        <v>217758</v>
      </c>
      <c r="AK10" s="69">
        <f t="shared" si="15"/>
        <v>0.3435253521388057</v>
      </c>
      <c r="AL10" s="66">
        <v>36292804</v>
      </c>
      <c r="AM10" s="69">
        <f t="shared" si="16"/>
        <v>57.25391615557021</v>
      </c>
      <c r="AN10" s="67">
        <v>1709269</v>
      </c>
      <c r="AO10" s="70">
        <f t="shared" si="17"/>
        <v>2.696466881239469</v>
      </c>
    </row>
    <row r="11" spans="1:41" ht="22.5" customHeight="1">
      <c r="A11" s="59" t="s">
        <v>7</v>
      </c>
      <c r="B11" s="60">
        <f t="shared" si="18"/>
        <v>637</v>
      </c>
      <c r="C11" s="61">
        <f t="shared" si="19"/>
        <v>312</v>
      </c>
      <c r="D11" s="69">
        <f t="shared" si="0"/>
        <v>48.97959183673469</v>
      </c>
      <c r="E11" s="63">
        <f t="shared" si="20"/>
        <v>325</v>
      </c>
      <c r="F11" s="69">
        <f t="shared" si="1"/>
        <v>51.02040816326531</v>
      </c>
      <c r="G11" s="64">
        <v>84</v>
      </c>
      <c r="H11" s="69">
        <f t="shared" si="2"/>
        <v>13.186813186813188</v>
      </c>
      <c r="I11" s="64">
        <v>39</v>
      </c>
      <c r="J11" s="69">
        <f t="shared" si="3"/>
        <v>6.122448979591836</v>
      </c>
      <c r="K11" s="64">
        <v>228</v>
      </c>
      <c r="L11" s="69">
        <f t="shared" si="4"/>
        <v>35.79277864992151</v>
      </c>
      <c r="M11" s="71">
        <v>286</v>
      </c>
      <c r="N11" s="69">
        <f t="shared" si="5"/>
        <v>44.89795918367347</v>
      </c>
      <c r="O11" s="60">
        <f t="shared" si="21"/>
        <v>3415</v>
      </c>
      <c r="P11" s="61">
        <f t="shared" si="22"/>
        <v>2545</v>
      </c>
      <c r="Q11" s="69">
        <f t="shared" si="6"/>
        <v>74.52415812591508</v>
      </c>
      <c r="R11" s="63">
        <f t="shared" si="23"/>
        <v>870</v>
      </c>
      <c r="S11" s="69">
        <f t="shared" si="7"/>
        <v>25.47584187408492</v>
      </c>
      <c r="T11" s="64">
        <v>681</v>
      </c>
      <c r="U11" s="69">
        <f t="shared" si="8"/>
        <v>19.94143484626647</v>
      </c>
      <c r="V11" s="65">
        <v>143</v>
      </c>
      <c r="W11" s="69">
        <f t="shared" si="9"/>
        <v>4.187408491947291</v>
      </c>
      <c r="X11" s="66">
        <v>1864</v>
      </c>
      <c r="Y11" s="69">
        <f t="shared" si="10"/>
        <v>54.582723279648604</v>
      </c>
      <c r="Z11" s="67">
        <v>727</v>
      </c>
      <c r="AA11" s="69">
        <f t="shared" si="11"/>
        <v>21.28843338213763</v>
      </c>
      <c r="AB11" s="59" t="s">
        <v>7</v>
      </c>
      <c r="AC11" s="60">
        <f t="shared" si="24"/>
        <v>9078108</v>
      </c>
      <c r="AD11" s="61">
        <f t="shared" si="25"/>
        <v>8377781</v>
      </c>
      <c r="AE11" s="69">
        <f t="shared" si="12"/>
        <v>92.28554011474638</v>
      </c>
      <c r="AF11" s="63">
        <f t="shared" si="26"/>
        <v>700327</v>
      </c>
      <c r="AG11" s="69">
        <f t="shared" si="13"/>
        <v>7.714459885253623</v>
      </c>
      <c r="AH11" s="65">
        <v>3947301</v>
      </c>
      <c r="AI11" s="69">
        <f t="shared" si="14"/>
        <v>43.48153822360342</v>
      </c>
      <c r="AJ11" s="65">
        <v>170609</v>
      </c>
      <c r="AK11" s="69">
        <f t="shared" si="15"/>
        <v>1.879345343765463</v>
      </c>
      <c r="AL11" s="66">
        <v>4430480</v>
      </c>
      <c r="AM11" s="69">
        <f t="shared" si="16"/>
        <v>48.80400189114296</v>
      </c>
      <c r="AN11" s="67">
        <v>529718</v>
      </c>
      <c r="AO11" s="70">
        <f t="shared" si="17"/>
        <v>5.83511454148816</v>
      </c>
    </row>
    <row r="12" spans="1:41" ht="22.5" customHeight="1">
      <c r="A12" s="59" t="s">
        <v>8</v>
      </c>
      <c r="B12" s="60">
        <f t="shared" si="18"/>
        <v>1310</v>
      </c>
      <c r="C12" s="61">
        <f t="shared" si="19"/>
        <v>755</v>
      </c>
      <c r="D12" s="69">
        <f t="shared" si="0"/>
        <v>57.63358778625955</v>
      </c>
      <c r="E12" s="63">
        <f t="shared" si="20"/>
        <v>555</v>
      </c>
      <c r="F12" s="69">
        <f t="shared" si="1"/>
        <v>42.36641221374045</v>
      </c>
      <c r="G12" s="64">
        <v>262</v>
      </c>
      <c r="H12" s="69">
        <f t="shared" si="2"/>
        <v>20</v>
      </c>
      <c r="I12" s="64">
        <v>66</v>
      </c>
      <c r="J12" s="69">
        <f t="shared" si="3"/>
        <v>5.038167938931298</v>
      </c>
      <c r="K12" s="64">
        <v>493</v>
      </c>
      <c r="L12" s="69">
        <f t="shared" si="4"/>
        <v>37.63358778625954</v>
      </c>
      <c r="M12" s="71">
        <v>489</v>
      </c>
      <c r="N12" s="69">
        <f t="shared" si="5"/>
        <v>37.32824427480916</v>
      </c>
      <c r="O12" s="60">
        <f t="shared" si="21"/>
        <v>9495</v>
      </c>
      <c r="P12" s="61">
        <f t="shared" si="22"/>
        <v>7703</v>
      </c>
      <c r="Q12" s="69">
        <f t="shared" si="6"/>
        <v>81.12690889942074</v>
      </c>
      <c r="R12" s="63">
        <f t="shared" si="23"/>
        <v>1792</v>
      </c>
      <c r="S12" s="69">
        <f t="shared" si="7"/>
        <v>18.873091100579252</v>
      </c>
      <c r="T12" s="64">
        <v>2461</v>
      </c>
      <c r="U12" s="69">
        <f t="shared" si="8"/>
        <v>25.918904686677198</v>
      </c>
      <c r="V12" s="65">
        <v>247</v>
      </c>
      <c r="W12" s="69">
        <f t="shared" si="9"/>
        <v>2.601369141653502</v>
      </c>
      <c r="X12" s="66">
        <v>5242</v>
      </c>
      <c r="Y12" s="69">
        <f t="shared" si="10"/>
        <v>55.208004212743546</v>
      </c>
      <c r="Z12" s="67">
        <v>1545</v>
      </c>
      <c r="AA12" s="69">
        <f t="shared" si="11"/>
        <v>16.27172195892575</v>
      </c>
      <c r="AB12" s="59" t="s">
        <v>8</v>
      </c>
      <c r="AC12" s="60">
        <f t="shared" si="24"/>
        <v>27879685</v>
      </c>
      <c r="AD12" s="61">
        <f t="shared" si="25"/>
        <v>26242400</v>
      </c>
      <c r="AE12" s="69">
        <f t="shared" si="12"/>
        <v>94.1273188703531</v>
      </c>
      <c r="AF12" s="63">
        <f t="shared" si="26"/>
        <v>1637285</v>
      </c>
      <c r="AG12" s="69">
        <f t="shared" si="13"/>
        <v>5.872681129646909</v>
      </c>
      <c r="AH12" s="65">
        <v>14158007</v>
      </c>
      <c r="AI12" s="69">
        <f t="shared" si="14"/>
        <v>50.7825213950588</v>
      </c>
      <c r="AJ12" s="65">
        <v>217221</v>
      </c>
      <c r="AK12" s="69">
        <f t="shared" si="15"/>
        <v>0.7791372104813953</v>
      </c>
      <c r="AL12" s="66">
        <v>12084393</v>
      </c>
      <c r="AM12" s="69">
        <f t="shared" si="16"/>
        <v>43.344797475294286</v>
      </c>
      <c r="AN12" s="67">
        <v>1420064</v>
      </c>
      <c r="AO12" s="70">
        <f t="shared" si="17"/>
        <v>5.093543919165514</v>
      </c>
    </row>
    <row r="13" spans="1:41" ht="22.5" customHeight="1">
      <c r="A13" s="59" t="s">
        <v>9</v>
      </c>
      <c r="B13" s="60">
        <f t="shared" si="18"/>
        <v>752</v>
      </c>
      <c r="C13" s="61">
        <f t="shared" si="19"/>
        <v>459</v>
      </c>
      <c r="D13" s="69">
        <f t="shared" si="0"/>
        <v>61.03723404255319</v>
      </c>
      <c r="E13" s="63">
        <f t="shared" si="20"/>
        <v>293</v>
      </c>
      <c r="F13" s="69">
        <f t="shared" si="1"/>
        <v>38.96276595744681</v>
      </c>
      <c r="G13" s="64">
        <v>131</v>
      </c>
      <c r="H13" s="69">
        <f t="shared" si="2"/>
        <v>17.420212765957448</v>
      </c>
      <c r="I13" s="64">
        <v>39</v>
      </c>
      <c r="J13" s="69">
        <f t="shared" si="3"/>
        <v>5.1861702127659575</v>
      </c>
      <c r="K13" s="64">
        <v>328</v>
      </c>
      <c r="L13" s="69">
        <f t="shared" si="4"/>
        <v>43.61702127659575</v>
      </c>
      <c r="M13" s="71">
        <v>254</v>
      </c>
      <c r="N13" s="69">
        <f t="shared" si="5"/>
        <v>33.77659574468085</v>
      </c>
      <c r="O13" s="60">
        <f t="shared" si="21"/>
        <v>6252</v>
      </c>
      <c r="P13" s="61">
        <f t="shared" si="22"/>
        <v>5289</v>
      </c>
      <c r="Q13" s="69">
        <f t="shared" si="6"/>
        <v>84.59692898272553</v>
      </c>
      <c r="R13" s="63">
        <f t="shared" si="23"/>
        <v>963</v>
      </c>
      <c r="S13" s="69">
        <f t="shared" si="7"/>
        <v>15.403071017274472</v>
      </c>
      <c r="T13" s="64">
        <v>1255</v>
      </c>
      <c r="U13" s="69">
        <f t="shared" si="8"/>
        <v>20.07357645553423</v>
      </c>
      <c r="V13" s="65">
        <v>116</v>
      </c>
      <c r="W13" s="69">
        <f t="shared" si="9"/>
        <v>1.8554062699936023</v>
      </c>
      <c r="X13" s="66">
        <v>4034</v>
      </c>
      <c r="Y13" s="69">
        <f t="shared" si="10"/>
        <v>64.5233525271913</v>
      </c>
      <c r="Z13" s="67">
        <v>847</v>
      </c>
      <c r="AA13" s="69">
        <f t="shared" si="11"/>
        <v>13.547664747280871</v>
      </c>
      <c r="AB13" s="59" t="s">
        <v>9</v>
      </c>
      <c r="AC13" s="60">
        <f t="shared" si="24"/>
        <v>18446682</v>
      </c>
      <c r="AD13" s="61">
        <f t="shared" si="25"/>
        <v>17735671</v>
      </c>
      <c r="AE13" s="69">
        <f t="shared" si="12"/>
        <v>96.14558867551357</v>
      </c>
      <c r="AF13" s="63">
        <f t="shared" si="26"/>
        <v>711011</v>
      </c>
      <c r="AG13" s="69">
        <f t="shared" si="13"/>
        <v>3.854411324486431</v>
      </c>
      <c r="AH13" s="65">
        <v>10141547</v>
      </c>
      <c r="AI13" s="69">
        <f t="shared" si="14"/>
        <v>54.97762144975449</v>
      </c>
      <c r="AJ13" s="65">
        <v>105333</v>
      </c>
      <c r="AK13" s="69">
        <f t="shared" si="15"/>
        <v>0.5710132586445628</v>
      </c>
      <c r="AL13" s="66">
        <v>7594124</v>
      </c>
      <c r="AM13" s="69">
        <f t="shared" si="16"/>
        <v>41.167967225759085</v>
      </c>
      <c r="AN13" s="67">
        <v>605678</v>
      </c>
      <c r="AO13" s="70">
        <f t="shared" si="17"/>
        <v>3.283398065841868</v>
      </c>
    </row>
    <row r="14" spans="1:41" ht="22.5" customHeight="1">
      <c r="A14" s="59" t="s">
        <v>10</v>
      </c>
      <c r="B14" s="60">
        <f t="shared" si="18"/>
        <v>416</v>
      </c>
      <c r="C14" s="61">
        <f t="shared" si="19"/>
        <v>154</v>
      </c>
      <c r="D14" s="69">
        <f t="shared" si="0"/>
        <v>37.019230769230774</v>
      </c>
      <c r="E14" s="63">
        <f t="shared" si="20"/>
        <v>262</v>
      </c>
      <c r="F14" s="69">
        <f t="shared" si="1"/>
        <v>62.980769230769226</v>
      </c>
      <c r="G14" s="64">
        <v>32</v>
      </c>
      <c r="H14" s="69">
        <f t="shared" si="2"/>
        <v>7.6923076923076925</v>
      </c>
      <c r="I14" s="64">
        <v>13</v>
      </c>
      <c r="J14" s="69">
        <f t="shared" si="3"/>
        <v>3.125</v>
      </c>
      <c r="K14" s="64">
        <v>122</v>
      </c>
      <c r="L14" s="69">
        <f t="shared" si="4"/>
        <v>29.326923076923077</v>
      </c>
      <c r="M14" s="71">
        <v>249</v>
      </c>
      <c r="N14" s="69">
        <f t="shared" si="5"/>
        <v>59.855769230769226</v>
      </c>
      <c r="O14" s="60">
        <f t="shared" si="21"/>
        <v>1602</v>
      </c>
      <c r="P14" s="61">
        <f t="shared" si="22"/>
        <v>1045</v>
      </c>
      <c r="Q14" s="69">
        <f t="shared" si="6"/>
        <v>65.23096129837704</v>
      </c>
      <c r="R14" s="63">
        <f t="shared" si="23"/>
        <v>557</v>
      </c>
      <c r="S14" s="69">
        <f t="shared" si="7"/>
        <v>34.769038701622975</v>
      </c>
      <c r="T14" s="64">
        <v>202</v>
      </c>
      <c r="U14" s="69">
        <f t="shared" si="8"/>
        <v>12.60923845193508</v>
      </c>
      <c r="V14" s="65">
        <v>33</v>
      </c>
      <c r="W14" s="69">
        <f t="shared" si="9"/>
        <v>2.0599250936329585</v>
      </c>
      <c r="X14" s="66">
        <v>843</v>
      </c>
      <c r="Y14" s="69">
        <f t="shared" si="10"/>
        <v>52.62172284644194</v>
      </c>
      <c r="Z14" s="67">
        <v>524</v>
      </c>
      <c r="AA14" s="69">
        <f t="shared" si="11"/>
        <v>32.70911360799001</v>
      </c>
      <c r="AB14" s="59" t="s">
        <v>10</v>
      </c>
      <c r="AC14" s="60">
        <f t="shared" si="24"/>
        <v>2728782</v>
      </c>
      <c r="AD14" s="61">
        <f t="shared" si="25"/>
        <v>2388807</v>
      </c>
      <c r="AE14" s="69">
        <f t="shared" si="12"/>
        <v>87.54114473050613</v>
      </c>
      <c r="AF14" s="63">
        <f t="shared" si="26"/>
        <v>339975</v>
      </c>
      <c r="AG14" s="69">
        <f t="shared" si="13"/>
        <v>12.458855269493863</v>
      </c>
      <c r="AH14" s="65">
        <v>713480</v>
      </c>
      <c r="AI14" s="69">
        <f t="shared" si="14"/>
        <v>26.146463880222022</v>
      </c>
      <c r="AJ14" s="65">
        <v>34125</v>
      </c>
      <c r="AK14" s="69">
        <f t="shared" si="15"/>
        <v>1.2505579412353203</v>
      </c>
      <c r="AL14" s="66">
        <v>1675327</v>
      </c>
      <c r="AM14" s="69">
        <f t="shared" si="16"/>
        <v>61.394680850284125</v>
      </c>
      <c r="AN14" s="67">
        <v>305850</v>
      </c>
      <c r="AO14" s="70">
        <f t="shared" si="17"/>
        <v>11.208297328258542</v>
      </c>
    </row>
    <row r="15" spans="1:41" ht="22.5" customHeight="1">
      <c r="A15" s="59" t="s">
        <v>11</v>
      </c>
      <c r="B15" s="60">
        <f t="shared" si="18"/>
        <v>271</v>
      </c>
      <c r="C15" s="61">
        <f t="shared" si="19"/>
        <v>93</v>
      </c>
      <c r="D15" s="69">
        <f t="shared" si="0"/>
        <v>34.31734317343174</v>
      </c>
      <c r="E15" s="63">
        <f t="shared" si="20"/>
        <v>178</v>
      </c>
      <c r="F15" s="69">
        <f t="shared" si="1"/>
        <v>65.68265682656826</v>
      </c>
      <c r="G15" s="64">
        <v>23</v>
      </c>
      <c r="H15" s="69">
        <f t="shared" si="2"/>
        <v>8.487084870848708</v>
      </c>
      <c r="I15" s="64">
        <v>12</v>
      </c>
      <c r="J15" s="69">
        <f t="shared" si="3"/>
        <v>4.428044280442804</v>
      </c>
      <c r="K15" s="64">
        <v>70</v>
      </c>
      <c r="L15" s="69">
        <f t="shared" si="4"/>
        <v>25.830258302583026</v>
      </c>
      <c r="M15" s="71">
        <v>166</v>
      </c>
      <c r="N15" s="69">
        <f t="shared" si="5"/>
        <v>61.254612546125465</v>
      </c>
      <c r="O15" s="60">
        <f t="shared" si="21"/>
        <v>1180</v>
      </c>
      <c r="P15" s="61">
        <f t="shared" si="22"/>
        <v>711</v>
      </c>
      <c r="Q15" s="69">
        <f t="shared" si="6"/>
        <v>60.25423728813559</v>
      </c>
      <c r="R15" s="63">
        <f t="shared" si="23"/>
        <v>469</v>
      </c>
      <c r="S15" s="69">
        <f t="shared" si="7"/>
        <v>39.74576271186441</v>
      </c>
      <c r="T15" s="64">
        <v>287</v>
      </c>
      <c r="U15" s="69">
        <f t="shared" si="8"/>
        <v>24.322033898305083</v>
      </c>
      <c r="V15" s="65">
        <v>24</v>
      </c>
      <c r="W15" s="69">
        <f t="shared" si="9"/>
        <v>2.0338983050847457</v>
      </c>
      <c r="X15" s="66">
        <v>424</v>
      </c>
      <c r="Y15" s="69">
        <f t="shared" si="10"/>
        <v>35.932203389830505</v>
      </c>
      <c r="Z15" s="67">
        <v>445</v>
      </c>
      <c r="AA15" s="69">
        <f t="shared" si="11"/>
        <v>37.71186440677966</v>
      </c>
      <c r="AB15" s="59" t="s">
        <v>11</v>
      </c>
      <c r="AC15" s="60">
        <f t="shared" si="24"/>
        <v>2761340</v>
      </c>
      <c r="AD15" s="61">
        <f t="shared" si="25"/>
        <v>2449041</v>
      </c>
      <c r="AE15" s="69">
        <f t="shared" si="12"/>
        <v>88.69030977713719</v>
      </c>
      <c r="AF15" s="63">
        <f t="shared" si="26"/>
        <v>312299</v>
      </c>
      <c r="AG15" s="69">
        <f t="shared" si="13"/>
        <v>11.309690222862812</v>
      </c>
      <c r="AH15" s="65">
        <v>1612520</v>
      </c>
      <c r="AI15" s="69">
        <f t="shared" si="14"/>
        <v>58.396285861212306</v>
      </c>
      <c r="AJ15" s="65">
        <v>16154</v>
      </c>
      <c r="AK15" s="69">
        <f t="shared" si="15"/>
        <v>0.585005830502582</v>
      </c>
      <c r="AL15" s="66">
        <v>836521</v>
      </c>
      <c r="AM15" s="69">
        <f t="shared" si="16"/>
        <v>30.29402391592488</v>
      </c>
      <c r="AN15" s="67">
        <v>296145</v>
      </c>
      <c r="AO15" s="70">
        <f t="shared" si="17"/>
        <v>10.724684392360231</v>
      </c>
    </row>
    <row r="16" spans="1:41" ht="22.5" customHeight="1">
      <c r="A16" s="72" t="s">
        <v>43</v>
      </c>
      <c r="B16" s="60">
        <f t="shared" si="18"/>
        <v>444</v>
      </c>
      <c r="C16" s="61">
        <f t="shared" si="19"/>
        <v>156</v>
      </c>
      <c r="D16" s="69">
        <f t="shared" si="0"/>
        <v>35.13513513513514</v>
      </c>
      <c r="E16" s="63">
        <f t="shared" si="20"/>
        <v>288</v>
      </c>
      <c r="F16" s="69">
        <f t="shared" si="1"/>
        <v>64.86486486486487</v>
      </c>
      <c r="G16" s="64">
        <v>51</v>
      </c>
      <c r="H16" s="69">
        <f t="shared" si="2"/>
        <v>11.486486486486488</v>
      </c>
      <c r="I16" s="64">
        <v>29</v>
      </c>
      <c r="J16" s="69">
        <f t="shared" si="3"/>
        <v>6.531531531531531</v>
      </c>
      <c r="K16" s="64">
        <v>105</v>
      </c>
      <c r="L16" s="69">
        <f t="shared" si="4"/>
        <v>23.64864864864865</v>
      </c>
      <c r="M16" s="71">
        <v>259</v>
      </c>
      <c r="N16" s="69">
        <f t="shared" si="5"/>
        <v>58.333333333333336</v>
      </c>
      <c r="O16" s="60">
        <f t="shared" si="21"/>
        <v>1695</v>
      </c>
      <c r="P16" s="61">
        <f t="shared" si="22"/>
        <v>973</v>
      </c>
      <c r="Q16" s="69">
        <f t="shared" si="6"/>
        <v>57.40412979351033</v>
      </c>
      <c r="R16" s="63">
        <f t="shared" si="23"/>
        <v>722</v>
      </c>
      <c r="S16" s="69">
        <f t="shared" si="7"/>
        <v>42.59587020648968</v>
      </c>
      <c r="T16" s="64">
        <v>259</v>
      </c>
      <c r="U16" s="69">
        <f t="shared" si="8"/>
        <v>15.280235988200591</v>
      </c>
      <c r="V16" s="65">
        <v>84</v>
      </c>
      <c r="W16" s="69">
        <f t="shared" si="9"/>
        <v>4.95575221238938</v>
      </c>
      <c r="X16" s="66">
        <v>714</v>
      </c>
      <c r="Y16" s="69">
        <f t="shared" si="10"/>
        <v>42.123893805309734</v>
      </c>
      <c r="Z16" s="67">
        <v>638</v>
      </c>
      <c r="AA16" s="69">
        <f t="shared" si="11"/>
        <v>37.640117994100294</v>
      </c>
      <c r="AB16" s="59" t="s">
        <v>12</v>
      </c>
      <c r="AC16" s="60">
        <f t="shared" si="24"/>
        <v>4142448</v>
      </c>
      <c r="AD16" s="61">
        <f t="shared" si="25"/>
        <v>3599889</v>
      </c>
      <c r="AE16" s="69">
        <f t="shared" si="12"/>
        <v>86.90245478036177</v>
      </c>
      <c r="AF16" s="63">
        <f t="shared" si="26"/>
        <v>542559</v>
      </c>
      <c r="AG16" s="69">
        <f t="shared" si="13"/>
        <v>13.097545219638244</v>
      </c>
      <c r="AH16" s="65">
        <v>2014986</v>
      </c>
      <c r="AI16" s="69">
        <f t="shared" si="14"/>
        <v>48.642396959479036</v>
      </c>
      <c r="AJ16" s="65">
        <v>101507</v>
      </c>
      <c r="AK16" s="69">
        <f t="shared" si="15"/>
        <v>2.4504109647242407</v>
      </c>
      <c r="AL16" s="66">
        <v>1584903</v>
      </c>
      <c r="AM16" s="69">
        <f t="shared" si="16"/>
        <v>38.26005782088273</v>
      </c>
      <c r="AN16" s="67">
        <v>441052</v>
      </c>
      <c r="AO16" s="70">
        <f t="shared" si="17"/>
        <v>10.647134254914002</v>
      </c>
    </row>
    <row r="17" spans="1:41" ht="22.5" customHeight="1">
      <c r="A17" s="59" t="s">
        <v>13</v>
      </c>
      <c r="B17" s="60">
        <f t="shared" si="18"/>
        <v>440</v>
      </c>
      <c r="C17" s="61">
        <f t="shared" si="19"/>
        <v>175</v>
      </c>
      <c r="D17" s="69">
        <f t="shared" si="0"/>
        <v>39.77272727272727</v>
      </c>
      <c r="E17" s="63">
        <f t="shared" si="20"/>
        <v>265</v>
      </c>
      <c r="F17" s="69">
        <f t="shared" si="1"/>
        <v>60.22727272727273</v>
      </c>
      <c r="G17" s="64">
        <v>46</v>
      </c>
      <c r="H17" s="69">
        <f t="shared" si="2"/>
        <v>10.454545454545453</v>
      </c>
      <c r="I17" s="64">
        <v>24</v>
      </c>
      <c r="J17" s="69">
        <f t="shared" si="3"/>
        <v>5.454545454545454</v>
      </c>
      <c r="K17" s="64">
        <v>129</v>
      </c>
      <c r="L17" s="69">
        <f t="shared" si="4"/>
        <v>29.318181818181817</v>
      </c>
      <c r="M17" s="71">
        <v>241</v>
      </c>
      <c r="N17" s="69">
        <f t="shared" si="5"/>
        <v>54.77272727272727</v>
      </c>
      <c r="O17" s="60">
        <f t="shared" si="21"/>
        <v>1957</v>
      </c>
      <c r="P17" s="61">
        <f t="shared" si="22"/>
        <v>1310</v>
      </c>
      <c r="Q17" s="69">
        <f t="shared" si="6"/>
        <v>66.93919264179867</v>
      </c>
      <c r="R17" s="63">
        <f t="shared" si="23"/>
        <v>647</v>
      </c>
      <c r="S17" s="69">
        <f t="shared" si="7"/>
        <v>33.06080735820133</v>
      </c>
      <c r="T17" s="64">
        <v>292</v>
      </c>
      <c r="U17" s="69">
        <f t="shared" si="8"/>
        <v>14.92079713847726</v>
      </c>
      <c r="V17" s="65">
        <v>72</v>
      </c>
      <c r="W17" s="69">
        <f t="shared" si="9"/>
        <v>3.6791006642820645</v>
      </c>
      <c r="X17" s="66">
        <v>1018</v>
      </c>
      <c r="Y17" s="69">
        <f t="shared" si="10"/>
        <v>52.018395503321415</v>
      </c>
      <c r="Z17" s="67">
        <v>575</v>
      </c>
      <c r="AA17" s="69">
        <f t="shared" si="11"/>
        <v>29.381706693919263</v>
      </c>
      <c r="AB17" s="59" t="s">
        <v>13</v>
      </c>
      <c r="AC17" s="60">
        <f t="shared" si="24"/>
        <v>3327478</v>
      </c>
      <c r="AD17" s="61">
        <f t="shared" si="25"/>
        <v>2935185</v>
      </c>
      <c r="AE17" s="69">
        <f t="shared" si="12"/>
        <v>88.21050056529299</v>
      </c>
      <c r="AF17" s="63">
        <f t="shared" si="26"/>
        <v>392293</v>
      </c>
      <c r="AG17" s="69">
        <f t="shared" si="13"/>
        <v>11.789499434707007</v>
      </c>
      <c r="AH17" s="65">
        <v>756624</v>
      </c>
      <c r="AI17" s="69">
        <f t="shared" si="14"/>
        <v>22.73866273496023</v>
      </c>
      <c r="AJ17" s="65">
        <v>40855</v>
      </c>
      <c r="AK17" s="69">
        <f t="shared" si="15"/>
        <v>1.2278067653640385</v>
      </c>
      <c r="AL17" s="66">
        <v>2178561</v>
      </c>
      <c r="AM17" s="69">
        <f t="shared" si="16"/>
        <v>65.47183783033276</v>
      </c>
      <c r="AN17" s="67">
        <v>351438</v>
      </c>
      <c r="AO17" s="70">
        <f t="shared" si="17"/>
        <v>10.561692669342968</v>
      </c>
    </row>
    <row r="18" spans="1:41" ht="22.5" customHeight="1">
      <c r="A18" s="59" t="s">
        <v>14</v>
      </c>
      <c r="B18" s="60">
        <f t="shared" si="18"/>
        <v>609</v>
      </c>
      <c r="C18" s="61">
        <f t="shared" si="19"/>
        <v>208</v>
      </c>
      <c r="D18" s="69">
        <f t="shared" si="0"/>
        <v>34.15435139573071</v>
      </c>
      <c r="E18" s="63">
        <f t="shared" si="20"/>
        <v>401</v>
      </c>
      <c r="F18" s="69">
        <f t="shared" si="1"/>
        <v>65.84564860426929</v>
      </c>
      <c r="G18" s="64">
        <v>46</v>
      </c>
      <c r="H18" s="69">
        <f t="shared" si="2"/>
        <v>7.55336617405583</v>
      </c>
      <c r="I18" s="64">
        <v>40</v>
      </c>
      <c r="J18" s="69">
        <f t="shared" si="3"/>
        <v>6.568144499178982</v>
      </c>
      <c r="K18" s="64">
        <v>162</v>
      </c>
      <c r="L18" s="69">
        <f t="shared" si="4"/>
        <v>26.60098522167488</v>
      </c>
      <c r="M18" s="71">
        <v>361</v>
      </c>
      <c r="N18" s="69">
        <f t="shared" si="5"/>
        <v>59.277504105090316</v>
      </c>
      <c r="O18" s="60">
        <f t="shared" si="21"/>
        <v>2339</v>
      </c>
      <c r="P18" s="61">
        <f t="shared" si="22"/>
        <v>1413</v>
      </c>
      <c r="Q18" s="69">
        <f t="shared" si="6"/>
        <v>60.41043180846516</v>
      </c>
      <c r="R18" s="63">
        <f t="shared" si="23"/>
        <v>926</v>
      </c>
      <c r="S18" s="69">
        <f t="shared" si="7"/>
        <v>39.589568191534845</v>
      </c>
      <c r="T18" s="64">
        <v>252</v>
      </c>
      <c r="U18" s="69">
        <f t="shared" si="8"/>
        <v>10.773834972210345</v>
      </c>
      <c r="V18" s="65">
        <v>110</v>
      </c>
      <c r="W18" s="69">
        <f t="shared" si="9"/>
        <v>4.7028644719965795</v>
      </c>
      <c r="X18" s="66">
        <v>1161</v>
      </c>
      <c r="Y18" s="69">
        <f t="shared" si="10"/>
        <v>49.63659683625481</v>
      </c>
      <c r="Z18" s="67">
        <v>816</v>
      </c>
      <c r="AA18" s="69">
        <f t="shared" si="11"/>
        <v>34.88670371953827</v>
      </c>
      <c r="AB18" s="59" t="s">
        <v>14</v>
      </c>
      <c r="AC18" s="60">
        <f t="shared" si="24"/>
        <v>5148380</v>
      </c>
      <c r="AD18" s="61">
        <f t="shared" si="25"/>
        <v>4459785</v>
      </c>
      <c r="AE18" s="69">
        <f t="shared" si="12"/>
        <v>86.62501602445818</v>
      </c>
      <c r="AF18" s="63">
        <f t="shared" si="26"/>
        <v>688595</v>
      </c>
      <c r="AG18" s="69">
        <f t="shared" si="13"/>
        <v>13.37498397554182</v>
      </c>
      <c r="AH18" s="65">
        <v>2182913</v>
      </c>
      <c r="AI18" s="69">
        <f t="shared" si="14"/>
        <v>42.39999766916972</v>
      </c>
      <c r="AJ18" s="65">
        <v>99607</v>
      </c>
      <c r="AK18" s="69">
        <f t="shared" si="15"/>
        <v>1.9347250979919899</v>
      </c>
      <c r="AL18" s="66">
        <v>2276872</v>
      </c>
      <c r="AM18" s="69">
        <f t="shared" si="16"/>
        <v>44.22501835528846</v>
      </c>
      <c r="AN18" s="67">
        <v>588988</v>
      </c>
      <c r="AO18" s="70">
        <f t="shared" si="17"/>
        <v>11.440258877549832</v>
      </c>
    </row>
    <row r="19" spans="1:41" ht="22.5" customHeight="1">
      <c r="A19" s="59" t="s">
        <v>15</v>
      </c>
      <c r="B19" s="60">
        <f t="shared" si="18"/>
        <v>267</v>
      </c>
      <c r="C19" s="61">
        <f t="shared" si="19"/>
        <v>111</v>
      </c>
      <c r="D19" s="69">
        <f t="shared" si="0"/>
        <v>41.57303370786517</v>
      </c>
      <c r="E19" s="63">
        <f t="shared" si="20"/>
        <v>156</v>
      </c>
      <c r="F19" s="69">
        <f t="shared" si="1"/>
        <v>58.42696629213483</v>
      </c>
      <c r="G19" s="64">
        <v>21</v>
      </c>
      <c r="H19" s="69">
        <f t="shared" si="2"/>
        <v>7.865168539325842</v>
      </c>
      <c r="I19" s="64">
        <v>14</v>
      </c>
      <c r="J19" s="69">
        <f t="shared" si="3"/>
        <v>5.2434456928838955</v>
      </c>
      <c r="K19" s="64">
        <v>90</v>
      </c>
      <c r="L19" s="69">
        <f t="shared" si="4"/>
        <v>33.70786516853933</v>
      </c>
      <c r="M19" s="71">
        <v>142</v>
      </c>
      <c r="N19" s="69">
        <f t="shared" si="5"/>
        <v>53.18352059925093</v>
      </c>
      <c r="O19" s="60">
        <f t="shared" si="21"/>
        <v>1243</v>
      </c>
      <c r="P19" s="61">
        <f t="shared" si="22"/>
        <v>757</v>
      </c>
      <c r="Q19" s="69">
        <f t="shared" si="6"/>
        <v>60.90104585679806</v>
      </c>
      <c r="R19" s="63">
        <f t="shared" si="23"/>
        <v>486</v>
      </c>
      <c r="S19" s="69">
        <f t="shared" si="7"/>
        <v>39.09895414320193</v>
      </c>
      <c r="T19" s="64">
        <v>104</v>
      </c>
      <c r="U19" s="69">
        <f t="shared" si="8"/>
        <v>8.3668543845535</v>
      </c>
      <c r="V19" s="65">
        <v>44</v>
      </c>
      <c r="W19" s="69">
        <f t="shared" si="9"/>
        <v>3.5398230088495577</v>
      </c>
      <c r="X19" s="66">
        <v>653</v>
      </c>
      <c r="Y19" s="69">
        <f t="shared" si="10"/>
        <v>52.53419147224457</v>
      </c>
      <c r="Z19" s="67">
        <v>442</v>
      </c>
      <c r="AA19" s="69">
        <f t="shared" si="11"/>
        <v>35.55913113435237</v>
      </c>
      <c r="AB19" s="59" t="s">
        <v>15</v>
      </c>
      <c r="AC19" s="60">
        <f t="shared" si="24"/>
        <v>1797168</v>
      </c>
      <c r="AD19" s="61">
        <f t="shared" si="25"/>
        <v>1549900</v>
      </c>
      <c r="AE19" s="69">
        <f t="shared" si="12"/>
        <v>86.24124177594972</v>
      </c>
      <c r="AF19" s="63">
        <f t="shared" si="26"/>
        <v>247268</v>
      </c>
      <c r="AG19" s="69">
        <f t="shared" si="13"/>
        <v>13.758758224050283</v>
      </c>
      <c r="AH19" s="65">
        <v>374934</v>
      </c>
      <c r="AI19" s="69">
        <f t="shared" si="14"/>
        <v>20.862490318100477</v>
      </c>
      <c r="AJ19" s="65">
        <v>27244</v>
      </c>
      <c r="AK19" s="69">
        <f t="shared" si="15"/>
        <v>1.5159406354887244</v>
      </c>
      <c r="AL19" s="66">
        <v>1174966</v>
      </c>
      <c r="AM19" s="69">
        <f t="shared" si="16"/>
        <v>65.37875145784923</v>
      </c>
      <c r="AN19" s="67">
        <v>220024</v>
      </c>
      <c r="AO19" s="70">
        <f t="shared" si="17"/>
        <v>12.242817588561559</v>
      </c>
    </row>
    <row r="20" spans="1:41" ht="22.5" customHeight="1">
      <c r="A20" s="59" t="s">
        <v>16</v>
      </c>
      <c r="B20" s="60">
        <f t="shared" si="18"/>
        <v>528</v>
      </c>
      <c r="C20" s="61">
        <f t="shared" si="19"/>
        <v>185</v>
      </c>
      <c r="D20" s="69">
        <f t="shared" si="0"/>
        <v>35.03787878787879</v>
      </c>
      <c r="E20" s="63">
        <f t="shared" si="20"/>
        <v>343</v>
      </c>
      <c r="F20" s="69">
        <f t="shared" si="1"/>
        <v>64.96212121212122</v>
      </c>
      <c r="G20" s="64">
        <v>37</v>
      </c>
      <c r="H20" s="69">
        <f t="shared" si="2"/>
        <v>7.007575757575757</v>
      </c>
      <c r="I20" s="64">
        <v>61</v>
      </c>
      <c r="J20" s="69">
        <f t="shared" si="3"/>
        <v>11.553030303030303</v>
      </c>
      <c r="K20" s="64">
        <v>148</v>
      </c>
      <c r="L20" s="69">
        <f t="shared" si="4"/>
        <v>28.030303030303028</v>
      </c>
      <c r="M20" s="71">
        <v>282</v>
      </c>
      <c r="N20" s="69">
        <f t="shared" si="5"/>
        <v>53.40909090909091</v>
      </c>
      <c r="O20" s="60">
        <f t="shared" si="21"/>
        <v>2442</v>
      </c>
      <c r="P20" s="61">
        <f t="shared" si="22"/>
        <v>1412</v>
      </c>
      <c r="Q20" s="69">
        <f t="shared" si="6"/>
        <v>57.82145782145782</v>
      </c>
      <c r="R20" s="63">
        <f t="shared" si="23"/>
        <v>1030</v>
      </c>
      <c r="S20" s="69">
        <f t="shared" si="7"/>
        <v>42.17854217854218</v>
      </c>
      <c r="T20" s="64">
        <v>330</v>
      </c>
      <c r="U20" s="69">
        <f t="shared" si="8"/>
        <v>13.513513513513514</v>
      </c>
      <c r="V20" s="65">
        <v>190</v>
      </c>
      <c r="W20" s="69">
        <f t="shared" si="9"/>
        <v>7.780507780507781</v>
      </c>
      <c r="X20" s="66">
        <v>1082</v>
      </c>
      <c r="Y20" s="69">
        <f t="shared" si="10"/>
        <v>44.30794430794431</v>
      </c>
      <c r="Z20" s="67">
        <v>840</v>
      </c>
      <c r="AA20" s="69">
        <f t="shared" si="11"/>
        <v>34.3980343980344</v>
      </c>
      <c r="AB20" s="59" t="s">
        <v>16</v>
      </c>
      <c r="AC20" s="60">
        <f t="shared" si="24"/>
        <v>4073442</v>
      </c>
      <c r="AD20" s="61">
        <f t="shared" si="25"/>
        <v>3320985</v>
      </c>
      <c r="AE20" s="69">
        <f t="shared" si="12"/>
        <v>81.52773502114428</v>
      </c>
      <c r="AF20" s="63">
        <f t="shared" si="26"/>
        <v>752457</v>
      </c>
      <c r="AG20" s="69">
        <f t="shared" si="13"/>
        <v>18.47226497885572</v>
      </c>
      <c r="AH20" s="65">
        <v>897838</v>
      </c>
      <c r="AI20" s="69">
        <f t="shared" si="14"/>
        <v>22.041261419703535</v>
      </c>
      <c r="AJ20" s="65">
        <v>194661</v>
      </c>
      <c r="AK20" s="69">
        <f t="shared" si="15"/>
        <v>4.778784133909357</v>
      </c>
      <c r="AL20" s="66">
        <v>2423147</v>
      </c>
      <c r="AM20" s="69">
        <f t="shared" si="16"/>
        <v>59.48647360144075</v>
      </c>
      <c r="AN20" s="67">
        <v>557796</v>
      </c>
      <c r="AO20" s="70">
        <f t="shared" si="17"/>
        <v>13.693480844946363</v>
      </c>
    </row>
    <row r="21" spans="1:41" ht="22.5" customHeight="1">
      <c r="A21" s="73" t="s">
        <v>17</v>
      </c>
      <c r="B21" s="60">
        <f t="shared" si="18"/>
        <v>609</v>
      </c>
      <c r="C21" s="61">
        <f t="shared" si="19"/>
        <v>208</v>
      </c>
      <c r="D21" s="69">
        <f t="shared" si="0"/>
        <v>34.15435139573071</v>
      </c>
      <c r="E21" s="63">
        <f t="shared" si="20"/>
        <v>401</v>
      </c>
      <c r="F21" s="69">
        <f t="shared" si="1"/>
        <v>65.84564860426929</v>
      </c>
      <c r="G21" s="64">
        <v>51</v>
      </c>
      <c r="H21" s="69">
        <f t="shared" si="2"/>
        <v>8.374384236453201</v>
      </c>
      <c r="I21" s="64">
        <v>51</v>
      </c>
      <c r="J21" s="69">
        <f t="shared" si="3"/>
        <v>8.374384236453201</v>
      </c>
      <c r="K21" s="64">
        <v>157</v>
      </c>
      <c r="L21" s="69">
        <f t="shared" si="4"/>
        <v>25.779967159277504</v>
      </c>
      <c r="M21" s="71">
        <v>350</v>
      </c>
      <c r="N21" s="69">
        <f t="shared" si="5"/>
        <v>57.47126436781609</v>
      </c>
      <c r="O21" s="60">
        <f t="shared" si="21"/>
        <v>2866</v>
      </c>
      <c r="P21" s="61">
        <f t="shared" si="22"/>
        <v>1761</v>
      </c>
      <c r="Q21" s="69">
        <f t="shared" si="6"/>
        <v>61.44452198185625</v>
      </c>
      <c r="R21" s="63">
        <f t="shared" si="23"/>
        <v>1105</v>
      </c>
      <c r="S21" s="69">
        <f t="shared" si="7"/>
        <v>38.55547801814375</v>
      </c>
      <c r="T21" s="64">
        <v>503</v>
      </c>
      <c r="U21" s="69">
        <f t="shared" si="8"/>
        <v>17.55059316120028</v>
      </c>
      <c r="V21" s="65">
        <v>147</v>
      </c>
      <c r="W21" s="69">
        <f t="shared" si="9"/>
        <v>5.129099790648988</v>
      </c>
      <c r="X21" s="66">
        <v>1258</v>
      </c>
      <c r="Y21" s="69">
        <f t="shared" si="10"/>
        <v>43.893928820655965</v>
      </c>
      <c r="Z21" s="67">
        <v>958</v>
      </c>
      <c r="AA21" s="69">
        <f t="shared" si="11"/>
        <v>33.426378227494766</v>
      </c>
      <c r="AB21" s="73" t="s">
        <v>17</v>
      </c>
      <c r="AC21" s="60">
        <f t="shared" si="24"/>
        <v>5477211</v>
      </c>
      <c r="AD21" s="61">
        <f t="shared" si="25"/>
        <v>4669842</v>
      </c>
      <c r="AE21" s="69">
        <f t="shared" si="12"/>
        <v>85.25948699073305</v>
      </c>
      <c r="AF21" s="63">
        <f t="shared" si="26"/>
        <v>807369</v>
      </c>
      <c r="AG21" s="69">
        <f t="shared" si="13"/>
        <v>14.740513009266943</v>
      </c>
      <c r="AH21" s="65">
        <v>1800775</v>
      </c>
      <c r="AI21" s="69">
        <f t="shared" si="14"/>
        <v>32.87759043790718</v>
      </c>
      <c r="AJ21" s="65">
        <v>209456</v>
      </c>
      <c r="AK21" s="69">
        <f t="shared" si="15"/>
        <v>3.8241360429605504</v>
      </c>
      <c r="AL21" s="66">
        <v>2869067</v>
      </c>
      <c r="AM21" s="69">
        <f t="shared" si="16"/>
        <v>52.38189655282588</v>
      </c>
      <c r="AN21" s="67">
        <v>597913</v>
      </c>
      <c r="AO21" s="70">
        <f t="shared" si="17"/>
        <v>10.916376966306391</v>
      </c>
    </row>
    <row r="22" spans="1:41" ht="22.5" customHeight="1">
      <c r="A22" s="52" t="s">
        <v>18</v>
      </c>
      <c r="B22" s="74">
        <f>B23+B24</f>
        <v>571</v>
      </c>
      <c r="C22" s="75">
        <f>C23+C24</f>
        <v>333</v>
      </c>
      <c r="D22" s="76">
        <f t="shared" si="0"/>
        <v>58.31873905429072</v>
      </c>
      <c r="E22" s="77">
        <f>E23+E24</f>
        <v>238</v>
      </c>
      <c r="F22" s="76">
        <f t="shared" si="1"/>
        <v>41.68126094570928</v>
      </c>
      <c r="G22" s="57">
        <f>G23+G24</f>
        <v>103</v>
      </c>
      <c r="H22" s="76">
        <f t="shared" si="2"/>
        <v>18.038528896672503</v>
      </c>
      <c r="I22" s="77">
        <f>I23+I24</f>
        <v>24</v>
      </c>
      <c r="J22" s="76">
        <f t="shared" si="3"/>
        <v>4.203152364273205</v>
      </c>
      <c r="K22" s="77">
        <f>K23+K24</f>
        <v>230</v>
      </c>
      <c r="L22" s="76">
        <f t="shared" si="4"/>
        <v>40.280210157618214</v>
      </c>
      <c r="M22" s="77">
        <f>M23+M24</f>
        <v>214</v>
      </c>
      <c r="N22" s="76">
        <f t="shared" si="5"/>
        <v>37.478108581436075</v>
      </c>
      <c r="O22" s="74">
        <f>O23+O24</f>
        <v>4955</v>
      </c>
      <c r="P22" s="75">
        <f>P23+P24</f>
        <v>4050</v>
      </c>
      <c r="Q22" s="76">
        <f t="shared" si="6"/>
        <v>81.73562058526741</v>
      </c>
      <c r="R22" s="75">
        <f>R23+R24</f>
        <v>905</v>
      </c>
      <c r="S22" s="76">
        <f t="shared" si="7"/>
        <v>18.26437941473259</v>
      </c>
      <c r="T22" s="75">
        <f>T23+T24</f>
        <v>806</v>
      </c>
      <c r="U22" s="76">
        <f t="shared" si="8"/>
        <v>16.266397578203833</v>
      </c>
      <c r="V22" s="75">
        <f>V23+V24</f>
        <v>73</v>
      </c>
      <c r="W22" s="76">
        <f t="shared" si="9"/>
        <v>1.4732593340060545</v>
      </c>
      <c r="X22" s="75">
        <f>X23+X24</f>
        <v>3244</v>
      </c>
      <c r="Y22" s="76">
        <f t="shared" si="10"/>
        <v>65.46922300706358</v>
      </c>
      <c r="Z22" s="75">
        <f>Z23+Z24</f>
        <v>832</v>
      </c>
      <c r="AA22" s="78">
        <f t="shared" si="11"/>
        <v>16.791120080726536</v>
      </c>
      <c r="AB22" s="52" t="s">
        <v>18</v>
      </c>
      <c r="AC22" s="74">
        <f>AC23+AC24</f>
        <v>13244901</v>
      </c>
      <c r="AD22" s="75">
        <f>AD23+AD24</f>
        <v>12438311</v>
      </c>
      <c r="AE22" s="76">
        <f t="shared" si="12"/>
        <v>93.91018475713786</v>
      </c>
      <c r="AF22" s="75">
        <f>AF23+AF24</f>
        <v>806590</v>
      </c>
      <c r="AG22" s="76">
        <f t="shared" si="13"/>
        <v>6.08981524286214</v>
      </c>
      <c r="AH22" s="79">
        <f>AH23+AH24</f>
        <v>5261418</v>
      </c>
      <c r="AI22" s="76">
        <f t="shared" si="14"/>
        <v>39.72410212805668</v>
      </c>
      <c r="AJ22" s="79">
        <f>AJ23+AJ24</f>
        <v>110546</v>
      </c>
      <c r="AK22" s="76">
        <f t="shared" si="15"/>
        <v>0.8346306250231692</v>
      </c>
      <c r="AL22" s="79">
        <f>AL23+AL24</f>
        <v>7176893</v>
      </c>
      <c r="AM22" s="76">
        <f t="shared" si="16"/>
        <v>54.18608262908119</v>
      </c>
      <c r="AN22" s="79">
        <f>AN23+AN24</f>
        <v>696044</v>
      </c>
      <c r="AO22" s="78">
        <f t="shared" si="17"/>
        <v>5.255184617838971</v>
      </c>
    </row>
    <row r="23" spans="1:41" ht="22.5" customHeight="1">
      <c r="A23" s="59" t="s">
        <v>19</v>
      </c>
      <c r="B23" s="80">
        <f>C23+E23</f>
        <v>246</v>
      </c>
      <c r="C23" s="81">
        <f>G23+K23</f>
        <v>121</v>
      </c>
      <c r="D23" s="69">
        <f t="shared" si="0"/>
        <v>49.1869918699187</v>
      </c>
      <c r="E23" s="71">
        <f>I23+M23</f>
        <v>125</v>
      </c>
      <c r="F23" s="69">
        <f t="shared" si="1"/>
        <v>50.81300813008131</v>
      </c>
      <c r="G23" s="64">
        <v>45</v>
      </c>
      <c r="H23" s="69">
        <f t="shared" si="2"/>
        <v>18.29268292682927</v>
      </c>
      <c r="I23" s="64">
        <v>12</v>
      </c>
      <c r="J23" s="69">
        <f t="shared" si="3"/>
        <v>4.878048780487805</v>
      </c>
      <c r="K23" s="64">
        <v>76</v>
      </c>
      <c r="L23" s="69">
        <f t="shared" si="4"/>
        <v>30.89430894308943</v>
      </c>
      <c r="M23" s="71">
        <v>113</v>
      </c>
      <c r="N23" s="69">
        <f t="shared" si="5"/>
        <v>45.9349593495935</v>
      </c>
      <c r="O23" s="80">
        <f>P23+R23</f>
        <v>1785</v>
      </c>
      <c r="P23" s="81">
        <f>T23+X23</f>
        <v>1310</v>
      </c>
      <c r="Q23" s="69">
        <f t="shared" si="6"/>
        <v>73.38935574229691</v>
      </c>
      <c r="R23" s="81">
        <f>V23+Z23</f>
        <v>475</v>
      </c>
      <c r="S23" s="69">
        <f t="shared" si="7"/>
        <v>26.610644257703083</v>
      </c>
      <c r="T23" s="64">
        <v>278</v>
      </c>
      <c r="U23" s="69">
        <f t="shared" si="8"/>
        <v>15.57422969187675</v>
      </c>
      <c r="V23" s="65">
        <v>39</v>
      </c>
      <c r="W23" s="69">
        <f t="shared" si="9"/>
        <v>2.1848739495798317</v>
      </c>
      <c r="X23" s="66">
        <v>1032</v>
      </c>
      <c r="Y23" s="69">
        <f t="shared" si="10"/>
        <v>57.815126050420176</v>
      </c>
      <c r="Z23" s="67">
        <v>436</v>
      </c>
      <c r="AA23" s="69">
        <f t="shared" si="11"/>
        <v>24.425770308123248</v>
      </c>
      <c r="AB23" s="59" t="s">
        <v>19</v>
      </c>
      <c r="AC23" s="80">
        <f>AD23+AF23</f>
        <v>3499542</v>
      </c>
      <c r="AD23" s="81">
        <f>AH23+AL23</f>
        <v>3082211</v>
      </c>
      <c r="AE23" s="69">
        <f t="shared" si="12"/>
        <v>88.07469663173066</v>
      </c>
      <c r="AF23" s="81">
        <f>AJ23+AN23</f>
        <v>417331</v>
      </c>
      <c r="AG23" s="69">
        <f t="shared" si="13"/>
        <v>11.925303368269335</v>
      </c>
      <c r="AH23" s="65">
        <v>1329466</v>
      </c>
      <c r="AI23" s="69">
        <f t="shared" si="14"/>
        <v>37.989714082585664</v>
      </c>
      <c r="AJ23" s="65">
        <v>79478</v>
      </c>
      <c r="AK23" s="69">
        <f t="shared" si="15"/>
        <v>2.2710971892893412</v>
      </c>
      <c r="AL23" s="66">
        <v>1752745</v>
      </c>
      <c r="AM23" s="69">
        <f t="shared" si="16"/>
        <v>50.08498254914501</v>
      </c>
      <c r="AN23" s="67">
        <v>337853</v>
      </c>
      <c r="AO23" s="70">
        <f t="shared" si="17"/>
        <v>9.654206178979992</v>
      </c>
    </row>
    <row r="24" spans="1:41" ht="22.5" customHeight="1">
      <c r="A24" s="59" t="s">
        <v>20</v>
      </c>
      <c r="B24" s="82">
        <f>C24+E24</f>
        <v>325</v>
      </c>
      <c r="C24" s="81">
        <f>G24+K24</f>
        <v>212</v>
      </c>
      <c r="D24" s="69">
        <f t="shared" si="0"/>
        <v>65.23076923076923</v>
      </c>
      <c r="E24" s="71">
        <f>I24+M24</f>
        <v>113</v>
      </c>
      <c r="F24" s="69">
        <f t="shared" si="1"/>
        <v>34.76923076923077</v>
      </c>
      <c r="G24" s="64">
        <v>58</v>
      </c>
      <c r="H24" s="69">
        <f t="shared" si="2"/>
        <v>17.846153846153847</v>
      </c>
      <c r="I24" s="64">
        <v>12</v>
      </c>
      <c r="J24" s="69">
        <f t="shared" si="3"/>
        <v>3.6923076923076925</v>
      </c>
      <c r="K24" s="64">
        <v>154</v>
      </c>
      <c r="L24" s="69">
        <f t="shared" si="4"/>
        <v>47.38461538461539</v>
      </c>
      <c r="M24" s="71">
        <v>101</v>
      </c>
      <c r="N24" s="69">
        <f t="shared" si="5"/>
        <v>31.076923076923073</v>
      </c>
      <c r="O24" s="82">
        <f>P24+R24</f>
        <v>3170</v>
      </c>
      <c r="P24" s="81">
        <f>T24+X24</f>
        <v>2740</v>
      </c>
      <c r="Q24" s="69">
        <f t="shared" si="6"/>
        <v>86.43533123028391</v>
      </c>
      <c r="R24" s="81">
        <f>V24+Z24</f>
        <v>430</v>
      </c>
      <c r="S24" s="69">
        <f t="shared" si="7"/>
        <v>13.564668769716087</v>
      </c>
      <c r="T24" s="64">
        <v>528</v>
      </c>
      <c r="U24" s="69">
        <f t="shared" si="8"/>
        <v>16.65615141955836</v>
      </c>
      <c r="V24" s="65">
        <v>34</v>
      </c>
      <c r="W24" s="69">
        <f t="shared" si="9"/>
        <v>1.0725552050473186</v>
      </c>
      <c r="X24" s="66">
        <v>2212</v>
      </c>
      <c r="Y24" s="69">
        <f t="shared" si="10"/>
        <v>69.77917981072555</v>
      </c>
      <c r="Z24" s="67">
        <v>396</v>
      </c>
      <c r="AA24" s="69">
        <f t="shared" si="11"/>
        <v>12.492113564668768</v>
      </c>
      <c r="AB24" s="59" t="s">
        <v>20</v>
      </c>
      <c r="AC24" s="82">
        <f>AD24+AF24</f>
        <v>9745359</v>
      </c>
      <c r="AD24" s="81">
        <f>AH24+AL24</f>
        <v>9356100</v>
      </c>
      <c r="AE24" s="69">
        <f t="shared" si="12"/>
        <v>96.00569871258719</v>
      </c>
      <c r="AF24" s="81">
        <f>AJ24+AN24</f>
        <v>389259</v>
      </c>
      <c r="AG24" s="69">
        <f t="shared" si="13"/>
        <v>3.9943012874128083</v>
      </c>
      <c r="AH24" s="65">
        <v>3931952</v>
      </c>
      <c r="AI24" s="69">
        <f t="shared" si="14"/>
        <v>40.346917953458664</v>
      </c>
      <c r="AJ24" s="65">
        <v>31068</v>
      </c>
      <c r="AK24" s="69">
        <f t="shared" si="15"/>
        <v>0.31879790164733796</v>
      </c>
      <c r="AL24" s="66">
        <v>5424148</v>
      </c>
      <c r="AM24" s="69">
        <f t="shared" si="16"/>
        <v>55.658780759128526</v>
      </c>
      <c r="AN24" s="67">
        <v>358191</v>
      </c>
      <c r="AO24" s="70">
        <f t="shared" si="17"/>
        <v>3.67550338576547</v>
      </c>
    </row>
    <row r="25" spans="1:41" ht="22.5" customHeight="1">
      <c r="A25" s="52" t="s">
        <v>21</v>
      </c>
      <c r="B25" s="74">
        <f>B26+B27+B28</f>
        <v>380</v>
      </c>
      <c r="C25" s="75">
        <f>C26+C27+C28</f>
        <v>170</v>
      </c>
      <c r="D25" s="76">
        <f t="shared" si="0"/>
        <v>44.73684210526316</v>
      </c>
      <c r="E25" s="77">
        <f>E26+E27+E28</f>
        <v>210</v>
      </c>
      <c r="F25" s="76">
        <f t="shared" si="1"/>
        <v>55.26315789473685</v>
      </c>
      <c r="G25" s="57">
        <f>G26+G27+G28</f>
        <v>54</v>
      </c>
      <c r="H25" s="76">
        <f t="shared" si="2"/>
        <v>14.210526315789473</v>
      </c>
      <c r="I25" s="77">
        <f>I26+I27+I28</f>
        <v>33</v>
      </c>
      <c r="J25" s="76">
        <f t="shared" si="3"/>
        <v>8.68421052631579</v>
      </c>
      <c r="K25" s="77">
        <f>K26+K27+K28</f>
        <v>116</v>
      </c>
      <c r="L25" s="76">
        <f t="shared" si="4"/>
        <v>30.526315789473685</v>
      </c>
      <c r="M25" s="77">
        <f>M26+M27+M28</f>
        <v>177</v>
      </c>
      <c r="N25" s="76">
        <f t="shared" si="5"/>
        <v>46.578947368421055</v>
      </c>
      <c r="O25" s="74">
        <f>O26+O27+O28</f>
        <v>2019</v>
      </c>
      <c r="P25" s="75">
        <f>P26+P27+P28</f>
        <v>1413</v>
      </c>
      <c r="Q25" s="76">
        <f t="shared" si="6"/>
        <v>69.98514115898959</v>
      </c>
      <c r="R25" s="75">
        <f>R26+R27+R28</f>
        <v>606</v>
      </c>
      <c r="S25" s="76">
        <f t="shared" si="7"/>
        <v>30.0148588410104</v>
      </c>
      <c r="T25" s="75">
        <f>T26+T27+T28</f>
        <v>421</v>
      </c>
      <c r="U25" s="76">
        <f t="shared" si="8"/>
        <v>20.851906884596335</v>
      </c>
      <c r="V25" s="75">
        <f>V26+V27+V28</f>
        <v>83</v>
      </c>
      <c r="W25" s="76">
        <f t="shared" si="9"/>
        <v>4.110946012877662</v>
      </c>
      <c r="X25" s="75">
        <f>X26+X27+X28</f>
        <v>992</v>
      </c>
      <c r="Y25" s="76">
        <f t="shared" si="10"/>
        <v>49.13323427439326</v>
      </c>
      <c r="Z25" s="75">
        <f>Z26+Z27+Z28</f>
        <v>523</v>
      </c>
      <c r="AA25" s="78">
        <f t="shared" si="11"/>
        <v>25.903912828132743</v>
      </c>
      <c r="AB25" s="52" t="s">
        <v>21</v>
      </c>
      <c r="AC25" s="74">
        <f>AC26+AC27+AC28</f>
        <v>3151038</v>
      </c>
      <c r="AD25" s="75">
        <f>AD26+AD27+AD28</f>
        <v>2686623</v>
      </c>
      <c r="AE25" s="76">
        <f t="shared" si="12"/>
        <v>85.26152334564038</v>
      </c>
      <c r="AF25" s="75">
        <f>AF26+AF27+AF28</f>
        <v>464415</v>
      </c>
      <c r="AG25" s="76">
        <f t="shared" si="13"/>
        <v>14.738476654359612</v>
      </c>
      <c r="AH25" s="54">
        <f>AH26+AH27+AH28</f>
        <v>896048</v>
      </c>
      <c r="AI25" s="76">
        <f t="shared" si="14"/>
        <v>28.436597717958335</v>
      </c>
      <c r="AJ25" s="54">
        <f>AJ26+AJ27+AJ28</f>
        <v>55810</v>
      </c>
      <c r="AK25" s="76">
        <f t="shared" si="15"/>
        <v>1.7711623915674772</v>
      </c>
      <c r="AL25" s="54">
        <f>AL26+AL27+AL28</f>
        <v>1790575</v>
      </c>
      <c r="AM25" s="76">
        <f t="shared" si="16"/>
        <v>56.824925627682056</v>
      </c>
      <c r="AN25" s="54">
        <f>AN26+AN27+AN28</f>
        <v>408605</v>
      </c>
      <c r="AO25" s="78">
        <f t="shared" si="17"/>
        <v>12.967314262792135</v>
      </c>
    </row>
    <row r="26" spans="1:41" ht="22.5" customHeight="1">
      <c r="A26" s="59" t="s">
        <v>22</v>
      </c>
      <c r="B26" s="82">
        <f>C26+E26</f>
        <v>66</v>
      </c>
      <c r="C26" s="81">
        <f>G26+K26</f>
        <v>23</v>
      </c>
      <c r="D26" s="69">
        <f t="shared" si="0"/>
        <v>34.84848484848485</v>
      </c>
      <c r="E26" s="71">
        <f>I26+M26</f>
        <v>43</v>
      </c>
      <c r="F26" s="69">
        <f t="shared" si="1"/>
        <v>65.15151515151516</v>
      </c>
      <c r="G26" s="64">
        <v>4</v>
      </c>
      <c r="H26" s="69">
        <f t="shared" si="2"/>
        <v>6.0606060606060606</v>
      </c>
      <c r="I26" s="64">
        <v>5</v>
      </c>
      <c r="J26" s="69">
        <f t="shared" si="3"/>
        <v>7.575757575757576</v>
      </c>
      <c r="K26" s="64">
        <v>19</v>
      </c>
      <c r="L26" s="69">
        <f t="shared" si="4"/>
        <v>28.78787878787879</v>
      </c>
      <c r="M26" s="71">
        <v>38</v>
      </c>
      <c r="N26" s="69">
        <f t="shared" si="5"/>
        <v>57.57575757575758</v>
      </c>
      <c r="O26" s="82">
        <f>P26+R26</f>
        <v>320</v>
      </c>
      <c r="P26" s="81">
        <f>T26+X26</f>
        <v>164</v>
      </c>
      <c r="Q26" s="69">
        <f t="shared" si="6"/>
        <v>51.24999999999999</v>
      </c>
      <c r="R26" s="81">
        <f>V26+Z26</f>
        <v>156</v>
      </c>
      <c r="S26" s="69">
        <f t="shared" si="7"/>
        <v>48.75</v>
      </c>
      <c r="T26" s="64">
        <v>19</v>
      </c>
      <c r="U26" s="69">
        <f t="shared" si="8"/>
        <v>5.9375</v>
      </c>
      <c r="V26" s="65">
        <v>12</v>
      </c>
      <c r="W26" s="69">
        <f t="shared" si="9"/>
        <v>3.75</v>
      </c>
      <c r="X26" s="66">
        <v>145</v>
      </c>
      <c r="Y26" s="69">
        <f t="shared" si="10"/>
        <v>45.3125</v>
      </c>
      <c r="Z26" s="67">
        <v>144</v>
      </c>
      <c r="AA26" s="69">
        <f t="shared" si="11"/>
        <v>45</v>
      </c>
      <c r="AB26" s="59" t="s">
        <v>22</v>
      </c>
      <c r="AC26" s="82">
        <f>AD26+AF26</f>
        <v>491594</v>
      </c>
      <c r="AD26" s="81">
        <f>AH26+AL26</f>
        <v>371659</v>
      </c>
      <c r="AE26" s="69">
        <f t="shared" si="12"/>
        <v>75.60283485966062</v>
      </c>
      <c r="AF26" s="81">
        <f>AJ26+AN26</f>
        <v>119935</v>
      </c>
      <c r="AG26" s="69">
        <f t="shared" si="13"/>
        <v>24.397165140339386</v>
      </c>
      <c r="AH26" s="65">
        <v>91549</v>
      </c>
      <c r="AI26" s="69">
        <f t="shared" si="14"/>
        <v>18.62288799293726</v>
      </c>
      <c r="AJ26" s="65">
        <v>7294</v>
      </c>
      <c r="AK26" s="69">
        <f t="shared" si="15"/>
        <v>1.48374471616822</v>
      </c>
      <c r="AL26" s="66">
        <v>280110</v>
      </c>
      <c r="AM26" s="69">
        <f t="shared" si="16"/>
        <v>56.97994686672335</v>
      </c>
      <c r="AN26" s="67">
        <v>112641</v>
      </c>
      <c r="AO26" s="70">
        <f t="shared" si="17"/>
        <v>22.913420424171164</v>
      </c>
    </row>
    <row r="27" spans="1:41" ht="22.5" customHeight="1">
      <c r="A27" s="59" t="s">
        <v>23</v>
      </c>
      <c r="B27" s="82">
        <f>C27+E27</f>
        <v>131</v>
      </c>
      <c r="C27" s="81">
        <f>G27+K27</f>
        <v>51</v>
      </c>
      <c r="D27" s="69">
        <f t="shared" si="0"/>
        <v>38.93129770992366</v>
      </c>
      <c r="E27" s="71">
        <f>I27+M27</f>
        <v>80</v>
      </c>
      <c r="F27" s="69">
        <f t="shared" si="1"/>
        <v>61.06870229007634</v>
      </c>
      <c r="G27" s="64">
        <v>9</v>
      </c>
      <c r="H27" s="69">
        <f t="shared" si="2"/>
        <v>6.870229007633588</v>
      </c>
      <c r="I27" s="64">
        <v>10</v>
      </c>
      <c r="J27" s="69">
        <f t="shared" si="3"/>
        <v>7.633587786259542</v>
      </c>
      <c r="K27" s="64">
        <v>42</v>
      </c>
      <c r="L27" s="69">
        <f t="shared" si="4"/>
        <v>32.06106870229007</v>
      </c>
      <c r="M27" s="71">
        <v>70</v>
      </c>
      <c r="N27" s="69">
        <f t="shared" si="5"/>
        <v>53.43511450381679</v>
      </c>
      <c r="O27" s="82">
        <f>P27+R27</f>
        <v>580</v>
      </c>
      <c r="P27" s="81">
        <f>T27+X27</f>
        <v>365</v>
      </c>
      <c r="Q27" s="69">
        <f t="shared" si="6"/>
        <v>62.93103448275862</v>
      </c>
      <c r="R27" s="81">
        <f>V27+Z27</f>
        <v>215</v>
      </c>
      <c r="S27" s="69">
        <f t="shared" si="7"/>
        <v>37.06896551724138</v>
      </c>
      <c r="T27" s="64">
        <v>35</v>
      </c>
      <c r="U27" s="69">
        <f t="shared" si="8"/>
        <v>6.0344827586206895</v>
      </c>
      <c r="V27" s="65">
        <v>28</v>
      </c>
      <c r="W27" s="69">
        <f t="shared" si="9"/>
        <v>4.827586206896552</v>
      </c>
      <c r="X27" s="66">
        <v>330</v>
      </c>
      <c r="Y27" s="69">
        <f t="shared" si="10"/>
        <v>56.896551724137936</v>
      </c>
      <c r="Z27" s="67">
        <v>187</v>
      </c>
      <c r="AA27" s="69">
        <f t="shared" si="11"/>
        <v>32.241379310344826</v>
      </c>
      <c r="AB27" s="59" t="s">
        <v>23</v>
      </c>
      <c r="AC27" s="82">
        <f>AD27+AF27</f>
        <v>1036385</v>
      </c>
      <c r="AD27" s="81">
        <f>AH27+AL27</f>
        <v>865964</v>
      </c>
      <c r="AE27" s="69">
        <f t="shared" si="12"/>
        <v>83.55620739397038</v>
      </c>
      <c r="AF27" s="81">
        <f>AJ27+AN27</f>
        <v>170421</v>
      </c>
      <c r="AG27" s="69">
        <f t="shared" si="13"/>
        <v>16.44379260602961</v>
      </c>
      <c r="AH27" s="65">
        <v>91581</v>
      </c>
      <c r="AI27" s="69">
        <f t="shared" si="14"/>
        <v>8.83658100030394</v>
      </c>
      <c r="AJ27" s="65">
        <v>17178</v>
      </c>
      <c r="AK27" s="69">
        <f t="shared" si="15"/>
        <v>1.6574921481881733</v>
      </c>
      <c r="AL27" s="66">
        <v>774383</v>
      </c>
      <c r="AM27" s="69">
        <f t="shared" si="16"/>
        <v>74.71962639366645</v>
      </c>
      <c r="AN27" s="67">
        <v>153243</v>
      </c>
      <c r="AO27" s="70">
        <f t="shared" si="17"/>
        <v>14.786300457841438</v>
      </c>
    </row>
    <row r="28" spans="1:41" ht="22.5" customHeight="1">
      <c r="A28" s="59" t="s">
        <v>24</v>
      </c>
      <c r="B28" s="82">
        <f>C28+E28</f>
        <v>183</v>
      </c>
      <c r="C28" s="81">
        <f>G28+K28</f>
        <v>96</v>
      </c>
      <c r="D28" s="69">
        <f t="shared" si="0"/>
        <v>52.459016393442624</v>
      </c>
      <c r="E28" s="71">
        <f>I28+M28</f>
        <v>87</v>
      </c>
      <c r="F28" s="69">
        <f t="shared" si="1"/>
        <v>47.540983606557376</v>
      </c>
      <c r="G28" s="64">
        <v>41</v>
      </c>
      <c r="H28" s="69">
        <f t="shared" si="2"/>
        <v>22.404371584699454</v>
      </c>
      <c r="I28" s="64">
        <v>18</v>
      </c>
      <c r="J28" s="69">
        <f t="shared" si="3"/>
        <v>9.836065573770492</v>
      </c>
      <c r="K28" s="64">
        <v>55</v>
      </c>
      <c r="L28" s="69">
        <f t="shared" si="4"/>
        <v>30.05464480874317</v>
      </c>
      <c r="M28" s="71">
        <v>69</v>
      </c>
      <c r="N28" s="69">
        <f t="shared" si="5"/>
        <v>37.704918032786885</v>
      </c>
      <c r="O28" s="82">
        <f>P28+R28</f>
        <v>1119</v>
      </c>
      <c r="P28" s="81">
        <f>T28+X28</f>
        <v>884</v>
      </c>
      <c r="Q28" s="69">
        <f t="shared" si="6"/>
        <v>78.99910634495086</v>
      </c>
      <c r="R28" s="81">
        <f>V28+Z28</f>
        <v>235</v>
      </c>
      <c r="S28" s="69">
        <f t="shared" si="7"/>
        <v>21.00089365504915</v>
      </c>
      <c r="T28" s="64">
        <v>367</v>
      </c>
      <c r="U28" s="69">
        <f t="shared" si="8"/>
        <v>32.79714030384272</v>
      </c>
      <c r="V28" s="65">
        <v>43</v>
      </c>
      <c r="W28" s="69">
        <f t="shared" si="9"/>
        <v>3.842716711349419</v>
      </c>
      <c r="X28" s="66">
        <v>517</v>
      </c>
      <c r="Y28" s="69">
        <f t="shared" si="10"/>
        <v>46.201966041108136</v>
      </c>
      <c r="Z28" s="67">
        <v>192</v>
      </c>
      <c r="AA28" s="69">
        <f t="shared" si="11"/>
        <v>17.158176943699733</v>
      </c>
      <c r="AB28" s="59" t="s">
        <v>24</v>
      </c>
      <c r="AC28" s="82">
        <f>AD28+AF28</f>
        <v>1623059</v>
      </c>
      <c r="AD28" s="81">
        <f>AH28+AL28</f>
        <v>1449000</v>
      </c>
      <c r="AE28" s="69">
        <f t="shared" si="12"/>
        <v>89.27586735910401</v>
      </c>
      <c r="AF28" s="81">
        <f>AJ28+AN28</f>
        <v>174059</v>
      </c>
      <c r="AG28" s="69">
        <f t="shared" si="13"/>
        <v>10.724132640895988</v>
      </c>
      <c r="AH28" s="65">
        <v>712918</v>
      </c>
      <c r="AI28" s="69">
        <f t="shared" si="14"/>
        <v>43.924342861226854</v>
      </c>
      <c r="AJ28" s="65">
        <v>31338</v>
      </c>
      <c r="AK28" s="69">
        <f t="shared" si="15"/>
        <v>1.9307985723254668</v>
      </c>
      <c r="AL28" s="66">
        <v>736082</v>
      </c>
      <c r="AM28" s="69">
        <f t="shared" si="16"/>
        <v>45.35152449787716</v>
      </c>
      <c r="AN28" s="67">
        <v>142721</v>
      </c>
      <c r="AO28" s="70">
        <f t="shared" si="17"/>
        <v>8.79333406857052</v>
      </c>
    </row>
    <row r="29" spans="1:41" ht="22.5" customHeight="1">
      <c r="A29" s="52" t="s">
        <v>25</v>
      </c>
      <c r="B29" s="74">
        <f>B30+B31</f>
        <v>219</v>
      </c>
      <c r="C29" s="75">
        <f>C30+C31</f>
        <v>89</v>
      </c>
      <c r="D29" s="76">
        <f t="shared" si="0"/>
        <v>40.63926940639269</v>
      </c>
      <c r="E29" s="77">
        <f>E30+E31</f>
        <v>130</v>
      </c>
      <c r="F29" s="76">
        <f t="shared" si="1"/>
        <v>59.3607305936073</v>
      </c>
      <c r="G29" s="57">
        <f>G30+G31</f>
        <v>19</v>
      </c>
      <c r="H29" s="76">
        <f t="shared" si="2"/>
        <v>8.67579908675799</v>
      </c>
      <c r="I29" s="77">
        <f>I30+I31</f>
        <v>16</v>
      </c>
      <c r="J29" s="76">
        <f t="shared" si="3"/>
        <v>7.30593607305936</v>
      </c>
      <c r="K29" s="77">
        <f>K30+K31</f>
        <v>70</v>
      </c>
      <c r="L29" s="76">
        <f t="shared" si="4"/>
        <v>31.963470319634702</v>
      </c>
      <c r="M29" s="77">
        <f>M30+M31</f>
        <v>114</v>
      </c>
      <c r="N29" s="76">
        <f t="shared" si="5"/>
        <v>52.054794520547944</v>
      </c>
      <c r="O29" s="74">
        <f>O30+O31</f>
        <v>1180</v>
      </c>
      <c r="P29" s="75">
        <f>P30+P31</f>
        <v>860</v>
      </c>
      <c r="Q29" s="76">
        <f t="shared" si="6"/>
        <v>72.88135593220339</v>
      </c>
      <c r="R29" s="75">
        <f>R30+R31</f>
        <v>320</v>
      </c>
      <c r="S29" s="76">
        <f t="shared" si="7"/>
        <v>27.11864406779661</v>
      </c>
      <c r="T29" s="75">
        <f>T30+T31</f>
        <v>169</v>
      </c>
      <c r="U29" s="76">
        <f t="shared" si="8"/>
        <v>14.322033898305083</v>
      </c>
      <c r="V29" s="75">
        <f>V30+V31</f>
        <v>34</v>
      </c>
      <c r="W29" s="76">
        <f t="shared" si="9"/>
        <v>2.8813559322033897</v>
      </c>
      <c r="X29" s="75">
        <f>X30+X31</f>
        <v>691</v>
      </c>
      <c r="Y29" s="76">
        <f t="shared" si="10"/>
        <v>58.55932203389831</v>
      </c>
      <c r="Z29" s="75">
        <f>Z30+Z31</f>
        <v>286</v>
      </c>
      <c r="AA29" s="78">
        <f t="shared" si="11"/>
        <v>24.23728813559322</v>
      </c>
      <c r="AB29" s="52" t="s">
        <v>25</v>
      </c>
      <c r="AC29" s="74">
        <f>AC30+AC31</f>
        <v>2174612</v>
      </c>
      <c r="AD29" s="75">
        <f>AD30+AD31</f>
        <v>1937651</v>
      </c>
      <c r="AE29" s="76">
        <f t="shared" si="12"/>
        <v>89.1032975077853</v>
      </c>
      <c r="AF29" s="75">
        <f>AF30+AF31</f>
        <v>236961</v>
      </c>
      <c r="AG29" s="76">
        <f t="shared" si="13"/>
        <v>10.896702492214704</v>
      </c>
      <c r="AH29" s="79">
        <f>AH30+AH31</f>
        <v>503770</v>
      </c>
      <c r="AI29" s="76">
        <f t="shared" si="14"/>
        <v>23.16597167678648</v>
      </c>
      <c r="AJ29" s="79">
        <f>AJ30+AJ31</f>
        <v>35635</v>
      </c>
      <c r="AK29" s="76">
        <f t="shared" si="15"/>
        <v>1.6386831305998495</v>
      </c>
      <c r="AL29" s="79">
        <f>AL30+AL31</f>
        <v>1433881</v>
      </c>
      <c r="AM29" s="76">
        <f t="shared" si="16"/>
        <v>65.93732583099882</v>
      </c>
      <c r="AN29" s="79">
        <f>AN30+AN31</f>
        <v>201326</v>
      </c>
      <c r="AO29" s="78">
        <f t="shared" si="17"/>
        <v>9.258019361614855</v>
      </c>
    </row>
    <row r="30" spans="1:41" ht="22.5" customHeight="1">
      <c r="A30" s="59" t="s">
        <v>26</v>
      </c>
      <c r="B30" s="82">
        <f>C30+E30</f>
        <v>44</v>
      </c>
      <c r="C30" s="81">
        <f>G30+K30</f>
        <v>8</v>
      </c>
      <c r="D30" s="69">
        <f t="shared" si="0"/>
        <v>18.181818181818183</v>
      </c>
      <c r="E30" s="71">
        <f>I30+M30</f>
        <v>36</v>
      </c>
      <c r="F30" s="69">
        <f t="shared" si="1"/>
        <v>81.81818181818183</v>
      </c>
      <c r="G30" s="83">
        <v>0</v>
      </c>
      <c r="H30" s="69">
        <f t="shared" si="2"/>
        <v>0</v>
      </c>
      <c r="I30" s="64">
        <v>4</v>
      </c>
      <c r="J30" s="69">
        <f t="shared" si="3"/>
        <v>9.090909090909092</v>
      </c>
      <c r="K30" s="64">
        <v>8</v>
      </c>
      <c r="L30" s="69">
        <f t="shared" si="4"/>
        <v>18.181818181818183</v>
      </c>
      <c r="M30" s="71">
        <v>32</v>
      </c>
      <c r="N30" s="69">
        <f t="shared" si="5"/>
        <v>72.72727272727273</v>
      </c>
      <c r="O30" s="82">
        <f>P30+R30</f>
        <v>115</v>
      </c>
      <c r="P30" s="81">
        <f>T30+X30</f>
        <v>35</v>
      </c>
      <c r="Q30" s="69">
        <f t="shared" si="6"/>
        <v>30.434782608695656</v>
      </c>
      <c r="R30" s="81">
        <f>V30+Z30</f>
        <v>80</v>
      </c>
      <c r="S30" s="69">
        <f t="shared" si="7"/>
        <v>69.56521739130434</v>
      </c>
      <c r="T30" s="83">
        <v>0</v>
      </c>
      <c r="U30" s="69">
        <f t="shared" si="8"/>
        <v>0</v>
      </c>
      <c r="V30" s="65">
        <v>8</v>
      </c>
      <c r="W30" s="69">
        <f t="shared" si="9"/>
        <v>6.956521739130435</v>
      </c>
      <c r="X30" s="66">
        <v>35</v>
      </c>
      <c r="Y30" s="69">
        <f t="shared" si="10"/>
        <v>30.434782608695656</v>
      </c>
      <c r="Z30" s="67">
        <v>72</v>
      </c>
      <c r="AA30" s="69">
        <f t="shared" si="11"/>
        <v>62.60869565217392</v>
      </c>
      <c r="AB30" s="59" t="s">
        <v>26</v>
      </c>
      <c r="AC30" s="82">
        <f>AD30+AF30</f>
        <v>135112</v>
      </c>
      <c r="AD30" s="81">
        <f>AH30+AL30</f>
        <v>61348</v>
      </c>
      <c r="AE30" s="69">
        <f t="shared" si="12"/>
        <v>45.405293386227726</v>
      </c>
      <c r="AF30" s="81">
        <f>AJ30+AN30</f>
        <v>73764</v>
      </c>
      <c r="AG30" s="69">
        <f t="shared" si="13"/>
        <v>54.59470661377228</v>
      </c>
      <c r="AH30" s="84">
        <v>0</v>
      </c>
      <c r="AI30" s="69">
        <f t="shared" si="14"/>
        <v>0</v>
      </c>
      <c r="AJ30" s="65">
        <v>9194</v>
      </c>
      <c r="AK30" s="69">
        <f t="shared" si="15"/>
        <v>6.8047249689146785</v>
      </c>
      <c r="AL30" s="66">
        <v>61348</v>
      </c>
      <c r="AM30" s="69">
        <f t="shared" si="16"/>
        <v>45.405293386227726</v>
      </c>
      <c r="AN30" s="67">
        <v>64570</v>
      </c>
      <c r="AO30" s="70">
        <f t="shared" si="17"/>
        <v>47.7899816448576</v>
      </c>
    </row>
    <row r="31" spans="1:41" ht="22.5" customHeight="1">
      <c r="A31" s="59" t="s">
        <v>27</v>
      </c>
      <c r="B31" s="82">
        <f>C31+E31</f>
        <v>175</v>
      </c>
      <c r="C31" s="81">
        <f>G31+K31</f>
        <v>81</v>
      </c>
      <c r="D31" s="69">
        <f t="shared" si="0"/>
        <v>46.285714285714285</v>
      </c>
      <c r="E31" s="71">
        <f>I31+M31</f>
        <v>94</v>
      </c>
      <c r="F31" s="69">
        <f t="shared" si="1"/>
        <v>53.714285714285715</v>
      </c>
      <c r="G31" s="64">
        <v>19</v>
      </c>
      <c r="H31" s="69">
        <f t="shared" si="2"/>
        <v>10.857142857142858</v>
      </c>
      <c r="I31" s="64">
        <v>12</v>
      </c>
      <c r="J31" s="69">
        <f t="shared" si="3"/>
        <v>6.857142857142858</v>
      </c>
      <c r="K31" s="64">
        <v>62</v>
      </c>
      <c r="L31" s="69">
        <f t="shared" si="4"/>
        <v>35.42857142857142</v>
      </c>
      <c r="M31" s="71">
        <v>82</v>
      </c>
      <c r="N31" s="69">
        <f t="shared" si="5"/>
        <v>46.85714285714286</v>
      </c>
      <c r="O31" s="82">
        <f>P31+R31</f>
        <v>1065</v>
      </c>
      <c r="P31" s="81">
        <f>T31+X31</f>
        <v>825</v>
      </c>
      <c r="Q31" s="69">
        <f t="shared" si="6"/>
        <v>77.46478873239437</v>
      </c>
      <c r="R31" s="81">
        <f>V31+Z31</f>
        <v>240</v>
      </c>
      <c r="S31" s="69">
        <f t="shared" si="7"/>
        <v>22.535211267605636</v>
      </c>
      <c r="T31" s="64">
        <v>169</v>
      </c>
      <c r="U31" s="69">
        <f t="shared" si="8"/>
        <v>15.868544600938966</v>
      </c>
      <c r="V31" s="65">
        <v>26</v>
      </c>
      <c r="W31" s="69">
        <f t="shared" si="9"/>
        <v>2.4413145539906105</v>
      </c>
      <c r="X31" s="66">
        <v>656</v>
      </c>
      <c r="Y31" s="69">
        <f t="shared" si="10"/>
        <v>61.5962441314554</v>
      </c>
      <c r="Z31" s="67">
        <v>214</v>
      </c>
      <c r="AA31" s="69">
        <f t="shared" si="11"/>
        <v>20.093896713615024</v>
      </c>
      <c r="AB31" s="59" t="s">
        <v>27</v>
      </c>
      <c r="AC31" s="82">
        <f>AD31+AF31</f>
        <v>2039500</v>
      </c>
      <c r="AD31" s="81">
        <f>AH31+AL31</f>
        <v>1876303</v>
      </c>
      <c r="AE31" s="69">
        <f t="shared" si="12"/>
        <v>91.99818582986026</v>
      </c>
      <c r="AF31" s="81">
        <f>AJ31+AN31</f>
        <v>163197</v>
      </c>
      <c r="AG31" s="69">
        <f t="shared" si="13"/>
        <v>8.00181417013974</v>
      </c>
      <c r="AH31" s="65">
        <v>503770</v>
      </c>
      <c r="AI31" s="69">
        <f t="shared" si="14"/>
        <v>24.700661926942878</v>
      </c>
      <c r="AJ31" s="65">
        <v>26441</v>
      </c>
      <c r="AK31" s="69">
        <f t="shared" si="15"/>
        <v>1.2964452071586172</v>
      </c>
      <c r="AL31" s="66">
        <v>1372533</v>
      </c>
      <c r="AM31" s="69">
        <f t="shared" si="16"/>
        <v>67.29752390291738</v>
      </c>
      <c r="AN31" s="67">
        <v>136756</v>
      </c>
      <c r="AO31" s="70">
        <f t="shared" si="17"/>
        <v>6.705368962981123</v>
      </c>
    </row>
    <row r="32" spans="1:41" ht="22.5" customHeight="1">
      <c r="A32" s="52" t="s">
        <v>28</v>
      </c>
      <c r="B32" s="74">
        <f>B33</f>
        <v>337</v>
      </c>
      <c r="C32" s="75">
        <f>C33</f>
        <v>134</v>
      </c>
      <c r="D32" s="76">
        <f t="shared" si="0"/>
        <v>39.762611275964396</v>
      </c>
      <c r="E32" s="77">
        <f>E33</f>
        <v>203</v>
      </c>
      <c r="F32" s="76">
        <f t="shared" si="1"/>
        <v>60.23738872403561</v>
      </c>
      <c r="G32" s="57">
        <f>G33</f>
        <v>16</v>
      </c>
      <c r="H32" s="76">
        <f t="shared" si="2"/>
        <v>4.747774480712167</v>
      </c>
      <c r="I32" s="77">
        <f>I33</f>
        <v>14</v>
      </c>
      <c r="J32" s="76">
        <f t="shared" si="3"/>
        <v>4.154302670623145</v>
      </c>
      <c r="K32" s="77">
        <f>K33</f>
        <v>118</v>
      </c>
      <c r="L32" s="76">
        <f t="shared" si="4"/>
        <v>35.01483679525222</v>
      </c>
      <c r="M32" s="77">
        <f>M33</f>
        <v>189</v>
      </c>
      <c r="N32" s="76">
        <f t="shared" si="5"/>
        <v>56.083086053412465</v>
      </c>
      <c r="O32" s="74">
        <f>O33</f>
        <v>1298</v>
      </c>
      <c r="P32" s="75">
        <f>P33</f>
        <v>837</v>
      </c>
      <c r="Q32" s="76">
        <f t="shared" si="6"/>
        <v>64.48382126348228</v>
      </c>
      <c r="R32" s="75">
        <f>R33</f>
        <v>461</v>
      </c>
      <c r="S32" s="76">
        <f t="shared" si="7"/>
        <v>35.516178736517716</v>
      </c>
      <c r="T32" s="75">
        <f>T33</f>
        <v>62</v>
      </c>
      <c r="U32" s="76">
        <f t="shared" si="8"/>
        <v>4.776579352850539</v>
      </c>
      <c r="V32" s="75">
        <f>V33</f>
        <v>27</v>
      </c>
      <c r="W32" s="76">
        <f t="shared" si="9"/>
        <v>2.0801232665639446</v>
      </c>
      <c r="X32" s="75">
        <f>X33</f>
        <v>775</v>
      </c>
      <c r="Y32" s="76">
        <f t="shared" si="10"/>
        <v>59.70724191063174</v>
      </c>
      <c r="Z32" s="75">
        <f>Z33</f>
        <v>434</v>
      </c>
      <c r="AA32" s="78">
        <f t="shared" si="11"/>
        <v>33.43605546995377</v>
      </c>
      <c r="AB32" s="52" t="s">
        <v>28</v>
      </c>
      <c r="AC32" s="74">
        <f>AC33</f>
        <v>1847316</v>
      </c>
      <c r="AD32" s="75">
        <f>AD33</f>
        <v>1575763</v>
      </c>
      <c r="AE32" s="76">
        <f t="shared" si="12"/>
        <v>85.30013273311118</v>
      </c>
      <c r="AF32" s="75">
        <f>AF33</f>
        <v>271553</v>
      </c>
      <c r="AG32" s="76">
        <f t="shared" si="13"/>
        <v>14.699867266888827</v>
      </c>
      <c r="AH32" s="79">
        <f>AH33+AH34</f>
        <v>231524</v>
      </c>
      <c r="AI32" s="76">
        <f t="shared" si="14"/>
        <v>12.532993813727591</v>
      </c>
      <c r="AJ32" s="79">
        <f>AJ33+AJ34</f>
        <v>48571</v>
      </c>
      <c r="AK32" s="76">
        <f t="shared" si="15"/>
        <v>2.6292740386593305</v>
      </c>
      <c r="AL32" s="79">
        <f>AL33+AL34</f>
        <v>1344239</v>
      </c>
      <c r="AM32" s="76">
        <f t="shared" si="16"/>
        <v>72.76713891938358</v>
      </c>
      <c r="AN32" s="79">
        <f>AN33+AN34</f>
        <v>222982</v>
      </c>
      <c r="AO32" s="78">
        <f t="shared" si="17"/>
        <v>12.070593228229496</v>
      </c>
    </row>
    <row r="33" spans="1:41" ht="22.5" customHeight="1" thickBot="1">
      <c r="A33" s="85" t="s">
        <v>29</v>
      </c>
      <c r="B33" s="86">
        <f>C33+E33</f>
        <v>337</v>
      </c>
      <c r="C33" s="87">
        <f>G33+K33</f>
        <v>134</v>
      </c>
      <c r="D33" s="88">
        <f t="shared" si="0"/>
        <v>39.762611275964396</v>
      </c>
      <c r="E33" s="89">
        <f>I33+M33</f>
        <v>203</v>
      </c>
      <c r="F33" s="88">
        <f t="shared" si="1"/>
        <v>60.23738872403561</v>
      </c>
      <c r="G33" s="90">
        <v>16</v>
      </c>
      <c r="H33" s="88">
        <f t="shared" si="2"/>
        <v>4.747774480712167</v>
      </c>
      <c r="I33" s="90">
        <v>14</v>
      </c>
      <c r="J33" s="88">
        <f t="shared" si="3"/>
        <v>4.154302670623145</v>
      </c>
      <c r="K33" s="90">
        <v>118</v>
      </c>
      <c r="L33" s="88">
        <f t="shared" si="4"/>
        <v>35.01483679525222</v>
      </c>
      <c r="M33" s="89">
        <v>189</v>
      </c>
      <c r="N33" s="88">
        <f t="shared" si="5"/>
        <v>56.083086053412465</v>
      </c>
      <c r="O33" s="86">
        <f>P33+R33</f>
        <v>1298</v>
      </c>
      <c r="P33" s="87">
        <f>T33+X33</f>
        <v>837</v>
      </c>
      <c r="Q33" s="88">
        <f t="shared" si="6"/>
        <v>64.48382126348228</v>
      </c>
      <c r="R33" s="87">
        <f>V33+Z33</f>
        <v>461</v>
      </c>
      <c r="S33" s="88">
        <f t="shared" si="7"/>
        <v>35.516178736517716</v>
      </c>
      <c r="T33" s="90">
        <v>62</v>
      </c>
      <c r="U33" s="88">
        <f t="shared" si="8"/>
        <v>4.776579352850539</v>
      </c>
      <c r="V33" s="91">
        <v>27</v>
      </c>
      <c r="W33" s="88">
        <f t="shared" si="9"/>
        <v>2.0801232665639446</v>
      </c>
      <c r="X33" s="92">
        <v>775</v>
      </c>
      <c r="Y33" s="88">
        <f t="shared" si="10"/>
        <v>59.70724191063174</v>
      </c>
      <c r="Z33" s="93">
        <v>434</v>
      </c>
      <c r="AA33" s="94">
        <f t="shared" si="11"/>
        <v>33.43605546995377</v>
      </c>
      <c r="AB33" s="85" t="s">
        <v>29</v>
      </c>
      <c r="AC33" s="86">
        <f>AD33+AF33</f>
        <v>1847316</v>
      </c>
      <c r="AD33" s="87">
        <f>AH33+AL33</f>
        <v>1575763</v>
      </c>
      <c r="AE33" s="88">
        <f t="shared" si="12"/>
        <v>85.30013273311118</v>
      </c>
      <c r="AF33" s="87">
        <f>AJ33+AN33</f>
        <v>271553</v>
      </c>
      <c r="AG33" s="88">
        <f t="shared" si="13"/>
        <v>14.699867266888827</v>
      </c>
      <c r="AH33" s="91">
        <v>231524</v>
      </c>
      <c r="AI33" s="88">
        <f t="shared" si="14"/>
        <v>12.532993813727591</v>
      </c>
      <c r="AJ33" s="91">
        <v>48571</v>
      </c>
      <c r="AK33" s="88">
        <f t="shared" si="15"/>
        <v>2.6292740386593305</v>
      </c>
      <c r="AL33" s="92">
        <v>1344239</v>
      </c>
      <c r="AM33" s="88">
        <f t="shared" si="16"/>
        <v>72.76713891938358</v>
      </c>
      <c r="AN33" s="93">
        <v>222982</v>
      </c>
      <c r="AO33" s="94">
        <f t="shared" si="17"/>
        <v>12.070593228229496</v>
      </c>
    </row>
  </sheetData>
  <mergeCells count="14">
    <mergeCell ref="A2:A5"/>
    <mergeCell ref="B2:N2"/>
    <mergeCell ref="O2:AA2"/>
    <mergeCell ref="AB2:AB5"/>
    <mergeCell ref="AC2:AO2"/>
    <mergeCell ref="B3:F3"/>
    <mergeCell ref="G3:J3"/>
    <mergeCell ref="K3:N3"/>
    <mergeCell ref="O3:S3"/>
    <mergeCell ref="T3:W3"/>
    <mergeCell ref="X3:AA3"/>
    <mergeCell ref="AC3:AG3"/>
    <mergeCell ref="AH3:AK3"/>
    <mergeCell ref="AL3:AO3"/>
  </mergeCells>
  <printOptions/>
  <pageMargins left="0.75" right="0.75" top="1" bottom="1" header="0.512" footer="0.512"/>
  <pageSetup horizontalDpi="600" verticalDpi="600" orientation="landscape" paperSize="9" scale="6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2016-02-15T07:50:15Z</dcterms:created>
  <dcterms:modified xsi:type="dcterms:W3CDTF">2016-02-15T07:53:18Z</dcterms:modified>
  <cp:category/>
  <cp:version/>
  <cp:contentType/>
  <cp:contentStatus/>
</cp:coreProperties>
</file>