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１３　年次別百貨店、総合スーパーの事業所数・従業者数・年間商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'表１３　年次別百貨店、総合スーパーの事業所数・従業者数・年間商'!$A$1:$O$15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<sst xmlns="http://schemas.openxmlformats.org/spreadsheetml/2006/main" count="26" uniqueCount="21">
  <si>
    <t>H14</t>
  </si>
  <si>
    <t>H19</t>
  </si>
  <si>
    <t>年次</t>
  </si>
  <si>
    <t>事業所数</t>
  </si>
  <si>
    <t>年間商品販売額　(百万円)</t>
  </si>
  <si>
    <t>従業者数　(人)</t>
  </si>
  <si>
    <t>売場面積　(㎡)</t>
  </si>
  <si>
    <t>１従業者当りの販売額 (万円)</t>
  </si>
  <si>
    <t>１㎡当りの販売額 (万円)</t>
  </si>
  <si>
    <t>（年）</t>
  </si>
  <si>
    <t xml:space="preserve">小売業      </t>
  </si>
  <si>
    <t>百貨店、総合スーパー</t>
  </si>
  <si>
    <t>割合    （％）</t>
  </si>
  <si>
    <t>小売業</t>
  </si>
  <si>
    <t>割合  （％）</t>
  </si>
  <si>
    <t xml:space="preserve">小売業  </t>
  </si>
  <si>
    <t>割合     （％）</t>
  </si>
  <si>
    <t xml:space="preserve">小売業 </t>
  </si>
  <si>
    <t>S57</t>
  </si>
  <si>
    <t>H3</t>
  </si>
  <si>
    <t>表13　年次別百貨店、総合スーパーの事業所数・従業者数・年間商品販売額・売場面積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</si>
</sst>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2.75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3" fillId="24" borderId="12" xfId="0" applyNumberFormat="1" applyFont="1" applyFill="1" applyBorder="1" applyAlignment="1">
      <alignment vertical="center"/>
    </xf>
    <xf numFmtId="180" fontId="21" fillId="0" borderId="0" xfId="0" applyNumberFormat="1" applyFont="1" applyAlignment="1">
      <alignment vertical="center"/>
    </xf>
    <xf numFmtId="178" fontId="21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8" fontId="21" fillId="0" borderId="14" xfId="0" applyNumberFormat="1" applyFont="1" applyBorder="1" applyAlignment="1">
      <alignment vertical="center"/>
    </xf>
    <xf numFmtId="176" fontId="23" fillId="0" borderId="14" xfId="0" applyNumberFormat="1" applyFont="1" applyFill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8" fontId="21" fillId="0" borderId="11" xfId="0" applyNumberFormat="1" applyFont="1" applyBorder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8" fontId="21" fillId="0" borderId="17" xfId="0" applyNumberFormat="1" applyFont="1" applyBorder="1" applyAlignment="1">
      <alignment vertical="center"/>
    </xf>
    <xf numFmtId="176" fontId="23" fillId="24" borderId="17" xfId="0" applyNumberFormat="1" applyFont="1" applyFill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3" fillId="24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25" borderId="22" xfId="0" applyFont="1" applyFill="1" applyBorder="1" applyAlignment="1">
      <alignment horizontal="center" vertical="center"/>
    </xf>
    <xf numFmtId="0" fontId="21" fillId="25" borderId="23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25" xfId="0" applyFont="1" applyFill="1" applyBorder="1" applyAlignment="1">
      <alignment horizontal="center" vertical="center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27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図33　小売業と百貨店、総合スーパーの1従業者当たり販売額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'表１３　年次別百貨店、総合スーパーの事業所数・従業者数・年間商'!$L$3</c:f>
              <c:strCache>
                <c:ptCount val="1"/>
                <c:pt idx="0">
                  <c:v>小売業 </c:v>
                </c:pt>
              </c:strCache>
            </c:strRef>
          </c:tx>
          <c:spPr>
            <a:pattFill prst="trellis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年次別百貨店、総合スーパーの事業所数・従業者数・年間商'!$L$4:$L$15</c:f>
              <c:numCache/>
            </c:numRef>
          </c:val>
        </c:ser>
        <c:ser>
          <c:idx val="1"/>
          <c:order val="1"/>
          <c:tx>
            <c:strRef>
              <c:f>'表１３　年次別百貨店、総合スーパーの事業所数・従業者数・年間商'!$M$3</c:f>
              <c:strCache>
                <c:ptCount val="1"/>
                <c:pt idx="0">
                  <c:v>百貨店、総合スーパー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年次別百貨店、総合スーパーの事業所数・従業者数・年間商'!$M$4:$M$15</c:f>
              <c:numCache/>
            </c:numRef>
          </c:val>
        </c:ser>
        <c:axId val="5458080"/>
        <c:axId val="49122721"/>
      </c:barChart>
      <c:catAx>
        <c:axId val="5458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122721"/>
        <c:crosses val="autoZero"/>
        <c:auto val="1"/>
        <c:lblOffset val="100"/>
        <c:noMultiLvlLbl val="0"/>
      </c:catAx>
      <c:valAx>
        <c:axId val="49122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58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図34　小売業と百貨店、総合スーパーの１㎡当たりの販売額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'表１３　年次別百貨店、総合スーパーの事業所数・従業者数・年間商'!$N$3</c:f>
              <c:strCache>
                <c:ptCount val="1"/>
                <c:pt idx="0">
                  <c:v>小売業</c:v>
                </c:pt>
              </c:strCache>
            </c:strRef>
          </c:tx>
          <c:spPr>
            <a:pattFill prst="trellis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年次別百貨店、総合スーパーの事業所数・従業者数・年間商'!$N$4:$N$15</c:f>
              <c:numCache/>
            </c:numRef>
          </c:val>
        </c:ser>
        <c:ser>
          <c:idx val="1"/>
          <c:order val="1"/>
          <c:tx>
            <c:strRef>
              <c:f>'表１３　年次別百貨店、総合スーパーの事業所数・従業者数・年間商'!$O$3</c:f>
              <c:strCache>
                <c:ptCount val="1"/>
                <c:pt idx="0">
                  <c:v>百貨店、総合スーパー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'表１３　年次別百貨店、総合スーパーの事業所数・従業者数・年間商'!$A$4:$A$15</c:f>
              <c:strCache/>
            </c:strRef>
          </c:cat>
          <c:val>
            <c:numRef>
              <c:f>'表１３　年次別百貨店、総合スーパーの事業所数・従業者数・年間商'!$O$4:$O$15</c:f>
              <c:numCache/>
            </c:numRef>
          </c:val>
        </c:ser>
        <c:axId val="39451306"/>
        <c:axId val="19517435"/>
      </c:barChart>
      <c:catAx>
        <c:axId val="39451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17435"/>
        <c:crosses val="autoZero"/>
        <c:auto val="1"/>
        <c:lblOffset val="100"/>
        <c:noMultiLvlLbl val="0"/>
      </c:catAx>
      <c:valAx>
        <c:axId val="19517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451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0</xdr:row>
      <xdr:rowOff>0</xdr:rowOff>
    </xdr:from>
    <xdr:to>
      <xdr:col>8</xdr:col>
      <xdr:colOff>762000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24550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小売業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43625" y="0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百貨店
</a:t>
          </a:r>
        </a:p>
      </xdr:txBody>
    </xdr:sp>
    <xdr:clientData/>
  </xdr:twoCellAnchor>
  <xdr:oneCellAnchor>
    <xdr:from>
      <xdr:col>7</xdr:col>
      <xdr:colOff>266700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33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057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114300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981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542925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6005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600075</xdr:colOff>
      <xdr:row>0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5241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142875</xdr:colOff>
      <xdr:row>0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200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409575</xdr:colOff>
      <xdr:row>0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4672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14300" y="0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5705475" y="0"/>
        <a:ext cx="5353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23</xdr:col>
      <xdr:colOff>266700</xdr:colOff>
      <xdr:row>0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87642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173640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114300</xdr:colOff>
      <xdr:row>0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186118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542925</xdr:colOff>
      <xdr:row>0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17907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142875</xdr:colOff>
      <xdr:row>0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175069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409575</xdr:colOff>
      <xdr:row>0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177736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209550</xdr:rowOff>
    </xdr:from>
    <xdr:to>
      <xdr:col>15</xdr:col>
      <xdr:colOff>38100</xdr:colOff>
      <xdr:row>13</xdr:row>
      <xdr:rowOff>123825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0" y="3648075"/>
          <a:ext cx="10772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33"/>
  </sheetPr>
  <dimension ref="A1:AH17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5.875" style="1" customWidth="1"/>
    <col min="2" max="2" width="8.625" style="1" customWidth="1"/>
    <col min="3" max="4" width="10.75390625" style="1" customWidth="1"/>
    <col min="5" max="5" width="6.625" style="1" customWidth="1"/>
    <col min="6" max="7" width="10.625" style="1" customWidth="1"/>
    <col min="8" max="8" width="6.625" style="1" customWidth="1"/>
    <col min="9" max="10" width="10.625" style="1" customWidth="1"/>
    <col min="11" max="11" width="6.625" style="1" customWidth="1"/>
    <col min="12" max="15" width="10.625" style="1" customWidth="1"/>
    <col min="16" max="16" width="6.625" style="2" customWidth="1"/>
    <col min="17" max="17" width="6.00390625" style="1" customWidth="1"/>
    <col min="18" max="26" width="14.875" style="1" customWidth="1"/>
    <col min="27" max="16384" width="9.00390625" style="1" customWidth="1"/>
  </cols>
  <sheetData>
    <row r="1" spans="1:34" ht="19.5" customHeight="1" thickBot="1">
      <c r="A1" s="1" t="s">
        <v>20</v>
      </c>
      <c r="Y1" s="1" t="s">
        <v>0</v>
      </c>
      <c r="Z1" s="1">
        <v>38.7</v>
      </c>
      <c r="AA1" s="1">
        <v>21.2</v>
      </c>
      <c r="AB1" s="1">
        <v>8.1</v>
      </c>
      <c r="AC1" s="1">
        <v>6.9</v>
      </c>
      <c r="AD1" s="1">
        <v>4.3</v>
      </c>
      <c r="AE1" s="1">
        <v>3.2</v>
      </c>
      <c r="AF1" s="1">
        <v>2.9</v>
      </c>
      <c r="AG1" s="1">
        <v>1.7</v>
      </c>
      <c r="AH1" s="1">
        <v>13</v>
      </c>
    </row>
    <row r="2" spans="1:34" ht="21.75" customHeight="1">
      <c r="A2" s="30" t="s">
        <v>2</v>
      </c>
      <c r="B2" s="38" t="s">
        <v>3</v>
      </c>
      <c r="C2" s="40" t="s">
        <v>4</v>
      </c>
      <c r="D2" s="40"/>
      <c r="E2" s="40"/>
      <c r="F2" s="40" t="s">
        <v>5</v>
      </c>
      <c r="G2" s="40"/>
      <c r="H2" s="40"/>
      <c r="I2" s="40" t="s">
        <v>6</v>
      </c>
      <c r="J2" s="40"/>
      <c r="K2" s="40"/>
      <c r="L2" s="35" t="s">
        <v>7</v>
      </c>
      <c r="M2" s="36"/>
      <c r="N2" s="35" t="s">
        <v>8</v>
      </c>
      <c r="O2" s="37"/>
      <c r="Y2" s="1" t="s">
        <v>1</v>
      </c>
      <c r="Z2" s="1">
        <v>40.8</v>
      </c>
      <c r="AA2" s="1">
        <v>17.8</v>
      </c>
      <c r="AB2" s="1">
        <v>11</v>
      </c>
      <c r="AC2" s="1">
        <v>6.8</v>
      </c>
      <c r="AD2" s="1">
        <v>2.1</v>
      </c>
      <c r="AE2" s="1">
        <v>2</v>
      </c>
      <c r="AF2" s="1">
        <v>1.6</v>
      </c>
      <c r="AG2" s="1">
        <v>1</v>
      </c>
      <c r="AH2" s="1">
        <v>16.8</v>
      </c>
    </row>
    <row r="3" spans="1:15" ht="33.75" customHeight="1">
      <c r="A3" s="31" t="s">
        <v>9</v>
      </c>
      <c r="B3" s="39"/>
      <c r="C3" s="32" t="s">
        <v>10</v>
      </c>
      <c r="D3" s="33" t="s">
        <v>11</v>
      </c>
      <c r="E3" s="32" t="s">
        <v>12</v>
      </c>
      <c r="F3" s="32" t="s">
        <v>13</v>
      </c>
      <c r="G3" s="33" t="s">
        <v>11</v>
      </c>
      <c r="H3" s="32" t="s">
        <v>14</v>
      </c>
      <c r="I3" s="32" t="s">
        <v>15</v>
      </c>
      <c r="J3" s="33" t="s">
        <v>11</v>
      </c>
      <c r="K3" s="32" t="s">
        <v>16</v>
      </c>
      <c r="L3" s="32" t="s">
        <v>17</v>
      </c>
      <c r="M3" s="33" t="s">
        <v>11</v>
      </c>
      <c r="N3" s="32" t="s">
        <v>13</v>
      </c>
      <c r="O3" s="34" t="s">
        <v>11</v>
      </c>
    </row>
    <row r="4" spans="1:15" ht="21.75" customHeight="1">
      <c r="A4" s="3" t="s">
        <v>18</v>
      </c>
      <c r="B4" s="4">
        <v>20</v>
      </c>
      <c r="C4" s="5">
        <v>1047641</v>
      </c>
      <c r="D4" s="5">
        <v>98327</v>
      </c>
      <c r="E4" s="6">
        <f aca="true" t="shared" si="0" ref="E4:E15">D4/C4*100</f>
        <v>9.385562420714729</v>
      </c>
      <c r="F4" s="5">
        <v>87925</v>
      </c>
      <c r="G4" s="5">
        <v>3408</v>
      </c>
      <c r="H4" s="6">
        <f aca="true" t="shared" si="1" ref="H4:H15">G4/F4*100</f>
        <v>3.876030707989764</v>
      </c>
      <c r="I4" s="5">
        <v>1156086</v>
      </c>
      <c r="J4" s="5">
        <v>107810</v>
      </c>
      <c r="K4" s="6">
        <f aca="true" t="shared" si="2" ref="K4:K15">J4/I4*100</f>
        <v>9.325430807050687</v>
      </c>
      <c r="L4" s="5">
        <f aca="true" t="shared" si="3" ref="L4:L15">C4/F4*100</f>
        <v>1191.5166334944554</v>
      </c>
      <c r="M4" s="5">
        <f aca="true" t="shared" si="4" ref="M4:M15">D4/G4*100</f>
        <v>2885.181924882629</v>
      </c>
      <c r="N4" s="5">
        <v>73</v>
      </c>
      <c r="O4" s="7">
        <f aca="true" t="shared" si="5" ref="O4:O15">D4/J4*100</f>
        <v>91.20396994712921</v>
      </c>
    </row>
    <row r="5" spans="1:15" ht="21.75" customHeight="1">
      <c r="A5" s="3">
        <v>60</v>
      </c>
      <c r="B5" s="5">
        <v>21</v>
      </c>
      <c r="C5" s="5">
        <v>1124715</v>
      </c>
      <c r="D5" s="5">
        <v>102272</v>
      </c>
      <c r="E5" s="6">
        <f t="shared" si="0"/>
        <v>9.093148041948405</v>
      </c>
      <c r="F5" s="5">
        <v>88230</v>
      </c>
      <c r="G5" s="5">
        <v>3957</v>
      </c>
      <c r="H5" s="6">
        <f t="shared" si="1"/>
        <v>4.484869092145529</v>
      </c>
      <c r="I5" s="5">
        <v>1225840</v>
      </c>
      <c r="J5" s="5">
        <v>121551</v>
      </c>
      <c r="K5" s="6">
        <f t="shared" si="2"/>
        <v>9.915731253670952</v>
      </c>
      <c r="L5" s="5">
        <f t="shared" si="3"/>
        <v>1274.7534852091126</v>
      </c>
      <c r="M5" s="5">
        <f t="shared" si="4"/>
        <v>2584.5842810209756</v>
      </c>
      <c r="N5" s="5">
        <v>71</v>
      </c>
      <c r="O5" s="7">
        <f t="shared" si="5"/>
        <v>84.13916792128407</v>
      </c>
    </row>
    <row r="6" spans="1:15" ht="21.75" customHeight="1">
      <c r="A6" s="3">
        <v>63</v>
      </c>
      <c r="B6" s="5">
        <v>22</v>
      </c>
      <c r="C6" s="5">
        <v>1182960</v>
      </c>
      <c r="D6" s="5">
        <v>112441</v>
      </c>
      <c r="E6" s="6">
        <f t="shared" si="0"/>
        <v>9.505055115980253</v>
      </c>
      <c r="F6" s="5">
        <v>91742</v>
      </c>
      <c r="G6" s="5">
        <v>3564</v>
      </c>
      <c r="H6" s="6">
        <f t="shared" si="1"/>
        <v>3.8848073946502146</v>
      </c>
      <c r="I6" s="5">
        <v>1304973</v>
      </c>
      <c r="J6" s="5">
        <v>134808</v>
      </c>
      <c r="K6" s="6">
        <f t="shared" si="2"/>
        <v>10.330328673466807</v>
      </c>
      <c r="L6" s="5">
        <f t="shared" si="3"/>
        <v>1289.4421311940005</v>
      </c>
      <c r="M6" s="5">
        <f t="shared" si="4"/>
        <v>3154.9102132435464</v>
      </c>
      <c r="N6" s="5">
        <v>72</v>
      </c>
      <c r="O6" s="7">
        <f t="shared" si="5"/>
        <v>83.40825470298499</v>
      </c>
    </row>
    <row r="7" spans="1:15" ht="21.75" customHeight="1">
      <c r="A7" s="3" t="s">
        <v>19</v>
      </c>
      <c r="B7" s="5">
        <v>20</v>
      </c>
      <c r="C7" s="5">
        <v>1328595</v>
      </c>
      <c r="D7" s="5">
        <v>121636</v>
      </c>
      <c r="E7" s="6">
        <f t="shared" si="0"/>
        <v>9.155235417866242</v>
      </c>
      <c r="F7" s="5">
        <v>87497</v>
      </c>
      <c r="G7" s="5">
        <v>2972</v>
      </c>
      <c r="H7" s="6">
        <f t="shared" si="1"/>
        <v>3.396687886441821</v>
      </c>
      <c r="I7" s="5">
        <v>1252943</v>
      </c>
      <c r="J7" s="5">
        <v>128837</v>
      </c>
      <c r="K7" s="6">
        <f t="shared" si="2"/>
        <v>10.282750292710842</v>
      </c>
      <c r="L7" s="5">
        <f t="shared" si="3"/>
        <v>1518.446346731888</v>
      </c>
      <c r="M7" s="5">
        <f t="shared" si="4"/>
        <v>4092.7321668909826</v>
      </c>
      <c r="N7" s="5">
        <v>81</v>
      </c>
      <c r="O7" s="7">
        <f t="shared" si="5"/>
        <v>94.41076709330393</v>
      </c>
    </row>
    <row r="8" spans="1:15" ht="21.75" customHeight="1">
      <c r="A8" s="3">
        <v>6</v>
      </c>
      <c r="B8" s="5">
        <v>26</v>
      </c>
      <c r="C8" s="5">
        <v>1439546</v>
      </c>
      <c r="D8" s="5">
        <v>141466</v>
      </c>
      <c r="E8" s="6">
        <f t="shared" si="0"/>
        <v>9.827126052241471</v>
      </c>
      <c r="F8" s="5">
        <v>94288</v>
      </c>
      <c r="G8" s="5">
        <v>4141</v>
      </c>
      <c r="H8" s="6">
        <f t="shared" si="1"/>
        <v>4.39186322755812</v>
      </c>
      <c r="I8" s="5">
        <v>1388527</v>
      </c>
      <c r="J8" s="5">
        <v>153479</v>
      </c>
      <c r="K8" s="6">
        <f t="shared" si="2"/>
        <v>11.053368065583168</v>
      </c>
      <c r="L8" s="5">
        <f t="shared" si="3"/>
        <v>1526.7541998981842</v>
      </c>
      <c r="M8" s="5">
        <f t="shared" si="4"/>
        <v>3416.2279642598405</v>
      </c>
      <c r="N8" s="5">
        <v>82</v>
      </c>
      <c r="O8" s="7">
        <f t="shared" si="5"/>
        <v>92.1728705555809</v>
      </c>
    </row>
    <row r="9" spans="1:15" ht="21.75" customHeight="1">
      <c r="A9" s="3">
        <v>9</v>
      </c>
      <c r="B9" s="5">
        <v>26</v>
      </c>
      <c r="C9" s="5">
        <v>1473968</v>
      </c>
      <c r="D9" s="5">
        <v>144989</v>
      </c>
      <c r="E9" s="6">
        <f t="shared" si="0"/>
        <v>9.836645028928714</v>
      </c>
      <c r="F9" s="5">
        <v>91813</v>
      </c>
      <c r="G9" s="5">
        <v>3512</v>
      </c>
      <c r="H9" s="6">
        <f t="shared" si="1"/>
        <v>3.8251663707753805</v>
      </c>
      <c r="I9" s="5">
        <v>1430193</v>
      </c>
      <c r="J9" s="5">
        <v>170146</v>
      </c>
      <c r="K9" s="6">
        <f t="shared" si="2"/>
        <v>11.896716037625692</v>
      </c>
      <c r="L9" s="5">
        <f t="shared" si="3"/>
        <v>1605.402285079455</v>
      </c>
      <c r="M9" s="5">
        <f t="shared" si="4"/>
        <v>4128.388382687926</v>
      </c>
      <c r="N9" s="5">
        <v>80</v>
      </c>
      <c r="O9" s="7">
        <f t="shared" si="5"/>
        <v>85.21446287306196</v>
      </c>
    </row>
    <row r="10" spans="1:15" ht="21.75" customHeight="1">
      <c r="A10" s="3">
        <v>11</v>
      </c>
      <c r="B10" s="5">
        <v>27</v>
      </c>
      <c r="C10" s="5">
        <f>148422998/100</f>
        <v>1484229.98</v>
      </c>
      <c r="D10" s="5">
        <f>14044765/100</f>
        <v>140447.65</v>
      </c>
      <c r="E10" s="6">
        <f t="shared" si="0"/>
        <v>9.462660901109139</v>
      </c>
      <c r="F10" s="5">
        <v>98924</v>
      </c>
      <c r="G10" s="5">
        <v>4971</v>
      </c>
      <c r="H10" s="6">
        <f t="shared" si="1"/>
        <v>5.025069750515547</v>
      </c>
      <c r="I10" s="5">
        <v>1526011</v>
      </c>
      <c r="J10" s="5">
        <v>192770</v>
      </c>
      <c r="K10" s="6">
        <f t="shared" si="2"/>
        <v>12.632281156557848</v>
      </c>
      <c r="L10" s="5">
        <f t="shared" si="3"/>
        <v>1500.3740042861186</v>
      </c>
      <c r="M10" s="5">
        <f t="shared" si="4"/>
        <v>2825.3399718366522</v>
      </c>
      <c r="N10" s="8">
        <v>75</v>
      </c>
      <c r="O10" s="7">
        <f t="shared" si="5"/>
        <v>72.85762826165897</v>
      </c>
    </row>
    <row r="11" spans="1:18" ht="21.75" customHeight="1">
      <c r="A11" s="3">
        <v>14</v>
      </c>
      <c r="B11" s="5">
        <v>26</v>
      </c>
      <c r="C11" s="5">
        <f>149138218/100</f>
        <v>1491382.18</v>
      </c>
      <c r="D11" s="5">
        <f>12610387/100</f>
        <v>126103.87</v>
      </c>
      <c r="E11" s="6">
        <f t="shared" si="0"/>
        <v>8.455503337179476</v>
      </c>
      <c r="F11" s="5">
        <v>99619</v>
      </c>
      <c r="G11" s="5">
        <v>4911</v>
      </c>
      <c r="H11" s="6">
        <f t="shared" si="1"/>
        <v>4.92978247121533</v>
      </c>
      <c r="I11" s="5">
        <v>1643539</v>
      </c>
      <c r="J11" s="5">
        <v>211151</v>
      </c>
      <c r="K11" s="6">
        <f t="shared" si="2"/>
        <v>12.84733736163243</v>
      </c>
      <c r="L11" s="5">
        <f t="shared" si="3"/>
        <v>1497.0860779570162</v>
      </c>
      <c r="M11" s="5">
        <f t="shared" si="4"/>
        <v>2567.783954388108</v>
      </c>
      <c r="N11" s="8">
        <v>67</v>
      </c>
      <c r="O11" s="7">
        <f t="shared" si="5"/>
        <v>59.72212776638519</v>
      </c>
      <c r="R11" s="9"/>
    </row>
    <row r="12" spans="1:19" ht="21.75" customHeight="1">
      <c r="A12" s="3">
        <v>16</v>
      </c>
      <c r="B12" s="5">
        <v>23</v>
      </c>
      <c r="C12" s="5">
        <f>146583355/100</f>
        <v>1465833.55</v>
      </c>
      <c r="D12" s="5">
        <f>12848705/100</f>
        <v>128487.05</v>
      </c>
      <c r="E12" s="6">
        <f t="shared" si="0"/>
        <v>8.765459761785367</v>
      </c>
      <c r="F12" s="5">
        <v>94537</v>
      </c>
      <c r="G12" s="5">
        <v>4571</v>
      </c>
      <c r="H12" s="6">
        <f t="shared" si="1"/>
        <v>4.835143911907507</v>
      </c>
      <c r="I12" s="5">
        <v>1673378</v>
      </c>
      <c r="J12" s="5">
        <v>200494</v>
      </c>
      <c r="K12" s="6">
        <f t="shared" si="2"/>
        <v>11.98139332535745</v>
      </c>
      <c r="L12" s="5">
        <f t="shared" si="3"/>
        <v>1550.5395242074533</v>
      </c>
      <c r="M12" s="5">
        <f t="shared" si="4"/>
        <v>2810.9177422883395</v>
      </c>
      <c r="N12" s="8">
        <v>88</v>
      </c>
      <c r="O12" s="7">
        <f t="shared" si="5"/>
        <v>64.08523447085699</v>
      </c>
      <c r="R12" s="10"/>
      <c r="S12" s="10"/>
    </row>
    <row r="13" spans="1:18" ht="21.75" customHeight="1">
      <c r="A13" s="27">
        <v>19</v>
      </c>
      <c r="B13" s="11">
        <v>20</v>
      </c>
      <c r="C13" s="11">
        <v>1387508</v>
      </c>
      <c r="D13" s="11">
        <v>104509</v>
      </c>
      <c r="E13" s="12">
        <f t="shared" si="0"/>
        <v>7.532136751643955</v>
      </c>
      <c r="F13" s="11">
        <v>88989</v>
      </c>
      <c r="G13" s="11">
        <v>4056</v>
      </c>
      <c r="H13" s="12">
        <f t="shared" si="1"/>
        <v>4.557866702626167</v>
      </c>
      <c r="I13" s="11">
        <v>1614306</v>
      </c>
      <c r="J13" s="11">
        <v>172730</v>
      </c>
      <c r="K13" s="12">
        <f t="shared" si="2"/>
        <v>10.69995403597583</v>
      </c>
      <c r="L13" s="11">
        <f t="shared" si="3"/>
        <v>1559.1904617424625</v>
      </c>
      <c r="M13" s="11">
        <f t="shared" si="4"/>
        <v>2576.6518737672586</v>
      </c>
      <c r="N13" s="13">
        <v>86</v>
      </c>
      <c r="O13" s="14">
        <f t="shared" si="5"/>
        <v>60.50425519597059</v>
      </c>
      <c r="R13" s="9"/>
    </row>
    <row r="14" spans="1:19" ht="21.75" customHeight="1">
      <c r="A14" s="28">
        <v>24</v>
      </c>
      <c r="B14" s="4">
        <v>15</v>
      </c>
      <c r="C14" s="4">
        <v>1162554</v>
      </c>
      <c r="D14" s="4">
        <v>72219</v>
      </c>
      <c r="E14" s="15">
        <f t="shared" si="0"/>
        <v>6.2120985347777395</v>
      </c>
      <c r="F14" s="4">
        <v>64603</v>
      </c>
      <c r="G14" s="4">
        <v>3059</v>
      </c>
      <c r="H14" s="15">
        <f t="shared" si="1"/>
        <v>4.735074222559324</v>
      </c>
      <c r="I14" s="4">
        <v>1435614</v>
      </c>
      <c r="J14" s="4">
        <v>155334</v>
      </c>
      <c r="K14" s="15">
        <f t="shared" si="2"/>
        <v>10.820039369914197</v>
      </c>
      <c r="L14" s="4">
        <f t="shared" si="3"/>
        <v>1799.5356252805595</v>
      </c>
      <c r="M14" s="4">
        <f t="shared" si="4"/>
        <v>2360.8695652173915</v>
      </c>
      <c r="N14" s="16">
        <f>C14/I14*100</f>
        <v>80.97956693094383</v>
      </c>
      <c r="O14" s="17">
        <f t="shared" si="5"/>
        <v>46.492718915369466</v>
      </c>
      <c r="R14" s="10"/>
      <c r="S14" s="10"/>
    </row>
    <row r="15" spans="1:19" ht="21.75" customHeight="1" thickBot="1">
      <c r="A15" s="29">
        <v>26</v>
      </c>
      <c r="B15" s="18">
        <v>17</v>
      </c>
      <c r="C15" s="18">
        <v>1342858</v>
      </c>
      <c r="D15" s="18">
        <v>78025</v>
      </c>
      <c r="E15" s="19">
        <f t="shared" si="0"/>
        <v>5.810368631679596</v>
      </c>
      <c r="F15" s="18">
        <v>68334</v>
      </c>
      <c r="G15" s="18">
        <v>2971</v>
      </c>
      <c r="H15" s="19">
        <f t="shared" si="1"/>
        <v>4.347762460854041</v>
      </c>
      <c r="I15" s="18">
        <v>1502549</v>
      </c>
      <c r="J15" s="18">
        <v>139170</v>
      </c>
      <c r="K15" s="19">
        <f t="shared" si="2"/>
        <v>9.262260332275353</v>
      </c>
      <c r="L15" s="18">
        <f t="shared" si="3"/>
        <v>1965.1388766938858</v>
      </c>
      <c r="M15" s="18">
        <f t="shared" si="4"/>
        <v>2626.2201279030633</v>
      </c>
      <c r="N15" s="20">
        <f>C15/I15*100</f>
        <v>89.37199385843655</v>
      </c>
      <c r="O15" s="21">
        <f t="shared" si="5"/>
        <v>56.064525400589204</v>
      </c>
      <c r="R15" s="10"/>
      <c r="S15" s="10"/>
    </row>
    <row r="16" spans="1:19" ht="19.5" customHeight="1">
      <c r="A16" s="22"/>
      <c r="B16" s="23"/>
      <c r="C16" s="23"/>
      <c r="D16" s="23"/>
      <c r="E16" s="10"/>
      <c r="F16" s="23"/>
      <c r="G16" s="23"/>
      <c r="H16" s="10"/>
      <c r="I16" s="23"/>
      <c r="J16" s="23"/>
      <c r="K16" s="10"/>
      <c r="L16" s="23"/>
      <c r="M16" s="23"/>
      <c r="N16" s="24"/>
      <c r="O16" s="23"/>
      <c r="Q16" s="25"/>
      <c r="R16" s="10"/>
      <c r="S16" s="10"/>
    </row>
    <row r="17" spans="18:19" ht="13.5">
      <c r="R17" s="26"/>
      <c r="S17" s="26"/>
    </row>
    <row r="18" ht="21.75" customHeight="1"/>
  </sheetData>
  <mergeCells count="6">
    <mergeCell ref="L2:M2"/>
    <mergeCell ref="N2:O2"/>
    <mergeCell ref="B2:B3"/>
    <mergeCell ref="C2:E2"/>
    <mergeCell ref="F2:H2"/>
    <mergeCell ref="I2:K2"/>
  </mergeCells>
  <printOptions/>
  <pageMargins left="0.86" right="0.58" top="1.42" bottom="0.7874015748031497" header="0.5118110236220472" footer="0.5118110236220472"/>
  <pageSetup horizontalDpi="400" verticalDpi="4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2016-02-15T07:58:37Z</dcterms:created>
  <dcterms:modified xsi:type="dcterms:W3CDTF">2016-03-25T08:58:20Z</dcterms:modified>
  <cp:category/>
  <cp:version/>
  <cp:contentType/>
  <cp:contentStatus/>
</cp:coreProperties>
</file>