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HPアップ用\共同生活援助\"/>
    </mc:Choice>
  </mc:AlternateContent>
  <xr:revisionPtr revIDLastSave="0" documentId="13_ncr:1_{C7D03F96-3AE2-4A91-BC2C-F1F7473C5EDB}" xr6:coauthVersionLast="47" xr6:coauthVersionMax="47" xr10:uidLastSave="{00000000-0000-0000-0000-000000000000}"/>
  <bookViews>
    <workbookView xWindow="-108" yWindow="-108" windowWidth="23256" windowHeight="12456" tabRatio="794" firstSheet="4" activeTab="5" xr2:uid="{00000000-000D-0000-FFFF-FFFF00000000}"/>
  </bookViews>
  <sheets>
    <sheet name="共同生活援助（新規）" sheetId="60" r:id="rId1"/>
    <sheet name="共同生活援助（更新）" sheetId="61" r:id="rId2"/>
    <sheet name="共同生活援助（変更 住居追加・移転）" sheetId="62" r:id="rId3"/>
    <sheet name="共同生活援助（変更 定員増）" sheetId="63" r:id="rId4"/>
    <sheet name="共同生活援助（変更 定員減）" sheetId="64" r:id="rId5"/>
    <sheet name="指定（更新・変更）申請書（様式第一号）" sheetId="65" r:id="rId6"/>
    <sheet name="別紙" sheetId="6" r:id="rId7"/>
    <sheet name="付表１２" sheetId="43" r:id="rId8"/>
    <sheet name="（標準様式１）主たる障害特定理由" sheetId="54" r:id="rId9"/>
    <sheet name="（標準様式２）苦情解決措置の概要" sheetId="55" r:id="rId10"/>
    <sheet name="標準様式３（誓約書）" sheetId="56" r:id="rId11"/>
    <sheet name="別紙①" sheetId="57" r:id="rId12"/>
    <sheet name="県様式１（平面図）" sheetId="49" r:id="rId13"/>
    <sheet name="県様式２（設備・備品一覧表）" sheetId="50" r:id="rId14"/>
    <sheet name="県様式2-2" sheetId="40" r:id="rId15"/>
    <sheet name="県様式３（経歴書）" sheetId="51" r:id="rId16"/>
    <sheet name="（県様式３－２）サビ管兼務調書" sheetId="59" r:id="rId17"/>
    <sheet name="県様式４（実務経験証明書）" sheetId="53" r:id="rId18"/>
    <sheet name="勤務形態一覧表（共同生活援助・介護サービス包括型）" sheetId="44" r:id="rId19"/>
    <sheet name="記載例勤務一覧・介護包括型" sheetId="33" r:id="rId20"/>
    <sheet name="勤務形態一覧表（共同生活援助・外部サービス利用型）" sheetId="45" r:id="rId21"/>
    <sheet name="記載例勤務一覧・外部利用型" sheetId="34" r:id="rId22"/>
    <sheet name="勤務形態一覧表（共同生活援助・日中サービス支援型" sheetId="48" r:id="rId23"/>
    <sheet name="記載例勤務一覧・日中支援型" sheetId="35" r:id="rId24"/>
    <sheet name="選択肢" sheetId="58" r:id="rId25"/>
    <sheet name="別紙９" sheetId="18" r:id="rId26"/>
    <sheet name="参考様式９" sheetId="26" r:id="rId27"/>
    <sheet name="参考様式10" sheetId="27" r:id="rId28"/>
    <sheet name="参考様式11" sheetId="28" r:id="rId29"/>
    <sheet name="地域自立支援協議会評価基準" sheetId="25" r:id="rId30"/>
    <sheet name="登録票１（新規登録用）" sheetId="37" r:id="rId31"/>
    <sheet name="登録票２（変更用）" sheetId="38" r:id="rId32"/>
  </sheets>
  <externalReferences>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Hlk64979326" localSheetId="1">'共同生活援助（更新）'!$B$9</definedName>
    <definedName name="_Hlk64979326" localSheetId="0">'共同生活援助（新規）'!#REF!</definedName>
    <definedName name="_Hlk64979326" localSheetId="2">'共同生活援助（変更 住居追加・移転）'!$B$12</definedName>
    <definedName name="_Hlk64979326" localSheetId="4">'共同生活援助（変更 定員減）'!$A$11</definedName>
    <definedName name="_Hlk64979326" localSheetId="3">'共同生活援助（変更 定員増）'!$B$12</definedName>
    <definedName name="_Hlk64979326" localSheetId="14">'県様式2-2'!#REF!</definedName>
    <definedName name="_Hlk64981751" localSheetId="1">'共同生活援助（更新）'!#REF!</definedName>
    <definedName name="_Hlk64981751" localSheetId="0">'共同生活援助（新規）'!#REF!</definedName>
    <definedName name="_Hlk64981751" localSheetId="2">'共同生活援助（変更 住居追加・移転）'!#REF!</definedName>
    <definedName name="_Hlk64981751" localSheetId="4">'共同生活援助（変更 定員減）'!#REF!</definedName>
    <definedName name="_Hlk64981751" localSheetId="3">'共同生活援助（変更 定員増）'!#REF!</definedName>
    <definedName name="_Hlk64981751" localSheetId="14">'県様式2-2'!#REF!</definedName>
    <definedName name="_Hlk64981913" localSheetId="1">'共同生活援助（更新）'!#REF!</definedName>
    <definedName name="_Hlk64981913" localSheetId="0">'共同生活援助（新規）'!#REF!</definedName>
    <definedName name="_Hlk64981913" localSheetId="2">'共同生活援助（変更 住居追加・移転）'!#REF!</definedName>
    <definedName name="_Hlk64981913" localSheetId="4">'共同生活援助（変更 定員減）'!$A$16</definedName>
    <definedName name="_Hlk64981913" localSheetId="3">'共同生活援助（変更 定員増）'!#REF!</definedName>
    <definedName name="_Hlk64981913" localSheetId="14">'県様式2-2'!#REF!</definedName>
    <definedName name="_kk06">#REF!</definedName>
    <definedName name="_kk1">#REF!</definedName>
    <definedName name="_kk29">#REF!</definedName>
    <definedName name="_new1">#REF!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6">'（県様式３－２）サビ管兼務調書'!$A$1:$G$27</definedName>
    <definedName name="_xlnm.Print_Area" localSheetId="8">'（標準様式１）主たる障害特定理由'!$A$1:$C$18</definedName>
    <definedName name="_xlnm.Print_Area" localSheetId="9">'（標準様式２）苦情解決措置の概要'!$A$1:$B$17</definedName>
    <definedName name="_xlnm.Print_Area" localSheetId="19">記載例勤務一覧・介護包括型!$A$1:$AN$87</definedName>
    <definedName name="_xlnm.Print_Area" localSheetId="21">記載例勤務一覧・外部利用型!$A$1:$AN$84</definedName>
    <definedName name="_xlnm.Print_Area" localSheetId="23">記載例勤務一覧・日中支援型!$A$1:$AN$87</definedName>
    <definedName name="_xlnm.Print_Area" localSheetId="1">'共同生活援助（更新）'!$A$1:$AD$150</definedName>
    <definedName name="_xlnm.Print_Area" localSheetId="0">'共同生活援助（新規）'!$A$1:$AD$159</definedName>
    <definedName name="_xlnm.Print_Area" localSheetId="2">'共同生活援助（変更 住居追加・移転）'!$A$1:$AE$150</definedName>
    <definedName name="_xlnm.Print_Area" localSheetId="4">'共同生活援助（変更 定員減）'!$A$1:$AD$114</definedName>
    <definedName name="_xlnm.Print_Area" localSheetId="3">'共同生活援助（変更 定員増）'!$A$1:$AE$126</definedName>
    <definedName name="_xlnm.Print_Area" localSheetId="18">'勤務形態一覧表（共同生活援助・介護サービス包括型）'!$A$1:$AN$90</definedName>
    <definedName name="_xlnm.Print_Area" localSheetId="20">'勤務形態一覧表（共同生活援助・外部サービス利用型）'!$A$1:$AN$87</definedName>
    <definedName name="_xlnm.Print_Area" localSheetId="22">'勤務形態一覧表（共同生活援助・日中サービス支援型'!$A$1:$AN$90</definedName>
    <definedName name="_xlnm.Print_Area" localSheetId="12">'県様式１（平面図）'!$A$1:$AC$34</definedName>
    <definedName name="_xlnm.Print_Area" localSheetId="13">'県様式２（設備・備品一覧表）'!$A$1:$E$53</definedName>
    <definedName name="_xlnm.Print_Area" localSheetId="14">'県様式2-2'!$A$1:$AD$31</definedName>
    <definedName name="_xlnm.Print_Area" localSheetId="15">'県様式３（経歴書）'!$A$1:$I$41</definedName>
    <definedName name="_xlnm.Print_Area" localSheetId="17">'県様式４（実務経験証明書）'!$A$1:$J$33</definedName>
    <definedName name="_xlnm.Print_Area" localSheetId="5">'指定（更新・変更）申請書（様式第一号）'!$A$1:$X$69</definedName>
    <definedName name="_xlnm.Print_Area" localSheetId="29">地域自立支援協議会評価基準!$A$1:$F$23</definedName>
    <definedName name="_xlnm.Print_Area" localSheetId="30">'登録票１（新規登録用）'!$A$1:$H$36</definedName>
    <definedName name="_xlnm.Print_Area" localSheetId="31">'登録票２（変更用）'!$A$1:$H$36</definedName>
    <definedName name="_xlnm.Print_Area" localSheetId="10">'標準様式３（誓約書）'!$A$1:$M$23</definedName>
    <definedName name="_xlnm.Print_Area" localSheetId="7">付表１２!$A$1:$M$198</definedName>
    <definedName name="_xlnm.Print_Area" localSheetId="11">別紙①!$A$1:$D$19</definedName>
    <definedName name="_xlnm.Print_Area" localSheetId="25">別紙９!$A$1:$AI$49</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5">[10]サービス種類一覧!$B$4:$B$20</definedName>
    <definedName name="サービス種別">[3]サービス種類一覧!$B$4:$B$20</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 localSheetId="24">選択肢!$B$32:$K$32</definedName>
    <definedName name="医療型障害児入所施設">#REF!</definedName>
    <definedName name="一般相談支援事業" localSheetId="24">選択肢!$B$22:$K$22</definedName>
    <definedName name="一般相談支援事業">#REF!</definedName>
    <definedName name="一覧">[4]加算率一覧!$A$4:$A$25</definedName>
    <definedName name="確認">#N/A</definedName>
    <definedName name="看護時間">#REF!</definedName>
    <definedName name="機能訓練" localSheetId="24">選択肢!$B$16:$J$16</definedName>
    <definedName name="機能訓練">#REF!</definedName>
    <definedName name="居宅介護" localSheetId="24">選択肢!$B$2:$K$2</definedName>
    <definedName name="居宅介護">#REF!</definedName>
    <definedName name="居宅介護・重度訪問介護・同行援護・行動援護" localSheetId="24">選択肢!$B$2:$J$2</definedName>
    <definedName name="居宅介護・重度訪問介護・同行援護・行動援護">#REF!</definedName>
    <definedName name="居宅訪問型児童発達支援" localSheetId="24">選択肢!$B$30:$K$30</definedName>
    <definedName name="居宅訪問型児童発達支援">#REF!</definedName>
    <definedName name="共同生活援助" localSheetId="24">選択肢!$B$12:$K$12</definedName>
    <definedName name="共同生活援助">#REF!</definedName>
    <definedName name="共同生活援助・介護サービス包括型" localSheetId="24">選択肢!$B$12:$K$12</definedName>
    <definedName name="共同生活援助・介護サービス包括型">#REF!</definedName>
    <definedName name="共同生活援助・外部サービス利用型" localSheetId="24">選択肢!$B$13:$K$13</definedName>
    <definedName name="共同生活援助・外部サービス利用型">#REF!</definedName>
    <definedName name="共同生活援助・日中サービス支援型" localSheetId="24">選択肢!$B$14:$K$14</definedName>
    <definedName name="共同生活援助・日中サービス支援型">#REF!</definedName>
    <definedName name="行動援護" localSheetId="24">選択肢!$B$5:$K$5</definedName>
    <definedName name="行動援護">#REF!</definedName>
    <definedName name="山口県">#REF!</definedName>
    <definedName name="児童発達支援・児童発達支援センターであるもの" localSheetId="24">選択肢!$B$28:$L$28</definedName>
    <definedName name="児童発達支援・児童発達支援センターであるもの">#REF!</definedName>
    <definedName name="児童発達支援・主として重症心身障害児を対象とする場合" localSheetId="24">選択肢!$B$27:$K$27</definedName>
    <definedName name="児童発達支援・主として重症心身障害児を対象とする場合">#REF!</definedName>
    <definedName name="児童発達支援・放課後等デイサービス" localSheetId="24">選択肢!$B$26:$K$26</definedName>
    <definedName name="児童発達支援・放課後等デイサービス">#REF!</definedName>
    <definedName name="自己評価">#REF!</definedName>
    <definedName name="自立生活援助" localSheetId="24">選択肢!$B$24:$K$24</definedName>
    <definedName name="自立生活援助">#REF!</definedName>
    <definedName name="種類" localSheetId="5">[10]サービス種類一覧!$A$4:$A$20</definedName>
    <definedName name="種類">[5]サービス種類一覧!$A$4:$A$20</definedName>
    <definedName name="就労移行支援" localSheetId="24">選択肢!$B$19:$K$19</definedName>
    <definedName name="就労移行支援">#REF!</definedName>
    <definedName name="就労継続支援Ａ型" localSheetId="24">選択肢!$B$21:$K$21</definedName>
    <definedName name="就労継続支援Ａ型">#REF!</definedName>
    <definedName name="就労継続支援Ａ型・B型" localSheetId="24">選択肢!$B$21:$K$21</definedName>
    <definedName name="就労継続支援Ａ型・B型">#REF!</definedName>
    <definedName name="就労継続支援Ｂ型" localSheetId="16">[6]選択肢!#REF!</definedName>
    <definedName name="就労継続支援Ｂ型" localSheetId="24">選択肢!$B$21:$K$21</definedName>
    <definedName name="就労継続支援Ｂ型">[7]選択肢!#REF!</definedName>
    <definedName name="就労選択支援">選択肢!$B$18:$K$18</definedName>
    <definedName name="就労定着支援" localSheetId="24">選択肢!$B$23:$K$23</definedName>
    <definedName name="就労定着支援">#REF!</definedName>
    <definedName name="重度障害者等包括支援" localSheetId="24">選択肢!$B$11:$K$11</definedName>
    <definedName name="重度障害者等包括支援">#REF!</definedName>
    <definedName name="重度訪問介護" localSheetId="24">選択肢!$B$3:$K$3</definedName>
    <definedName name="重度訪問介護">#REF!</definedName>
    <definedName name="障害者支援施設" localSheetId="24">選択肢!$B$15:$L$15</definedName>
    <definedName name="障害者支援施設">#REF!</definedName>
    <definedName name="食事">#REF!</definedName>
    <definedName name="生活介護" localSheetId="24">選択肢!$B$7:$K$7</definedName>
    <definedName name="生活介護">#REF!</definedName>
    <definedName name="生活訓練" localSheetId="24">選択肢!$B$17:$K$17</definedName>
    <definedName name="生活訓練">#REF!</definedName>
    <definedName name="体制等状況一覧">#REF!</definedName>
    <definedName name="台帳">[8]D台帳!$A$6:$AF$3439</definedName>
    <definedName name="短期入所・空床利用型" localSheetId="24">選択肢!$B$9:$K$9</definedName>
    <definedName name="短期入所・空床利用型">#REF!</definedName>
    <definedName name="短期入所・単独型" localSheetId="24">選択肢!$B$10:$K$10</definedName>
    <definedName name="短期入所・単独型">#REF!</definedName>
    <definedName name="短期入所・併設型" localSheetId="24">選択肢!$B$8:$K$8</definedName>
    <definedName name="短期入所・併設型">#REF!</definedName>
    <definedName name="町っ油">#REF!</definedName>
    <definedName name="同行援護" localSheetId="24">選択肢!$B$4:$K$4</definedName>
    <definedName name="同行援護">#REF!</definedName>
    <definedName name="特定">#REF!</definedName>
    <definedName name="特定相談支援・障害児相談支援" localSheetId="24">選択肢!$B$25:$K$25</definedName>
    <definedName name="特定相談支援・障害児相談支援">#REF!</definedName>
    <definedName name="認定指定就労移行支援" localSheetId="24">選択肢!$B$20:$K$20</definedName>
    <definedName name="認定指定就労移行支援">#REF!</definedName>
    <definedName name="福祉型障害児入所施設" localSheetId="24">選択肢!$B$31:$K$31</definedName>
    <definedName name="福祉型障害児入所施設">#REF!</definedName>
    <definedName name="保育所等訪問支援" localSheetId="24">選択肢!$B$29:$K$29</definedName>
    <definedName name="保育所等訪問支援">#REF!</definedName>
    <definedName name="利用日数記入例">#REF!</definedName>
    <definedName name="療養介護" localSheetId="24">選択肢!$B$6:$K$6</definedName>
    <definedName name="療養介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63" l="1"/>
  <c r="D25" i="63"/>
  <c r="D26" i="63"/>
  <c r="D18" i="62"/>
  <c r="D25" i="62"/>
  <c r="D26" i="62" s="1"/>
  <c r="D31" i="62"/>
  <c r="D34" i="62"/>
  <c r="D35" i="62"/>
  <c r="D36" i="62"/>
  <c r="D37" i="62"/>
  <c r="D16" i="61"/>
  <c r="D23" i="61"/>
  <c r="D24" i="61" s="1"/>
  <c r="D32" i="61"/>
  <c r="D33" i="61" s="1"/>
  <c r="D39" i="61"/>
  <c r="D40" i="61"/>
  <c r="D41" i="61"/>
  <c r="D44" i="61"/>
  <c r="D45" i="61" s="1"/>
  <c r="D48" i="61"/>
  <c r="D49" i="61"/>
  <c r="D50" i="61" s="1"/>
  <c r="D17" i="60"/>
  <c r="D24" i="60"/>
  <c r="D25" i="60"/>
  <c r="D33" i="60"/>
  <c r="D34" i="60" s="1"/>
  <c r="D40" i="60"/>
  <c r="D41" i="60" s="1"/>
  <c r="D42" i="60" s="1"/>
  <c r="D45" i="60"/>
  <c r="D46" i="60"/>
  <c r="D49" i="60"/>
  <c r="D50" i="60" s="1"/>
  <c r="D51" i="60" s="1"/>
  <c r="D52" i="60" s="1"/>
  <c r="AL54" i="48"/>
  <c r="AL58" i="48" s="1"/>
  <c r="AG54" i="48"/>
  <c r="AJ57" i="48" s="1"/>
  <c r="AA54" i="48"/>
  <c r="AD56" i="48" s="1"/>
  <c r="U54" i="48"/>
  <c r="U56" i="48" s="1"/>
  <c r="O54" i="48"/>
  <c r="R56" i="48" s="1"/>
  <c r="I54" i="48"/>
  <c r="L57" i="48" s="1"/>
  <c r="E54" i="48"/>
  <c r="F56" i="48" s="1"/>
  <c r="C54" i="48"/>
  <c r="D56" i="48" s="1"/>
  <c r="AJ47" i="48"/>
  <c r="AJ46" i="48"/>
  <c r="AM46" i="48" s="1"/>
  <c r="AJ45" i="48"/>
  <c r="AL45" i="48" s="1"/>
  <c r="AJ44" i="48"/>
  <c r="AM44" i="48" s="1"/>
  <c r="AJ43" i="48"/>
  <c r="AL43" i="48" s="1"/>
  <c r="AJ42" i="48"/>
  <c r="AM42" i="48" s="1"/>
  <c r="AJ41" i="48"/>
  <c r="AL41" i="48" s="1"/>
  <c r="AJ40" i="48"/>
  <c r="AL40" i="48" s="1"/>
  <c r="AJ39" i="48"/>
  <c r="AL39" i="48" s="1"/>
  <c r="AJ38" i="48"/>
  <c r="AL38" i="48" s="1"/>
  <c r="AI37" i="48"/>
  <c r="AH37" i="48"/>
  <c r="AG37" i="48"/>
  <c r="AF37" i="48"/>
  <c r="AE37" i="48"/>
  <c r="AD37" i="48"/>
  <c r="AC37" i="48"/>
  <c r="AB37" i="48"/>
  <c r="AA37" i="48"/>
  <c r="Z37" i="48"/>
  <c r="Y37" i="48"/>
  <c r="X37" i="48"/>
  <c r="W37" i="48"/>
  <c r="V37" i="48"/>
  <c r="U37" i="48"/>
  <c r="R37" i="48"/>
  <c r="O37" i="48"/>
  <c r="L37" i="48"/>
  <c r="K37" i="48"/>
  <c r="J37" i="48"/>
  <c r="I37" i="48"/>
  <c r="F37" i="48"/>
  <c r="E37" i="48"/>
  <c r="D37" i="48"/>
  <c r="AJ37" i="48" s="1"/>
  <c r="AL37" i="48" s="1"/>
  <c r="AJ31" i="48"/>
  <c r="AI31" i="48"/>
  <c r="AH31" i="48"/>
  <c r="AG31" i="48"/>
  <c r="AF31" i="48"/>
  <c r="AE31" i="48"/>
  <c r="AD31" i="48"/>
  <c r="AC31" i="48"/>
  <c r="AB31" i="48"/>
  <c r="AA31" i="48"/>
  <c r="Z31" i="48"/>
  <c r="Y31" i="48"/>
  <c r="X31" i="48"/>
  <c r="W31" i="48"/>
  <c r="V31" i="48"/>
  <c r="U31" i="48"/>
  <c r="T31" i="48"/>
  <c r="S31" i="48"/>
  <c r="R31" i="48"/>
  <c r="Q31" i="48"/>
  <c r="P31" i="48"/>
  <c r="O31" i="48"/>
  <c r="N31" i="48"/>
  <c r="M31" i="48"/>
  <c r="L31" i="48"/>
  <c r="K31" i="48"/>
  <c r="AK31" i="48" s="1"/>
  <c r="AL31" i="48" s="1"/>
  <c r="J31" i="48"/>
  <c r="I31" i="48"/>
  <c r="H31" i="48"/>
  <c r="G31" i="48"/>
  <c r="F31" i="48"/>
  <c r="AK30" i="48"/>
  <c r="AL30" i="48" s="1"/>
  <c r="AL29" i="48"/>
  <c r="AK29" i="48"/>
  <c r="AL28" i="48"/>
  <c r="AK28" i="48"/>
  <c r="AL27" i="48"/>
  <c r="AK27" i="48"/>
  <c r="AK26" i="48"/>
  <c r="AL26" i="48" s="1"/>
  <c r="AL25" i="48"/>
  <c r="AK25" i="48"/>
  <c r="AL24" i="48"/>
  <c r="AK24" i="48"/>
  <c r="AL23" i="48"/>
  <c r="AK23" i="48"/>
  <c r="AK22" i="48"/>
  <c r="AL22" i="48" s="1"/>
  <c r="AL21" i="48"/>
  <c r="AK21" i="48"/>
  <c r="AL20" i="48"/>
  <c r="AK20" i="48"/>
  <c r="AL19" i="48"/>
  <c r="AK19" i="48"/>
  <c r="AK18" i="48"/>
  <c r="AL18" i="48" s="1"/>
  <c r="AL17" i="48"/>
  <c r="AK17" i="48"/>
  <c r="AL16" i="48"/>
  <c r="AK16" i="48"/>
  <c r="AL15" i="48"/>
  <c r="AK15" i="48"/>
  <c r="AK14" i="48"/>
  <c r="AL14" i="48" s="1"/>
  <c r="AL13" i="48"/>
  <c r="AK13" i="48"/>
  <c r="AL12" i="48"/>
  <c r="AK12" i="48"/>
  <c r="AL11" i="48"/>
  <c r="AK11" i="48"/>
  <c r="AJ10" i="48"/>
  <c r="AI10" i="48"/>
  <c r="AH10" i="48"/>
  <c r="AG10" i="48"/>
  <c r="AF10" i="48"/>
  <c r="AE10" i="48"/>
  <c r="AD10" i="48"/>
  <c r="AC10" i="48"/>
  <c r="AB10" i="48"/>
  <c r="AA10" i="48"/>
  <c r="Z10" i="48"/>
  <c r="Y10" i="48"/>
  <c r="X10" i="48"/>
  <c r="W10" i="48"/>
  <c r="V10" i="48"/>
  <c r="U10" i="48"/>
  <c r="T10" i="48"/>
  <c r="S10" i="48"/>
  <c r="R10" i="48"/>
  <c r="Q10" i="48"/>
  <c r="P10" i="48"/>
  <c r="O10" i="48"/>
  <c r="N10" i="48"/>
  <c r="M10" i="48"/>
  <c r="L10" i="48"/>
  <c r="K10" i="48"/>
  <c r="J10" i="48"/>
  <c r="I10" i="48"/>
  <c r="H10" i="48"/>
  <c r="G10" i="48"/>
  <c r="F10" i="48"/>
  <c r="AJ9" i="48"/>
  <c r="AI9" i="48"/>
  <c r="AH9" i="48"/>
  <c r="AG9" i="48"/>
  <c r="AF9" i="48"/>
  <c r="AE9" i="48"/>
  <c r="AD9" i="48"/>
  <c r="AC9" i="48"/>
  <c r="AB9" i="48"/>
  <c r="AA9" i="48"/>
  <c r="Z9" i="48"/>
  <c r="Y9" i="48"/>
  <c r="X9" i="48"/>
  <c r="W9" i="48"/>
  <c r="V9" i="48"/>
  <c r="U9" i="48"/>
  <c r="T9" i="48"/>
  <c r="S9" i="48"/>
  <c r="R9" i="48"/>
  <c r="Q9" i="48"/>
  <c r="P9" i="48"/>
  <c r="O9" i="48"/>
  <c r="N9" i="48"/>
  <c r="M9" i="48"/>
  <c r="L9" i="48"/>
  <c r="K9" i="48"/>
  <c r="J9" i="48"/>
  <c r="I9" i="48"/>
  <c r="H9" i="48"/>
  <c r="G9" i="48"/>
  <c r="F9" i="48"/>
  <c r="AL55" i="45"/>
  <c r="AG55" i="45"/>
  <c r="AA55" i="45"/>
  <c r="U55" i="45"/>
  <c r="O55" i="45"/>
  <c r="I55" i="45"/>
  <c r="E55" i="45"/>
  <c r="AL51" i="45"/>
  <c r="AL54" i="45" s="1"/>
  <c r="AG51" i="45"/>
  <c r="AG53" i="45" s="1"/>
  <c r="AA51" i="45"/>
  <c r="AA54" i="45" s="1"/>
  <c r="U51" i="45"/>
  <c r="X53" i="45" s="1"/>
  <c r="O51" i="45"/>
  <c r="O54" i="45" s="1"/>
  <c r="I51" i="45"/>
  <c r="I53" i="45" s="1"/>
  <c r="E51" i="45"/>
  <c r="F53" i="45" s="1"/>
  <c r="C51" i="45"/>
  <c r="D53" i="45" s="1"/>
  <c r="AJ44" i="45"/>
  <c r="AJ43" i="45"/>
  <c r="AL43" i="45" s="1"/>
  <c r="AJ42" i="45"/>
  <c r="AL42" i="45" s="1"/>
  <c r="AJ41" i="45"/>
  <c r="AL41" i="45" s="1"/>
  <c r="AJ40" i="45"/>
  <c r="AL40" i="45" s="1"/>
  <c r="AJ39" i="45"/>
  <c r="AL39" i="45" s="1"/>
  <c r="AJ38" i="45"/>
  <c r="AL38" i="45" s="1"/>
  <c r="AG37" i="45"/>
  <c r="AD37" i="45"/>
  <c r="AA37" i="45"/>
  <c r="X37" i="45"/>
  <c r="U37" i="45"/>
  <c r="R37" i="45"/>
  <c r="O37" i="45"/>
  <c r="L37" i="45"/>
  <c r="I37" i="45"/>
  <c r="F37" i="45"/>
  <c r="AJ37" i="45" s="1"/>
  <c r="AL37" i="45" s="1"/>
  <c r="E37" i="45"/>
  <c r="D37" i="45"/>
  <c r="AJ31" i="45"/>
  <c r="AI31" i="45"/>
  <c r="AH31" i="45"/>
  <c r="AG31" i="45"/>
  <c r="AF31" i="45"/>
  <c r="AE31" i="45"/>
  <c r="AD31" i="45"/>
  <c r="AC31" i="45"/>
  <c r="AB31" i="45"/>
  <c r="AA31" i="45"/>
  <c r="Z31" i="45"/>
  <c r="Y31" i="45"/>
  <c r="X31" i="45"/>
  <c r="W31" i="45"/>
  <c r="V31" i="45"/>
  <c r="U31" i="45"/>
  <c r="T31" i="45"/>
  <c r="S31" i="45"/>
  <c r="R31" i="45"/>
  <c r="Q31" i="45"/>
  <c r="P31" i="45"/>
  <c r="O31" i="45"/>
  <c r="N31" i="45"/>
  <c r="M31" i="45"/>
  <c r="L31" i="45"/>
  <c r="K31" i="45"/>
  <c r="J31" i="45"/>
  <c r="I31" i="45"/>
  <c r="AK31" i="45" s="1"/>
  <c r="AL31" i="45" s="1"/>
  <c r="H31" i="45"/>
  <c r="G31" i="45"/>
  <c r="F31" i="45"/>
  <c r="AK30" i="45"/>
  <c r="AL30" i="45" s="1"/>
  <c r="AK29" i="45"/>
  <c r="AL29" i="45" s="1"/>
  <c r="AL28" i="45"/>
  <c r="AK28" i="45"/>
  <c r="AK27" i="45"/>
  <c r="AL27" i="45" s="1"/>
  <c r="AK26" i="45"/>
  <c r="AL26" i="45" s="1"/>
  <c r="AK25" i="45"/>
  <c r="AL25" i="45" s="1"/>
  <c r="AL24" i="45"/>
  <c r="AK24" i="45"/>
  <c r="AK23" i="45"/>
  <c r="AL23" i="45" s="1"/>
  <c r="AK22" i="45"/>
  <c r="AL22" i="45" s="1"/>
  <c r="AK21" i="45"/>
  <c r="AL21" i="45" s="1"/>
  <c r="AL20" i="45"/>
  <c r="AK20" i="45"/>
  <c r="AK19" i="45"/>
  <c r="AL19" i="45" s="1"/>
  <c r="AK18" i="45"/>
  <c r="AL18" i="45" s="1"/>
  <c r="AL17" i="45"/>
  <c r="AK17" i="45"/>
  <c r="AL16" i="45"/>
  <c r="AK16" i="45"/>
  <c r="AK15" i="45"/>
  <c r="AL15" i="45" s="1"/>
  <c r="AK14" i="45"/>
  <c r="AL14" i="45" s="1"/>
  <c r="AK13" i="45"/>
  <c r="AL13" i="45" s="1"/>
  <c r="AL12" i="45"/>
  <c r="AK12" i="45"/>
  <c r="AK11" i="45"/>
  <c r="AL11" i="45" s="1"/>
  <c r="AJ10" i="45"/>
  <c r="AI10" i="45"/>
  <c r="AH10" i="45"/>
  <c r="AG10" i="45"/>
  <c r="AF10" i="45"/>
  <c r="AE10" i="45"/>
  <c r="AD10" i="45"/>
  <c r="AC10" i="45"/>
  <c r="AB10" i="45"/>
  <c r="AA10" i="45"/>
  <c r="Z10" i="45"/>
  <c r="Y10" i="45"/>
  <c r="X10" i="45"/>
  <c r="W10" i="45"/>
  <c r="V10" i="45"/>
  <c r="U10" i="45"/>
  <c r="T10" i="45"/>
  <c r="S10" i="45"/>
  <c r="R10" i="45"/>
  <c r="Q10" i="45"/>
  <c r="P10" i="45"/>
  <c r="O10" i="45"/>
  <c r="N10" i="45"/>
  <c r="M10" i="45"/>
  <c r="L10" i="45"/>
  <c r="K10" i="45"/>
  <c r="J10" i="45"/>
  <c r="I10" i="45"/>
  <c r="H10" i="45"/>
  <c r="G10" i="45"/>
  <c r="F10" i="45"/>
  <c r="AJ9" i="45"/>
  <c r="AI9" i="45"/>
  <c r="AH9" i="45"/>
  <c r="AG9" i="45"/>
  <c r="AF9" i="45"/>
  <c r="AE9" i="45"/>
  <c r="AD9" i="45"/>
  <c r="AC9" i="45"/>
  <c r="AB9" i="45"/>
  <c r="AA9" i="45"/>
  <c r="Z9" i="45"/>
  <c r="Y9" i="45"/>
  <c r="X9" i="45"/>
  <c r="W9" i="45"/>
  <c r="V9" i="45"/>
  <c r="U9" i="45"/>
  <c r="T9" i="45"/>
  <c r="S9" i="45"/>
  <c r="R9" i="45"/>
  <c r="Q9" i="45"/>
  <c r="P9" i="45"/>
  <c r="O9" i="45"/>
  <c r="N9" i="45"/>
  <c r="M9" i="45"/>
  <c r="L9" i="45"/>
  <c r="K9" i="45"/>
  <c r="J9" i="45"/>
  <c r="I9" i="45"/>
  <c r="H9" i="45"/>
  <c r="G9" i="45"/>
  <c r="F9" i="45"/>
  <c r="AL54" i="44"/>
  <c r="AL58" i="44" s="1"/>
  <c r="AG54" i="44"/>
  <c r="AG56" i="44" s="1"/>
  <c r="AA54" i="44"/>
  <c r="AD56" i="44" s="1"/>
  <c r="U54" i="44"/>
  <c r="U58" i="44" s="1"/>
  <c r="O54" i="44"/>
  <c r="O57" i="44" s="1"/>
  <c r="I54" i="44"/>
  <c r="I56" i="44" s="1"/>
  <c r="E54" i="44"/>
  <c r="F56" i="44" s="1"/>
  <c r="C54" i="44"/>
  <c r="D56" i="44" s="1"/>
  <c r="AJ47" i="44"/>
  <c r="AJ46" i="44"/>
  <c r="AM46" i="44" s="1"/>
  <c r="AJ45" i="44"/>
  <c r="AL45" i="44" s="1"/>
  <c r="AJ44" i="44"/>
  <c r="AM44" i="44" s="1"/>
  <c r="AJ43" i="44"/>
  <c r="AL43" i="44" s="1"/>
  <c r="AM42" i="44"/>
  <c r="AJ42" i="44"/>
  <c r="AL42" i="44" s="1"/>
  <c r="AJ41" i="44"/>
  <c r="AL41" i="44" s="1"/>
  <c r="AL40" i="44"/>
  <c r="AJ40" i="44"/>
  <c r="AJ39" i="44"/>
  <c r="AL39" i="44" s="1"/>
  <c r="AJ38" i="44"/>
  <c r="AL38" i="44" s="1"/>
  <c r="AI37" i="44"/>
  <c r="AH37" i="44"/>
  <c r="AG37" i="44"/>
  <c r="AF37" i="44"/>
  <c r="AE37" i="44"/>
  <c r="AD37" i="44"/>
  <c r="AC37" i="44"/>
  <c r="AB37" i="44"/>
  <c r="AA37" i="44"/>
  <c r="Z37" i="44"/>
  <c r="Y37" i="44"/>
  <c r="X37" i="44"/>
  <c r="W37" i="44"/>
  <c r="V37" i="44"/>
  <c r="U37" i="44"/>
  <c r="R37" i="44"/>
  <c r="O37" i="44"/>
  <c r="L37" i="44"/>
  <c r="K37" i="44"/>
  <c r="J37" i="44"/>
  <c r="I37" i="44"/>
  <c r="F37" i="44"/>
  <c r="E37" i="44"/>
  <c r="D37" i="44"/>
  <c r="AJ37" i="44" s="1"/>
  <c r="AL37" i="44" s="1"/>
  <c r="AJ31" i="44"/>
  <c r="AI31" i="44"/>
  <c r="AH31" i="44"/>
  <c r="AG31" i="44"/>
  <c r="AF31" i="44"/>
  <c r="AE31" i="44"/>
  <c r="AD31" i="44"/>
  <c r="AC31" i="44"/>
  <c r="AB31" i="44"/>
  <c r="AA31" i="44"/>
  <c r="Z31" i="44"/>
  <c r="Y31" i="44"/>
  <c r="X31" i="44"/>
  <c r="W31" i="44"/>
  <c r="V31" i="44"/>
  <c r="U31" i="44"/>
  <c r="T31" i="44"/>
  <c r="S31" i="44"/>
  <c r="R31" i="44"/>
  <c r="Q31" i="44"/>
  <c r="P31" i="44"/>
  <c r="O31" i="44"/>
  <c r="N31" i="44"/>
  <c r="M31" i="44"/>
  <c r="L31" i="44"/>
  <c r="K31" i="44"/>
  <c r="J31" i="44"/>
  <c r="I31" i="44"/>
  <c r="H31" i="44"/>
  <c r="G31" i="44"/>
  <c r="F31" i="44"/>
  <c r="AL30" i="44"/>
  <c r="AK30" i="44"/>
  <c r="AL29" i="44"/>
  <c r="AK29" i="44"/>
  <c r="AL28" i="44"/>
  <c r="AK28" i="44"/>
  <c r="AK27" i="44"/>
  <c r="AL27" i="44" s="1"/>
  <c r="AL26" i="44"/>
  <c r="AK26" i="44"/>
  <c r="AL25" i="44"/>
  <c r="AK25" i="44"/>
  <c r="AL24" i="44"/>
  <c r="AK24" i="44"/>
  <c r="AK23" i="44"/>
  <c r="AL23" i="44" s="1"/>
  <c r="AL22" i="44"/>
  <c r="AK22" i="44"/>
  <c r="AL21" i="44"/>
  <c r="AK21" i="44"/>
  <c r="AL20" i="44"/>
  <c r="AK20" i="44"/>
  <c r="AK19" i="44"/>
  <c r="AL19" i="44" s="1"/>
  <c r="AL18" i="44"/>
  <c r="AK18" i="44"/>
  <c r="AL17" i="44"/>
  <c r="AK17" i="44"/>
  <c r="AL16" i="44"/>
  <c r="AK16" i="44"/>
  <c r="AK15" i="44"/>
  <c r="AL15" i="44" s="1"/>
  <c r="AL14" i="44"/>
  <c r="AK14" i="44"/>
  <c r="AL13" i="44"/>
  <c r="AK13" i="44"/>
  <c r="AL12" i="44"/>
  <c r="AK12" i="44"/>
  <c r="AK11" i="44"/>
  <c r="AL11" i="44" s="1"/>
  <c r="AG10" i="44"/>
  <c r="AF10" i="44"/>
  <c r="AE10" i="44"/>
  <c r="AD10" i="44"/>
  <c r="AC10" i="44"/>
  <c r="AB10" i="44"/>
  <c r="AA10" i="44"/>
  <c r="Z10" i="44"/>
  <c r="Y10" i="44"/>
  <c r="X10" i="44"/>
  <c r="W10" i="44"/>
  <c r="V10" i="44"/>
  <c r="U10" i="44"/>
  <c r="T10" i="44"/>
  <c r="S10" i="44"/>
  <c r="R10" i="44"/>
  <c r="Q10" i="44"/>
  <c r="P10" i="44"/>
  <c r="O10" i="44"/>
  <c r="N10" i="44"/>
  <c r="M10" i="44"/>
  <c r="L10" i="44"/>
  <c r="K10" i="44"/>
  <c r="J10" i="44"/>
  <c r="I10" i="44"/>
  <c r="H10" i="44"/>
  <c r="G10" i="44"/>
  <c r="F10" i="44"/>
  <c r="AJ10" i="44" s="1"/>
  <c r="AJ9" i="44"/>
  <c r="AI9" i="44"/>
  <c r="AH9" i="44"/>
  <c r="AG9" i="44"/>
  <c r="AF9" i="44"/>
  <c r="AE9" i="44"/>
  <c r="AD9" i="44"/>
  <c r="AC9" i="44"/>
  <c r="AB9" i="44"/>
  <c r="AA9" i="44"/>
  <c r="Z9" i="44"/>
  <c r="Y9" i="44"/>
  <c r="X9" i="44"/>
  <c r="W9" i="44"/>
  <c r="V9" i="44"/>
  <c r="U9" i="44"/>
  <c r="T9" i="44"/>
  <c r="S9" i="44"/>
  <c r="R9" i="44"/>
  <c r="Q9" i="44"/>
  <c r="P9" i="44"/>
  <c r="O9" i="44"/>
  <c r="N9" i="44"/>
  <c r="M9" i="44"/>
  <c r="L9" i="44"/>
  <c r="K9" i="44"/>
  <c r="J9" i="44"/>
  <c r="I9" i="44"/>
  <c r="H9" i="44"/>
  <c r="G9" i="44"/>
  <c r="F9" i="44"/>
  <c r="AL54" i="35"/>
  <c r="AL58" i="35" s="1"/>
  <c r="AG54" i="35"/>
  <c r="AJ57" i="35" s="1"/>
  <c r="AA54" i="35"/>
  <c r="AD56" i="35" s="1"/>
  <c r="U54" i="35"/>
  <c r="X56" i="35" s="1"/>
  <c r="O54" i="35"/>
  <c r="O58" i="35" s="1"/>
  <c r="I54" i="35"/>
  <c r="L57" i="35" s="1"/>
  <c r="E54" i="35"/>
  <c r="F56" i="35" s="1"/>
  <c r="C54" i="35"/>
  <c r="D56" i="35" s="1"/>
  <c r="AJ47" i="35"/>
  <c r="AJ46" i="35"/>
  <c r="AM46" i="35" s="1"/>
  <c r="AJ45" i="35"/>
  <c r="AL45" i="35" s="1"/>
  <c r="AJ44" i="35"/>
  <c r="AM44" i="35" s="1"/>
  <c r="AJ43" i="35"/>
  <c r="AL43" i="35" s="1"/>
  <c r="AJ42" i="35"/>
  <c r="AM42" i="35" s="1"/>
  <c r="AJ41" i="35"/>
  <c r="AL41" i="35" s="1"/>
  <c r="AJ40" i="35"/>
  <c r="AL40" i="35" s="1"/>
  <c r="I51" i="35" s="1"/>
  <c r="AJ39" i="35"/>
  <c r="AL39" i="35" s="1"/>
  <c r="AJ38" i="35"/>
  <c r="AL38" i="35" s="1"/>
  <c r="AI37" i="35"/>
  <c r="AH37" i="35"/>
  <c r="AG37" i="35"/>
  <c r="AF37" i="35"/>
  <c r="AE37" i="35"/>
  <c r="AD37" i="35"/>
  <c r="AC37" i="35"/>
  <c r="AB37" i="35"/>
  <c r="AA37" i="35"/>
  <c r="Z37" i="35"/>
  <c r="Y37" i="35"/>
  <c r="X37" i="35"/>
  <c r="W37" i="35"/>
  <c r="V37" i="35"/>
  <c r="U37" i="35"/>
  <c r="R37" i="35"/>
  <c r="O37" i="35"/>
  <c r="L37" i="35"/>
  <c r="K37" i="35"/>
  <c r="J37" i="35"/>
  <c r="I37" i="35"/>
  <c r="F37" i="35"/>
  <c r="E37" i="35"/>
  <c r="D37" i="35"/>
  <c r="AJ37" i="35" s="1"/>
  <c r="AL37" i="35" s="1"/>
  <c r="AJ31" i="35"/>
  <c r="AI31" i="35"/>
  <c r="AH31" i="35"/>
  <c r="AG31" i="35"/>
  <c r="AF31" i="35"/>
  <c r="AE31" i="35"/>
  <c r="AD31" i="35"/>
  <c r="AC31" i="35"/>
  <c r="AB31" i="35"/>
  <c r="AA31" i="35"/>
  <c r="Z31" i="35"/>
  <c r="Y31" i="35"/>
  <c r="X31" i="35"/>
  <c r="W31" i="35"/>
  <c r="V31" i="35"/>
  <c r="U31" i="35"/>
  <c r="T31" i="35"/>
  <c r="S31" i="35"/>
  <c r="R31" i="35"/>
  <c r="Q31" i="35"/>
  <c r="P31" i="35"/>
  <c r="O31" i="35"/>
  <c r="N31" i="35"/>
  <c r="M31" i="35"/>
  <c r="L31" i="35"/>
  <c r="K31" i="35"/>
  <c r="J31" i="35"/>
  <c r="I31" i="35"/>
  <c r="H31" i="35"/>
  <c r="G31" i="35"/>
  <c r="F31" i="35"/>
  <c r="AK31" i="35" s="1"/>
  <c r="AL31" i="35" s="1"/>
  <c r="AK30" i="35"/>
  <c r="AL30" i="35" s="1"/>
  <c r="AL29" i="35"/>
  <c r="AK29" i="35"/>
  <c r="AL28" i="35"/>
  <c r="AK28" i="35"/>
  <c r="AL27" i="35"/>
  <c r="AK27" i="35"/>
  <c r="AK26" i="35"/>
  <c r="AL26" i="35" s="1"/>
  <c r="AL25" i="35"/>
  <c r="AK25" i="35"/>
  <c r="AL24" i="35"/>
  <c r="AK24" i="35"/>
  <c r="AL23" i="35"/>
  <c r="AK23" i="35"/>
  <c r="AK22" i="35"/>
  <c r="AL22" i="35" s="1"/>
  <c r="AL21" i="35"/>
  <c r="AK21" i="35"/>
  <c r="AL20" i="35"/>
  <c r="AK20" i="35"/>
  <c r="AL19" i="35"/>
  <c r="AK19" i="35"/>
  <c r="AK18" i="35"/>
  <c r="AL18" i="35" s="1"/>
  <c r="AL17" i="35"/>
  <c r="AK17" i="35"/>
  <c r="AL16" i="35"/>
  <c r="AK16" i="35"/>
  <c r="AL15" i="35"/>
  <c r="AK15" i="35"/>
  <c r="AK14" i="35"/>
  <c r="AL14" i="35" s="1"/>
  <c r="AL13" i="35"/>
  <c r="AK13" i="35"/>
  <c r="AL12" i="35"/>
  <c r="AK12" i="35"/>
  <c r="AL11" i="35"/>
  <c r="AK11" i="35"/>
  <c r="AG10" i="35"/>
  <c r="AF10" i="35"/>
  <c r="AE10" i="35"/>
  <c r="AD10" i="35"/>
  <c r="AC10" i="35"/>
  <c r="AB10" i="35"/>
  <c r="AA10" i="35"/>
  <c r="Z10" i="35"/>
  <c r="Y10" i="35"/>
  <c r="X10" i="35"/>
  <c r="W10" i="35"/>
  <c r="V10" i="35"/>
  <c r="U10" i="35"/>
  <c r="T10" i="35"/>
  <c r="S10" i="35"/>
  <c r="R10" i="35"/>
  <c r="Q10" i="35"/>
  <c r="P10" i="35"/>
  <c r="O10" i="35"/>
  <c r="N10" i="35"/>
  <c r="M10" i="35"/>
  <c r="L10" i="35"/>
  <c r="K10" i="35"/>
  <c r="J10" i="35"/>
  <c r="I10" i="35"/>
  <c r="H10" i="35"/>
  <c r="G10" i="35"/>
  <c r="F10" i="35"/>
  <c r="AJ10" i="35" s="1"/>
  <c r="AG9" i="35"/>
  <c r="AF9" i="35"/>
  <c r="AE9" i="35"/>
  <c r="AD9" i="35"/>
  <c r="AC9" i="35"/>
  <c r="AB9" i="35"/>
  <c r="AA9" i="35"/>
  <c r="Z9" i="35"/>
  <c r="Y9" i="35"/>
  <c r="X9" i="35"/>
  <c r="W9" i="35"/>
  <c r="V9" i="35"/>
  <c r="U9" i="35"/>
  <c r="T9" i="35"/>
  <c r="S9" i="35"/>
  <c r="R9" i="35"/>
  <c r="Q9" i="35"/>
  <c r="P9" i="35"/>
  <c r="O9" i="35"/>
  <c r="N9" i="35"/>
  <c r="M9" i="35"/>
  <c r="L9" i="35"/>
  <c r="K9" i="35"/>
  <c r="J9" i="35"/>
  <c r="I9" i="35"/>
  <c r="H9" i="35"/>
  <c r="G9" i="35"/>
  <c r="F9" i="35"/>
  <c r="AJ9" i="35" s="1"/>
  <c r="AL55" i="34"/>
  <c r="AG55" i="34"/>
  <c r="AA55" i="34"/>
  <c r="U55" i="34"/>
  <c r="O55" i="34"/>
  <c r="I55" i="34"/>
  <c r="E55" i="34"/>
  <c r="AL51" i="34"/>
  <c r="AM53" i="34" s="1"/>
  <c r="AG51" i="34"/>
  <c r="AJ53" i="34" s="1"/>
  <c r="AA51" i="34"/>
  <c r="AD53" i="34" s="1"/>
  <c r="U51" i="34"/>
  <c r="X54" i="34" s="1"/>
  <c r="O51" i="34"/>
  <c r="R53" i="34" s="1"/>
  <c r="I51" i="34"/>
  <c r="L53" i="34" s="1"/>
  <c r="E51" i="34"/>
  <c r="F53" i="34" s="1"/>
  <c r="C51" i="34"/>
  <c r="D53" i="34" s="1"/>
  <c r="AJ44" i="34"/>
  <c r="AJ43" i="34"/>
  <c r="AL43" i="34" s="1"/>
  <c r="AJ42" i="34"/>
  <c r="AL42" i="34" s="1"/>
  <c r="AL41" i="34"/>
  <c r="AJ41" i="34"/>
  <c r="AL40" i="34"/>
  <c r="AJ40" i="34"/>
  <c r="AJ39" i="34"/>
  <c r="AL39" i="34" s="1"/>
  <c r="AJ38" i="34"/>
  <c r="AL38" i="34" s="1"/>
  <c r="AG37" i="34"/>
  <c r="AD37" i="34"/>
  <c r="AA37" i="34"/>
  <c r="X37" i="34"/>
  <c r="U37" i="34"/>
  <c r="R37" i="34"/>
  <c r="O37" i="34"/>
  <c r="L37" i="34"/>
  <c r="I37" i="34"/>
  <c r="F37" i="34"/>
  <c r="E37" i="34"/>
  <c r="D37" i="34"/>
  <c r="AJ37" i="34" s="1"/>
  <c r="AL37" i="34" s="1"/>
  <c r="AJ31" i="34"/>
  <c r="AI31" i="34"/>
  <c r="AH31" i="34"/>
  <c r="AG31" i="34"/>
  <c r="AF31" i="34"/>
  <c r="AE31" i="34"/>
  <c r="AD31" i="34"/>
  <c r="AC31" i="34"/>
  <c r="AB31" i="34"/>
  <c r="AA31" i="34"/>
  <c r="Z31" i="34"/>
  <c r="Y31" i="34"/>
  <c r="X31" i="34"/>
  <c r="W31" i="34"/>
  <c r="V31" i="34"/>
  <c r="U31" i="34"/>
  <c r="T31" i="34"/>
  <c r="S31" i="34"/>
  <c r="R31" i="34"/>
  <c r="Q31" i="34"/>
  <c r="P31" i="34"/>
  <c r="O31" i="34"/>
  <c r="N31" i="34"/>
  <c r="M31" i="34"/>
  <c r="L31" i="34"/>
  <c r="K31" i="34"/>
  <c r="J31" i="34"/>
  <c r="I31" i="34"/>
  <c r="H31" i="34"/>
  <c r="G31" i="34"/>
  <c r="AK31" i="34" s="1"/>
  <c r="AL31" i="34" s="1"/>
  <c r="F31" i="34"/>
  <c r="AK30" i="34"/>
  <c r="AL30" i="34" s="1"/>
  <c r="AK29" i="34"/>
  <c r="AL29" i="34" s="1"/>
  <c r="AK28" i="34"/>
  <c r="AL28" i="34" s="1"/>
  <c r="AL27" i="34"/>
  <c r="AK27" i="34"/>
  <c r="AL26" i="34"/>
  <c r="AK26" i="34"/>
  <c r="AK25" i="34"/>
  <c r="AL25" i="34" s="1"/>
  <c r="AK24" i="34"/>
  <c r="AL24" i="34" s="1"/>
  <c r="AL23" i="34"/>
  <c r="AK23" i="34"/>
  <c r="AL22" i="34"/>
  <c r="AK22" i="34"/>
  <c r="AK21" i="34"/>
  <c r="AL21" i="34" s="1"/>
  <c r="AK20" i="34"/>
  <c r="AL20" i="34" s="1"/>
  <c r="AL19" i="34"/>
  <c r="AK19" i="34"/>
  <c r="AL18" i="34"/>
  <c r="AK18" i="34"/>
  <c r="AK17" i="34"/>
  <c r="AL17" i="34" s="1"/>
  <c r="AK16" i="34"/>
  <c r="AL16" i="34" s="1"/>
  <c r="AL15" i="34"/>
  <c r="AK15" i="34"/>
  <c r="AL14" i="34"/>
  <c r="AK14" i="34"/>
  <c r="AK13" i="34"/>
  <c r="AL13" i="34" s="1"/>
  <c r="AK12" i="34"/>
  <c r="AL11" i="34"/>
  <c r="AK11" i="34"/>
  <c r="AG10" i="34"/>
  <c r="AF10" i="34"/>
  <c r="AE10" i="34"/>
  <c r="AD10" i="34"/>
  <c r="AC10" i="34"/>
  <c r="AB10" i="34"/>
  <c r="AA10" i="34"/>
  <c r="Z10" i="34"/>
  <c r="Y10" i="34"/>
  <c r="X10" i="34"/>
  <c r="W10" i="34"/>
  <c r="V10" i="34"/>
  <c r="U10" i="34"/>
  <c r="T10" i="34"/>
  <c r="S10" i="34"/>
  <c r="R10" i="34"/>
  <c r="Q10" i="34"/>
  <c r="P10" i="34"/>
  <c r="O10" i="34"/>
  <c r="N10" i="34"/>
  <c r="M10" i="34"/>
  <c r="L10" i="34"/>
  <c r="K10" i="34"/>
  <c r="J10" i="34"/>
  <c r="I10" i="34"/>
  <c r="H10" i="34"/>
  <c r="G10" i="34"/>
  <c r="F10" i="34"/>
  <c r="AH10" i="34" s="1"/>
  <c r="AI9" i="34"/>
  <c r="AH9" i="34"/>
  <c r="AG9" i="34"/>
  <c r="AF9" i="34"/>
  <c r="AE9" i="34"/>
  <c r="AD9" i="34"/>
  <c r="AC9" i="34"/>
  <c r="AB9" i="34"/>
  <c r="AA9" i="34"/>
  <c r="Z9" i="34"/>
  <c r="Y9" i="34"/>
  <c r="X9" i="34"/>
  <c r="W9" i="34"/>
  <c r="V9" i="34"/>
  <c r="U9" i="34"/>
  <c r="T9" i="34"/>
  <c r="S9" i="34"/>
  <c r="R9" i="34"/>
  <c r="Q9" i="34"/>
  <c r="P9" i="34"/>
  <c r="O9" i="34"/>
  <c r="N9" i="34"/>
  <c r="M9" i="34"/>
  <c r="L9" i="34"/>
  <c r="K9" i="34"/>
  <c r="J9" i="34"/>
  <c r="I9" i="34"/>
  <c r="H9" i="34"/>
  <c r="G9" i="34"/>
  <c r="F9" i="34"/>
  <c r="AL12" i="34" s="1"/>
  <c r="AL58" i="33"/>
  <c r="AG58" i="33"/>
  <c r="AA58" i="33"/>
  <c r="U58" i="33"/>
  <c r="O58" i="33"/>
  <c r="I58" i="33"/>
  <c r="E58" i="33"/>
  <c r="AL54" i="33"/>
  <c r="AM56" i="33" s="1"/>
  <c r="AG54" i="33"/>
  <c r="AJ56" i="33" s="1"/>
  <c r="AA54" i="33"/>
  <c r="AA57" i="33" s="1"/>
  <c r="U54" i="33"/>
  <c r="U56" i="33" s="1"/>
  <c r="O54" i="33"/>
  <c r="R56" i="33" s="1"/>
  <c r="I54" i="33"/>
  <c r="I56" i="33" s="1"/>
  <c r="E54" i="33"/>
  <c r="E57" i="33" s="1"/>
  <c r="C54" i="33"/>
  <c r="C56" i="33" s="1"/>
  <c r="AJ47" i="33"/>
  <c r="AL45" i="33" s="1"/>
  <c r="AJ46" i="33"/>
  <c r="AL46" i="33" s="1"/>
  <c r="AJ45" i="33"/>
  <c r="AJ44" i="33"/>
  <c r="AM44" i="33" s="1"/>
  <c r="AJ43" i="33"/>
  <c r="AL43" i="33" s="1"/>
  <c r="AM42" i="33"/>
  <c r="AJ42" i="33"/>
  <c r="AJ41" i="33"/>
  <c r="AL41" i="33" s="1"/>
  <c r="AL40" i="33"/>
  <c r="AJ40" i="33"/>
  <c r="AJ39" i="33"/>
  <c r="AL39" i="33" s="1"/>
  <c r="AJ38" i="33"/>
  <c r="AI37" i="33"/>
  <c r="AH37" i="33"/>
  <c r="AG37" i="33"/>
  <c r="AF37" i="33"/>
  <c r="AE37" i="33"/>
  <c r="AD37" i="33"/>
  <c r="AC37" i="33"/>
  <c r="AB37" i="33"/>
  <c r="AA37" i="33"/>
  <c r="Z37" i="33"/>
  <c r="Y37" i="33"/>
  <c r="X37" i="33"/>
  <c r="W37" i="33"/>
  <c r="V37" i="33"/>
  <c r="U37" i="33"/>
  <c r="R37" i="33"/>
  <c r="O37" i="33"/>
  <c r="L37" i="33"/>
  <c r="K37" i="33"/>
  <c r="J37" i="33"/>
  <c r="I37" i="33"/>
  <c r="F37" i="33"/>
  <c r="E37" i="33"/>
  <c r="D37" i="33"/>
  <c r="AJ37" i="33" s="1"/>
  <c r="AL37" i="33" s="1"/>
  <c r="AJ31" i="33"/>
  <c r="AI31" i="33"/>
  <c r="AH31" i="33"/>
  <c r="AG31" i="33"/>
  <c r="AF31" i="33"/>
  <c r="AE31" i="33"/>
  <c r="AD31" i="33"/>
  <c r="AC31" i="33"/>
  <c r="AB31" i="33"/>
  <c r="AA31" i="33"/>
  <c r="Z31" i="33"/>
  <c r="Y31" i="33"/>
  <c r="X31" i="33"/>
  <c r="W31" i="33"/>
  <c r="V31" i="33"/>
  <c r="U31" i="33"/>
  <c r="T31" i="33"/>
  <c r="S31" i="33"/>
  <c r="R31" i="33"/>
  <c r="Q31" i="33"/>
  <c r="P31" i="33"/>
  <c r="O31" i="33"/>
  <c r="N31" i="33"/>
  <c r="M31" i="33"/>
  <c r="L31" i="33"/>
  <c r="K31" i="33"/>
  <c r="J31" i="33"/>
  <c r="I31" i="33"/>
  <c r="H31" i="33"/>
  <c r="G31" i="33"/>
  <c r="F31" i="33"/>
  <c r="AK31" i="33" s="1"/>
  <c r="AL31" i="33" s="1"/>
  <c r="AK30" i="33"/>
  <c r="AL30" i="33" s="1"/>
  <c r="AL29" i="33"/>
  <c r="AK29" i="33"/>
  <c r="AK28" i="33"/>
  <c r="AL28" i="33" s="1"/>
  <c r="AK27" i="33"/>
  <c r="AL27" i="33" s="1"/>
  <c r="AK26" i="33"/>
  <c r="AL26" i="33" s="1"/>
  <c r="AL25" i="33"/>
  <c r="AK25" i="33"/>
  <c r="AK24" i="33"/>
  <c r="AL24" i="33" s="1"/>
  <c r="AK23" i="33"/>
  <c r="AL23" i="33" s="1"/>
  <c r="AK22" i="33"/>
  <c r="AL22" i="33" s="1"/>
  <c r="AL21" i="33"/>
  <c r="AK21" i="33"/>
  <c r="AK20" i="33"/>
  <c r="AK19" i="33"/>
  <c r="AL19" i="33" s="1"/>
  <c r="AK18" i="33"/>
  <c r="AL18" i="33" s="1"/>
  <c r="AL17" i="33"/>
  <c r="AK17" i="33"/>
  <c r="AK16" i="33"/>
  <c r="AK15" i="33"/>
  <c r="AL15" i="33" s="1"/>
  <c r="AK14" i="33"/>
  <c r="AL14" i="33" s="1"/>
  <c r="AL13" i="33"/>
  <c r="AK13" i="33"/>
  <c r="AK12" i="33"/>
  <c r="AK11" i="33"/>
  <c r="AL11" i="33" s="1"/>
  <c r="AJ10" i="33"/>
  <c r="AI10" i="33"/>
  <c r="AH10" i="33"/>
  <c r="AG10" i="33"/>
  <c r="AF10" i="33"/>
  <c r="AE10" i="33"/>
  <c r="AD10" i="33"/>
  <c r="AC10" i="33"/>
  <c r="AB10" i="33"/>
  <c r="AA10" i="33"/>
  <c r="Z10" i="33"/>
  <c r="Y10" i="33"/>
  <c r="X10" i="33"/>
  <c r="W10" i="33"/>
  <c r="V10" i="33"/>
  <c r="U10" i="33"/>
  <c r="T10" i="33"/>
  <c r="S10" i="33"/>
  <c r="R10" i="33"/>
  <c r="Q10" i="33"/>
  <c r="P10" i="33"/>
  <c r="O10" i="33"/>
  <c r="N10" i="33"/>
  <c r="M10" i="33"/>
  <c r="L10" i="33"/>
  <c r="K10" i="33"/>
  <c r="J10" i="33"/>
  <c r="I10" i="33"/>
  <c r="H10" i="33"/>
  <c r="G10" i="33"/>
  <c r="F10" i="33"/>
  <c r="AJ9" i="33"/>
  <c r="AI9" i="33"/>
  <c r="AH9" i="33"/>
  <c r="AG9" i="33"/>
  <c r="AF9" i="33"/>
  <c r="AE9" i="33"/>
  <c r="AD9" i="33"/>
  <c r="AC9" i="33"/>
  <c r="AB9" i="33"/>
  <c r="AA9" i="33"/>
  <c r="Z9" i="33"/>
  <c r="Y9" i="33"/>
  <c r="X9" i="33"/>
  <c r="W9" i="33"/>
  <c r="V9" i="33"/>
  <c r="U9" i="33"/>
  <c r="T9" i="33"/>
  <c r="S9" i="33"/>
  <c r="R9" i="33"/>
  <c r="Q9" i="33"/>
  <c r="P9" i="33"/>
  <c r="O9" i="33"/>
  <c r="N9" i="33"/>
  <c r="M9" i="33"/>
  <c r="L9" i="33"/>
  <c r="K9" i="33"/>
  <c r="J9" i="33"/>
  <c r="I9" i="33"/>
  <c r="H9" i="33"/>
  <c r="G9" i="33"/>
  <c r="F9" i="33"/>
  <c r="AL20" i="33" s="1"/>
  <c r="R54" i="45" l="1"/>
  <c r="X54" i="45"/>
  <c r="AD57" i="33"/>
  <c r="L53" i="45"/>
  <c r="R53" i="45"/>
  <c r="AK31" i="44"/>
  <c r="AL31" i="44" s="1"/>
  <c r="AL53" i="45"/>
  <c r="O56" i="48"/>
  <c r="AM57" i="48"/>
  <c r="E54" i="45"/>
  <c r="AG56" i="48"/>
  <c r="E58" i="48"/>
  <c r="AJ56" i="48"/>
  <c r="O58" i="48"/>
  <c r="U54" i="45"/>
  <c r="AL56" i="48"/>
  <c r="E57" i="48"/>
  <c r="O53" i="45"/>
  <c r="O57" i="48"/>
  <c r="I56" i="48"/>
  <c r="R57" i="48"/>
  <c r="U53" i="45"/>
  <c r="L56" i="48"/>
  <c r="AL57" i="48"/>
  <c r="E51" i="48"/>
  <c r="C51" i="48"/>
  <c r="I51" i="48"/>
  <c r="AM56" i="48"/>
  <c r="X57" i="48"/>
  <c r="I58" i="48"/>
  <c r="C56" i="48"/>
  <c r="AA57" i="48"/>
  <c r="X56" i="48"/>
  <c r="F57" i="48"/>
  <c r="AD57" i="48"/>
  <c r="AA58" i="48"/>
  <c r="E56" i="48"/>
  <c r="AA56" i="48"/>
  <c r="I57" i="48"/>
  <c r="AG57" i="48"/>
  <c r="AG58" i="48"/>
  <c r="U57" i="48"/>
  <c r="C48" i="45"/>
  <c r="E48" i="45"/>
  <c r="AJ53" i="45"/>
  <c r="AM54" i="45"/>
  <c r="C53" i="45"/>
  <c r="F54" i="45"/>
  <c r="AD54" i="45"/>
  <c r="E53" i="45"/>
  <c r="AA53" i="45"/>
  <c r="I54" i="45"/>
  <c r="AG54" i="45"/>
  <c r="AM53" i="45"/>
  <c r="AD53" i="45"/>
  <c r="L54" i="45"/>
  <c r="AJ54" i="45"/>
  <c r="E51" i="44"/>
  <c r="C51" i="44"/>
  <c r="I51" i="44"/>
  <c r="AL44" i="44"/>
  <c r="L56" i="44"/>
  <c r="AJ56" i="44"/>
  <c r="R57" i="44"/>
  <c r="AM57" i="44"/>
  <c r="O56" i="44"/>
  <c r="AL56" i="44"/>
  <c r="U57" i="44"/>
  <c r="E58" i="44"/>
  <c r="R56" i="44"/>
  <c r="AM56" i="44"/>
  <c r="X57" i="44"/>
  <c r="I58" i="44"/>
  <c r="C56" i="44"/>
  <c r="U56" i="44"/>
  <c r="E57" i="44"/>
  <c r="AA57" i="44"/>
  <c r="O58" i="44"/>
  <c r="AH10" i="44"/>
  <c r="X56" i="44"/>
  <c r="F57" i="44"/>
  <c r="AD57" i="44"/>
  <c r="AI10" i="44"/>
  <c r="AL46" i="44"/>
  <c r="E56" i="44"/>
  <c r="AA56" i="44"/>
  <c r="I57" i="44"/>
  <c r="AG57" i="44"/>
  <c r="AA58" i="44"/>
  <c r="L57" i="44"/>
  <c r="AJ57" i="44"/>
  <c r="AG58" i="44"/>
  <c r="AL57" i="44"/>
  <c r="AG57" i="33"/>
  <c r="AL57" i="33"/>
  <c r="D56" i="33"/>
  <c r="O57" i="33"/>
  <c r="AA56" i="33"/>
  <c r="AG56" i="33"/>
  <c r="E51" i="33"/>
  <c r="C51" i="33"/>
  <c r="E48" i="34"/>
  <c r="C48" i="34"/>
  <c r="E51" i="35"/>
  <c r="C51" i="35"/>
  <c r="X56" i="33"/>
  <c r="F57" i="33"/>
  <c r="AI10" i="34"/>
  <c r="C53" i="34"/>
  <c r="U53" i="34"/>
  <c r="E54" i="34"/>
  <c r="AA54" i="34"/>
  <c r="AH10" i="35"/>
  <c r="I56" i="35"/>
  <c r="AG56" i="35"/>
  <c r="O57" i="35"/>
  <c r="AL57" i="35"/>
  <c r="E56" i="33"/>
  <c r="AJ10" i="34"/>
  <c r="X53" i="34"/>
  <c r="F54" i="34"/>
  <c r="AD54" i="34"/>
  <c r="AH9" i="35"/>
  <c r="AI10" i="35"/>
  <c r="L56" i="35"/>
  <c r="AJ56" i="35"/>
  <c r="R57" i="35"/>
  <c r="AM57" i="35"/>
  <c r="I57" i="33"/>
  <c r="AM46" i="33"/>
  <c r="I51" i="33" s="1"/>
  <c r="F56" i="33"/>
  <c r="AD56" i="33"/>
  <c r="L57" i="33"/>
  <c r="AJ57" i="33"/>
  <c r="AJ9" i="34"/>
  <c r="E53" i="34"/>
  <c r="AA53" i="34"/>
  <c r="I54" i="34"/>
  <c r="AG54" i="34"/>
  <c r="AI9" i="35"/>
  <c r="O56" i="35"/>
  <c r="AL56" i="35"/>
  <c r="U57" i="35"/>
  <c r="E58" i="35"/>
  <c r="L54" i="34"/>
  <c r="AJ54" i="34"/>
  <c r="R56" i="35"/>
  <c r="AM56" i="35"/>
  <c r="X57" i="35"/>
  <c r="I58" i="35"/>
  <c r="AL44" i="33"/>
  <c r="L56" i="33"/>
  <c r="R57" i="33"/>
  <c r="AM57" i="33"/>
  <c r="I53" i="34"/>
  <c r="AG53" i="34"/>
  <c r="O54" i="34"/>
  <c r="AL54" i="34"/>
  <c r="C56" i="35"/>
  <c r="U56" i="35"/>
  <c r="E57" i="35"/>
  <c r="AA57" i="35"/>
  <c r="O56" i="33"/>
  <c r="AL56" i="33"/>
  <c r="U57" i="33"/>
  <c r="R54" i="34"/>
  <c r="AM54" i="34"/>
  <c r="F57" i="35"/>
  <c r="AD57" i="35"/>
  <c r="AA58" i="35"/>
  <c r="AL12" i="33"/>
  <c r="AL16" i="33"/>
  <c r="X57" i="33"/>
  <c r="O53" i="34"/>
  <c r="AL53" i="34"/>
  <c r="U54" i="34"/>
  <c r="E56" i="35"/>
  <c r="AA56" i="35"/>
  <c r="I57" i="35"/>
  <c r="AG57" i="35"/>
  <c r="AG58" i="35"/>
  <c r="AL38" i="33"/>
  <c r="AL42" i="33"/>
  <c r="X19" i="18" l="1"/>
  <c r="AB19" i="18"/>
  <c r="AF19" i="18"/>
  <c r="AF38" i="18"/>
</calcChain>
</file>

<file path=xl/sharedStrings.xml><?xml version="1.0" encoding="utf-8"?>
<sst xmlns="http://schemas.openxmlformats.org/spreadsheetml/2006/main" count="2519" uniqueCount="910">
  <si>
    <t>計</t>
    <rPh sb="0" eb="1">
      <t>ケイ</t>
    </rPh>
    <phoneticPr fontId="7"/>
  </si>
  <si>
    <t>（別紙９）</t>
    <rPh sb="1" eb="3">
      <t>ベッシ</t>
    </rPh>
    <phoneticPr fontId="7"/>
  </si>
  <si>
    <t>共同生活援助に係る一覧表</t>
    <rPh sb="0" eb="2">
      <t>キョウドウ</t>
    </rPh>
    <rPh sb="2" eb="4">
      <t>セイカツ</t>
    </rPh>
    <rPh sb="4" eb="6">
      <t>エンジョ</t>
    </rPh>
    <rPh sb="7" eb="8">
      <t>カカ</t>
    </rPh>
    <rPh sb="9" eb="11">
      <t>イチラン</t>
    </rPh>
    <rPh sb="11" eb="12">
      <t>ヒョウ</t>
    </rPh>
    <phoneticPr fontId="7"/>
  </si>
  <si>
    <t>事業所の所在地</t>
    <rPh sb="0" eb="3">
      <t>ジギョウショ</t>
    </rPh>
    <rPh sb="4" eb="7">
      <t>ショザイチ</t>
    </rPh>
    <phoneticPr fontId="7"/>
  </si>
  <si>
    <t>連絡先</t>
    <rPh sb="0" eb="3">
      <t>レンラクサキ</t>
    </rPh>
    <phoneticPr fontId="7"/>
  </si>
  <si>
    <t>担当者名</t>
    <rPh sb="0" eb="4">
      <t>タントウシャメイ</t>
    </rPh>
    <phoneticPr fontId="7"/>
  </si>
  <si>
    <t>共同生活住居の状況</t>
    <rPh sb="0" eb="2">
      <t>キョウドウ</t>
    </rPh>
    <rPh sb="2" eb="4">
      <t>セイカツ</t>
    </rPh>
    <rPh sb="4" eb="6">
      <t>ジュウキョ</t>
    </rPh>
    <rPh sb="7" eb="9">
      <t>ジョウキョウ</t>
    </rPh>
    <phoneticPr fontId="7"/>
  </si>
  <si>
    <t>共同生活住居の名称</t>
    <rPh sb="0" eb="2">
      <t>キョウドウ</t>
    </rPh>
    <rPh sb="2" eb="4">
      <t>セイカツ</t>
    </rPh>
    <rPh sb="4" eb="6">
      <t>ジュウキョ</t>
    </rPh>
    <rPh sb="7" eb="9">
      <t>メイショウ</t>
    </rPh>
    <phoneticPr fontId="7"/>
  </si>
  <si>
    <t>現員</t>
    <rPh sb="0" eb="2">
      <t>ゲンイン</t>
    </rPh>
    <phoneticPr fontId="7"/>
  </si>
  <si>
    <t>大規模住居減算の該当の有無</t>
    <rPh sb="0" eb="3">
      <t>ダイキボ</t>
    </rPh>
    <rPh sb="3" eb="5">
      <t>ジュウキョ</t>
    </rPh>
    <rPh sb="5" eb="7">
      <t>ゲンサン</t>
    </rPh>
    <rPh sb="8" eb="10">
      <t>ガイトウ</t>
    </rPh>
    <rPh sb="11" eb="13">
      <t>ウム</t>
    </rPh>
    <phoneticPr fontId="7"/>
  </si>
  <si>
    <t>○○ホーム</t>
    <phoneticPr fontId="7"/>
  </si>
  <si>
    <t>○○県○○市○○町○－○</t>
    <phoneticPr fontId="7"/>
  </si>
  <si>
    <t>○○ハイツ</t>
    <phoneticPr fontId="7"/>
  </si>
  <si>
    <t>○○荘</t>
    <rPh sb="2" eb="3">
      <t>ソウ</t>
    </rPh>
    <phoneticPr fontId="7"/>
  </si>
  <si>
    <t>○○県○○市○○町○－○</t>
    <phoneticPr fontId="7"/>
  </si>
  <si>
    <t>○</t>
    <phoneticPr fontId="7"/>
  </si>
  <si>
    <t xml:space="preserve">利用者の状況 </t>
    <rPh sb="0" eb="3">
      <t>リヨウシャ</t>
    </rPh>
    <rPh sb="4" eb="6">
      <t>ジョウキョウ</t>
    </rPh>
    <phoneticPr fontId="7"/>
  </si>
  <si>
    <t>共同生活住居の名称</t>
    <phoneticPr fontId="7"/>
  </si>
  <si>
    <t>夜間支援体制の
内容等</t>
    <rPh sb="0" eb="2">
      <t>ヤカン</t>
    </rPh>
    <rPh sb="2" eb="4">
      <t>シエン</t>
    </rPh>
    <rPh sb="4" eb="6">
      <t>タイセイ</t>
    </rPh>
    <rPh sb="8" eb="10">
      <t>ナイヨウ</t>
    </rPh>
    <rPh sb="10" eb="11">
      <t>ナド</t>
    </rPh>
    <phoneticPr fontId="7"/>
  </si>
  <si>
    <t>氏　　　　名</t>
    <rPh sb="0" eb="1">
      <t>シ</t>
    </rPh>
    <rPh sb="5" eb="6">
      <t>メイ</t>
    </rPh>
    <phoneticPr fontId="7"/>
  </si>
  <si>
    <t>重度障害者等包括支援対象者の
有無</t>
    <rPh sb="0" eb="2">
      <t>ジュウド</t>
    </rPh>
    <rPh sb="2" eb="5">
      <t>ショウガイシャ</t>
    </rPh>
    <rPh sb="5" eb="6">
      <t>トウ</t>
    </rPh>
    <rPh sb="6" eb="8">
      <t>ホウカツ</t>
    </rPh>
    <rPh sb="8" eb="10">
      <t>シエン</t>
    </rPh>
    <rPh sb="10" eb="13">
      <t>タイショウシャ</t>
    </rPh>
    <rPh sb="15" eb="17">
      <t>ウム</t>
    </rPh>
    <phoneticPr fontId="7"/>
  </si>
  <si>
    <t>宿直勤務</t>
    <rPh sb="0" eb="2">
      <t>シュクチョク</t>
    </rPh>
    <rPh sb="2" eb="4">
      <t>キンム</t>
    </rPh>
    <phoneticPr fontId="7"/>
  </si>
  <si>
    <t>○</t>
    <phoneticPr fontId="7"/>
  </si>
  <si>
    <t>○○ハイツ</t>
    <phoneticPr fontId="7"/>
  </si>
  <si>
    <t>無</t>
    <rPh sb="0" eb="1">
      <t>ナ</t>
    </rPh>
    <phoneticPr fontId="7"/>
  </si>
  <si>
    <t>Ａホーム宿直職員
による巡回（2回）</t>
    <rPh sb="4" eb="6">
      <t>シュクチョク</t>
    </rPh>
    <rPh sb="6" eb="8">
      <t>ショクイン</t>
    </rPh>
    <rPh sb="12" eb="14">
      <t>ジュンカイ</t>
    </rPh>
    <rPh sb="16" eb="17">
      <t>カイ</t>
    </rPh>
    <phoneticPr fontId="7"/>
  </si>
  <si>
    <t xml:space="preserve">   　※「夜間の支援体制の内容」欄は、共同生活介護等事業所において行われている
        夜間の支援の内容、人員配置、他の社会福祉施設等との連携の状況等具体的
        に記載してください。</t>
    <rPh sb="26" eb="27">
      <t>ナド</t>
    </rPh>
    <rPh sb="65" eb="67">
      <t>シャカイ</t>
    </rPh>
    <rPh sb="67" eb="69">
      <t>フクシ</t>
    </rPh>
    <rPh sb="69" eb="71">
      <t>シセツ</t>
    </rPh>
    <phoneticPr fontId="7"/>
  </si>
  <si>
    <t>夜間の支援体制</t>
    <rPh sb="0" eb="2">
      <t>ヤカン</t>
    </rPh>
    <rPh sb="3" eb="5">
      <t>シエン</t>
    </rPh>
    <rPh sb="5" eb="7">
      <t>タイセイ</t>
    </rPh>
    <phoneticPr fontId="7"/>
  </si>
  <si>
    <t>夜間の支援体制の内容</t>
    <rPh sb="0" eb="2">
      <t>ヤカン</t>
    </rPh>
    <rPh sb="3" eb="5">
      <t>シエン</t>
    </rPh>
    <rPh sb="5" eb="7">
      <t>タイセイ</t>
    </rPh>
    <rPh sb="8" eb="10">
      <t>ナイヨウ</t>
    </rPh>
    <phoneticPr fontId="7"/>
  </si>
  <si>
    <t>連携施設の名称</t>
    <rPh sb="0" eb="2">
      <t>レンケイ</t>
    </rPh>
    <rPh sb="2" eb="4">
      <t>シセツ</t>
    </rPh>
    <rPh sb="5" eb="7">
      <t>メイショウ</t>
    </rPh>
    <phoneticPr fontId="7"/>
  </si>
  <si>
    <t>注１　「重度障害者の状況」欄は、障害程度区分４以上の者を記載してください。</t>
    <rPh sb="0" eb="1">
      <t>チュウ</t>
    </rPh>
    <rPh sb="4" eb="6">
      <t>ジュウド</t>
    </rPh>
    <rPh sb="6" eb="9">
      <t>ショウガイシャ</t>
    </rPh>
    <rPh sb="10" eb="12">
      <t>ジョウキョウ</t>
    </rPh>
    <rPh sb="13" eb="14">
      <t>ラン</t>
    </rPh>
    <rPh sb="16" eb="18">
      <t>ショウガイ</t>
    </rPh>
    <rPh sb="18" eb="20">
      <t>テイド</t>
    </rPh>
    <rPh sb="20" eb="22">
      <t>クブン</t>
    </rPh>
    <rPh sb="23" eb="25">
      <t>イジョウ</t>
    </rPh>
    <rPh sb="26" eb="27">
      <t>シャ</t>
    </rPh>
    <rPh sb="28" eb="30">
      <t>キサイ</t>
    </rPh>
    <phoneticPr fontId="7"/>
  </si>
  <si>
    <t>注２　「夜間の支援体制の内容」欄は、共同生活介護事業所において行われている夜間の支援の内容、人員配
　　置、他の社会福祉施設等との連携の状況等具体的に記載してください。（夜間支援体制加算に係る内容）</t>
    <rPh sb="0" eb="1">
      <t>チュウ</t>
    </rPh>
    <rPh sb="4" eb="6">
      <t>ヤカン</t>
    </rPh>
    <rPh sb="7" eb="9">
      <t>シエン</t>
    </rPh>
    <rPh sb="9" eb="11">
      <t>タイセイ</t>
    </rPh>
    <rPh sb="12" eb="14">
      <t>ナイヨウ</t>
    </rPh>
    <rPh sb="15" eb="16">
      <t>ラン</t>
    </rPh>
    <rPh sb="18" eb="20">
      <t>キョウドウ</t>
    </rPh>
    <rPh sb="20" eb="22">
      <t>セイカツ</t>
    </rPh>
    <rPh sb="22" eb="24">
      <t>カイゴ</t>
    </rPh>
    <rPh sb="24" eb="27">
      <t>ジギョウショ</t>
    </rPh>
    <rPh sb="31" eb="32">
      <t>オコナ</t>
    </rPh>
    <rPh sb="37" eb="39">
      <t>ヤカン</t>
    </rPh>
    <rPh sb="40" eb="42">
      <t>シエン</t>
    </rPh>
    <rPh sb="43" eb="45">
      <t>ナイヨウ</t>
    </rPh>
    <rPh sb="46" eb="48">
      <t>ジンイン</t>
    </rPh>
    <rPh sb="48" eb="49">
      <t>クバ</t>
    </rPh>
    <rPh sb="52" eb="53">
      <t>オキ</t>
    </rPh>
    <rPh sb="54" eb="55">
      <t>タ</t>
    </rPh>
    <rPh sb="56" eb="58">
      <t>シャカイ</t>
    </rPh>
    <rPh sb="58" eb="60">
      <t>フクシ</t>
    </rPh>
    <rPh sb="60" eb="62">
      <t>シセツ</t>
    </rPh>
    <rPh sb="62" eb="63">
      <t>トウ</t>
    </rPh>
    <rPh sb="65" eb="67">
      <t>レンケイ</t>
    </rPh>
    <rPh sb="68" eb="70">
      <t>ジョウキョウ</t>
    </rPh>
    <rPh sb="70" eb="71">
      <t>トウ</t>
    </rPh>
    <rPh sb="71" eb="74">
      <t>グタイテキ</t>
    </rPh>
    <rPh sb="75" eb="77">
      <t>キサイ</t>
    </rPh>
    <rPh sb="85" eb="87">
      <t>ヤカン</t>
    </rPh>
    <rPh sb="87" eb="89">
      <t>シエン</t>
    </rPh>
    <rPh sb="89" eb="91">
      <t>タイセイ</t>
    </rPh>
    <rPh sb="91" eb="93">
      <t>カサン</t>
    </rPh>
    <rPh sb="94" eb="95">
      <t>カカ</t>
    </rPh>
    <rPh sb="96" eb="98">
      <t>ナイヨウ</t>
    </rPh>
    <phoneticPr fontId="7"/>
  </si>
  <si>
    <t>所在地</t>
    <rPh sb="0" eb="3">
      <t>ショザイチ</t>
    </rPh>
    <phoneticPr fontId="7"/>
  </si>
  <si>
    <t>印</t>
    <rPh sb="0" eb="1">
      <t>イン</t>
    </rPh>
    <phoneticPr fontId="7"/>
  </si>
  <si>
    <t>電話番号</t>
    <rPh sb="0" eb="2">
      <t>デンワ</t>
    </rPh>
    <rPh sb="2" eb="4">
      <t>バンゴウ</t>
    </rPh>
    <phoneticPr fontId="7"/>
  </si>
  <si>
    <t>ＦＡＸ番号</t>
    <rPh sb="3" eb="5">
      <t>バンゴウ</t>
    </rPh>
    <phoneticPr fontId="7"/>
  </si>
  <si>
    <t>主たる事業所</t>
    <rPh sb="0" eb="1">
      <t>シュ</t>
    </rPh>
    <rPh sb="3" eb="6">
      <t>ジギョウショ</t>
    </rPh>
    <phoneticPr fontId="7"/>
  </si>
  <si>
    <t>フリガナ</t>
    <phoneticPr fontId="7"/>
  </si>
  <si>
    <t>名　　称</t>
    <rPh sb="0" eb="1">
      <t>メイ</t>
    </rPh>
    <rPh sb="3" eb="4">
      <t>ショウ</t>
    </rPh>
    <phoneticPr fontId="7"/>
  </si>
  <si>
    <t>連 絡 先</t>
    <rPh sb="0" eb="1">
      <t>レン</t>
    </rPh>
    <rPh sb="2" eb="3">
      <t>ラク</t>
    </rPh>
    <rPh sb="4" eb="5">
      <t>サキ</t>
    </rPh>
    <phoneticPr fontId="7"/>
  </si>
  <si>
    <t>管理者</t>
    <rPh sb="0" eb="1">
      <t>カン</t>
    </rPh>
    <rPh sb="1" eb="2">
      <t>リ</t>
    </rPh>
    <rPh sb="2" eb="3">
      <t>モノ</t>
    </rPh>
    <phoneticPr fontId="7"/>
  </si>
  <si>
    <t>住　所</t>
    <rPh sb="0" eb="1">
      <t>ジュウ</t>
    </rPh>
    <rPh sb="2" eb="3">
      <t>トコロ</t>
    </rPh>
    <phoneticPr fontId="7"/>
  </si>
  <si>
    <t>氏　名</t>
    <rPh sb="0" eb="1">
      <t>シ</t>
    </rPh>
    <rPh sb="2" eb="3">
      <t>メイ</t>
    </rPh>
    <phoneticPr fontId="7"/>
  </si>
  <si>
    <t>事業所等の名称</t>
    <rPh sb="0" eb="3">
      <t>ジギョウショ</t>
    </rPh>
    <rPh sb="3" eb="4">
      <t>トウ</t>
    </rPh>
    <rPh sb="5" eb="7">
      <t>メイショウ</t>
    </rPh>
    <phoneticPr fontId="7"/>
  </si>
  <si>
    <t>兼務する職種及び勤務時間等</t>
    <rPh sb="0" eb="2">
      <t>ケンム</t>
    </rPh>
    <rPh sb="4" eb="6">
      <t>ショクシュ</t>
    </rPh>
    <rPh sb="6" eb="7">
      <t>オヨ</t>
    </rPh>
    <rPh sb="8" eb="10">
      <t>キンム</t>
    </rPh>
    <rPh sb="10" eb="12">
      <t>ジカン</t>
    </rPh>
    <rPh sb="12" eb="13">
      <t>トウ</t>
    </rPh>
    <phoneticPr fontId="7"/>
  </si>
  <si>
    <t>第　　条 第　　項 第　　号</t>
    <rPh sb="0" eb="1">
      <t>ダイ</t>
    </rPh>
    <rPh sb="3" eb="4">
      <t>ジョウ</t>
    </rPh>
    <rPh sb="5" eb="6">
      <t>ダイ</t>
    </rPh>
    <rPh sb="8" eb="9">
      <t>コウ</t>
    </rPh>
    <rPh sb="10" eb="11">
      <t>ダイ</t>
    </rPh>
    <rPh sb="13" eb="14">
      <t>ゴウ</t>
    </rPh>
    <phoneticPr fontId="7"/>
  </si>
  <si>
    <t>従業者の職種・員数</t>
    <rPh sb="0" eb="3">
      <t>ジュウギョウシャ</t>
    </rPh>
    <rPh sb="4" eb="6">
      <t>ショクシュ</t>
    </rPh>
    <rPh sb="7" eb="9">
      <t>インズウ</t>
    </rPh>
    <phoneticPr fontId="7"/>
  </si>
  <si>
    <t>専従</t>
    <rPh sb="0" eb="2">
      <t>センジュウ</t>
    </rPh>
    <phoneticPr fontId="7"/>
  </si>
  <si>
    <t>兼務</t>
    <rPh sb="0" eb="2">
      <t>ケンム</t>
    </rPh>
    <phoneticPr fontId="7"/>
  </si>
  <si>
    <t>介護サービス包括型</t>
    <rPh sb="0" eb="2">
      <t>カイゴ</t>
    </rPh>
    <rPh sb="6" eb="8">
      <t>ホウカツ</t>
    </rPh>
    <rPh sb="8" eb="9">
      <t>ガタ</t>
    </rPh>
    <phoneticPr fontId="7"/>
  </si>
  <si>
    <t>別紙のとおり</t>
    <rPh sb="0" eb="2">
      <t>ベッシ</t>
    </rPh>
    <phoneticPr fontId="7"/>
  </si>
  <si>
    <t>サテライト型住居①</t>
    <rPh sb="5" eb="6">
      <t>ガタ</t>
    </rPh>
    <rPh sb="6" eb="8">
      <t>ジュウキョ</t>
    </rPh>
    <phoneticPr fontId="7"/>
  </si>
  <si>
    <t>サテライト型住居②</t>
    <rPh sb="5" eb="6">
      <t>ガタ</t>
    </rPh>
    <rPh sb="6" eb="8">
      <t>ジュウキョ</t>
    </rPh>
    <phoneticPr fontId="7"/>
  </si>
  <si>
    <t>サテライト型住居③</t>
    <rPh sb="5" eb="6">
      <t>ガタ</t>
    </rPh>
    <rPh sb="6" eb="8">
      <t>ジュウキョ</t>
    </rPh>
    <phoneticPr fontId="7"/>
  </si>
  <si>
    <t>（別紙）</t>
    <rPh sb="1" eb="3">
      <t>ベッシ</t>
    </rPh>
    <phoneticPr fontId="7"/>
  </si>
  <si>
    <t>障害者総合支援法において既に指定を受けている事業等について</t>
    <rPh sb="0" eb="3">
      <t>ショウガイシャ</t>
    </rPh>
    <rPh sb="3" eb="5">
      <t>ソウゴウ</t>
    </rPh>
    <rPh sb="5" eb="8">
      <t>シエンホウ</t>
    </rPh>
    <rPh sb="12" eb="13">
      <t>スデ</t>
    </rPh>
    <rPh sb="14" eb="16">
      <t>シテイ</t>
    </rPh>
    <rPh sb="17" eb="18">
      <t>ウ</t>
    </rPh>
    <rPh sb="22" eb="24">
      <t>ジギョウ</t>
    </rPh>
    <rPh sb="24" eb="25">
      <t>トウ</t>
    </rPh>
    <phoneticPr fontId="7"/>
  </si>
  <si>
    <t>指定年月日</t>
    <rPh sb="0" eb="2">
      <t>シテイ</t>
    </rPh>
    <rPh sb="2" eb="5">
      <t>ネンガッピ</t>
    </rPh>
    <phoneticPr fontId="7"/>
  </si>
  <si>
    <t>事業等の種類</t>
    <rPh sb="0" eb="2">
      <t>ジギョウ</t>
    </rPh>
    <rPh sb="2" eb="3">
      <t>トウ</t>
    </rPh>
    <rPh sb="4" eb="6">
      <t>シュルイ</t>
    </rPh>
    <phoneticPr fontId="7"/>
  </si>
  <si>
    <t>指定事業所番号</t>
    <rPh sb="0" eb="2">
      <t>シテイ</t>
    </rPh>
    <rPh sb="2" eb="5">
      <t>ジギョウショ</t>
    </rPh>
    <rPh sb="5" eb="7">
      <t>バンゴウ</t>
    </rPh>
    <phoneticPr fontId="7"/>
  </si>
  <si>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7"/>
  </si>
  <si>
    <t>平面図</t>
    <rPh sb="0" eb="3">
      <t>ヘイメンズ</t>
    </rPh>
    <phoneticPr fontId="7"/>
  </si>
  <si>
    <t>事業所の名称</t>
    <rPh sb="0" eb="3">
      <t>ジギョウショ</t>
    </rPh>
    <rPh sb="4" eb="6">
      <t>メイショウ</t>
    </rPh>
    <phoneticPr fontId="7"/>
  </si>
  <si>
    <t>備考１．各室の用途及び面積を記載してください。</t>
    <rPh sb="0" eb="2">
      <t>ビコウ</t>
    </rPh>
    <rPh sb="4" eb="6">
      <t>カクシツ</t>
    </rPh>
    <rPh sb="7" eb="9">
      <t>ヨウト</t>
    </rPh>
    <rPh sb="9" eb="10">
      <t>オヨ</t>
    </rPh>
    <rPh sb="11" eb="13">
      <t>メンセキ</t>
    </rPh>
    <rPh sb="14" eb="16">
      <t>キサイ</t>
    </rPh>
    <phoneticPr fontId="7"/>
  </si>
  <si>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7"/>
  </si>
  <si>
    <t>設備･備品等一覧表</t>
  </si>
  <si>
    <t>事業所名</t>
  </si>
  <si>
    <t>　　</t>
  </si>
  <si>
    <t>サービスの種類</t>
    <phoneticPr fontId="7"/>
  </si>
  <si>
    <t>設備の概要</t>
    <phoneticPr fontId="7"/>
  </si>
  <si>
    <t>設備基準上適合すべき項目等についての状況</t>
    <rPh sb="12" eb="13">
      <t>トウ</t>
    </rPh>
    <phoneticPr fontId="7"/>
  </si>
  <si>
    <t>適合の可否</t>
    <rPh sb="0" eb="2">
      <t>テキゴウ</t>
    </rPh>
    <rPh sb="3" eb="5">
      <t>カヒ</t>
    </rPh>
    <phoneticPr fontId="7"/>
  </si>
  <si>
    <t>サービス提供上配慮すべき設備の概要</t>
    <rPh sb="4" eb="6">
      <t>テイキョウ</t>
    </rPh>
    <rPh sb="6" eb="7">
      <t>ジョウ</t>
    </rPh>
    <rPh sb="7" eb="9">
      <t>ハイリョ</t>
    </rPh>
    <rPh sb="12" eb="14">
      <t>セツビ</t>
    </rPh>
    <rPh sb="15" eb="17">
      <t>ガイヨウ</t>
    </rPh>
    <phoneticPr fontId="7"/>
  </si>
  <si>
    <t>非常災害設備等</t>
    <rPh sb="0" eb="2">
      <t>ヒジョウ</t>
    </rPh>
    <rPh sb="2" eb="4">
      <t>サイガイ</t>
    </rPh>
    <rPh sb="4" eb="6">
      <t>セツビ</t>
    </rPh>
    <rPh sb="6" eb="7">
      <t>トウ</t>
    </rPh>
    <phoneticPr fontId="7"/>
  </si>
  <si>
    <t>室名</t>
    <rPh sb="0" eb="1">
      <t>シツ</t>
    </rPh>
    <rPh sb="1" eb="2">
      <t>メイ</t>
    </rPh>
    <phoneticPr fontId="7"/>
  </si>
  <si>
    <t>備品の品目及び数量</t>
    <rPh sb="0" eb="2">
      <t>ビヒン</t>
    </rPh>
    <rPh sb="3" eb="5">
      <t>ヒンモク</t>
    </rPh>
    <rPh sb="5" eb="6">
      <t>オヨ</t>
    </rPh>
    <rPh sb="7" eb="9">
      <t>スウリョウ</t>
    </rPh>
    <phoneticPr fontId="7"/>
  </si>
  <si>
    <t>備考１．申請するサービスの種類に関して、基準省令で定められた設備基準上適合すべき項目について
　　　記載してください。</t>
    <phoneticPr fontId="7"/>
  </si>
  <si>
    <t>　　２．必要に応じて写真等を添付し、あわせてその旨を記載してください。</t>
    <phoneticPr fontId="7"/>
  </si>
  <si>
    <t>　　３． ｢適合の可否｣欄には、何も記載しないでください。</t>
    <phoneticPr fontId="7"/>
  </si>
  <si>
    <t>○　○　○　経　歴　書</t>
    <rPh sb="6" eb="7">
      <t>キョウ</t>
    </rPh>
    <rPh sb="8" eb="9">
      <t>レキ</t>
    </rPh>
    <rPh sb="10" eb="11">
      <t>ショ</t>
    </rPh>
    <phoneticPr fontId="7"/>
  </si>
  <si>
    <t>生年月日</t>
    <rPh sb="0" eb="2">
      <t>セイネン</t>
    </rPh>
    <rPh sb="2" eb="4">
      <t>ガッピ</t>
    </rPh>
    <phoneticPr fontId="7"/>
  </si>
  <si>
    <t>　　年　　月　　日</t>
    <rPh sb="2" eb="3">
      <t>ネン</t>
    </rPh>
    <rPh sb="5" eb="6">
      <t>ガツ</t>
    </rPh>
    <rPh sb="8" eb="9">
      <t>ヒ</t>
    </rPh>
    <phoneticPr fontId="7"/>
  </si>
  <si>
    <t>氏名</t>
    <rPh sb="0" eb="2">
      <t>シメイ</t>
    </rPh>
    <phoneticPr fontId="7"/>
  </si>
  <si>
    <t>住所</t>
    <rPh sb="0" eb="2">
      <t>ジュウショ</t>
    </rPh>
    <phoneticPr fontId="7"/>
  </si>
  <si>
    <t>（郵便番号　　　－　　　）</t>
    <rPh sb="1" eb="3">
      <t>ユウビン</t>
    </rPh>
    <rPh sb="3" eb="5">
      <t>バンゴウ</t>
    </rPh>
    <phoneticPr fontId="7"/>
  </si>
  <si>
    <t>主　な　職　歴　等</t>
    <rPh sb="0" eb="1">
      <t>オモ</t>
    </rPh>
    <rPh sb="4" eb="5">
      <t>ショク</t>
    </rPh>
    <rPh sb="6" eb="7">
      <t>レキ</t>
    </rPh>
    <rPh sb="8" eb="9">
      <t>トウ</t>
    </rPh>
    <phoneticPr fontId="7"/>
  </si>
  <si>
    <t>年　月　～　年　月</t>
    <rPh sb="0" eb="1">
      <t>ネン</t>
    </rPh>
    <rPh sb="2" eb="3">
      <t>ガツ</t>
    </rPh>
    <rPh sb="6" eb="7">
      <t>ネン</t>
    </rPh>
    <rPh sb="8" eb="9">
      <t>ガツ</t>
    </rPh>
    <phoneticPr fontId="7"/>
  </si>
  <si>
    <t>勤務先等</t>
    <rPh sb="0" eb="2">
      <t>キンム</t>
    </rPh>
    <rPh sb="2" eb="3">
      <t>サキ</t>
    </rPh>
    <rPh sb="3" eb="4">
      <t>トウ</t>
    </rPh>
    <phoneticPr fontId="7"/>
  </si>
  <si>
    <t>職務内容</t>
    <rPh sb="0" eb="2">
      <t>ショクム</t>
    </rPh>
    <rPh sb="2" eb="4">
      <t>ナイヨウ</t>
    </rPh>
    <phoneticPr fontId="7"/>
  </si>
  <si>
    <t>職務に関連する資格</t>
    <rPh sb="0" eb="2">
      <t>ショクム</t>
    </rPh>
    <rPh sb="3" eb="5">
      <t>カンレン</t>
    </rPh>
    <rPh sb="7" eb="9">
      <t>シカク</t>
    </rPh>
    <phoneticPr fontId="7"/>
  </si>
  <si>
    <t>資格の種類</t>
    <rPh sb="0" eb="2">
      <t>シカク</t>
    </rPh>
    <rPh sb="3" eb="5">
      <t>シュルイ</t>
    </rPh>
    <phoneticPr fontId="7"/>
  </si>
  <si>
    <t>資格取得年月日</t>
    <rPh sb="0" eb="2">
      <t>シカク</t>
    </rPh>
    <rPh sb="2" eb="4">
      <t>シュトク</t>
    </rPh>
    <rPh sb="4" eb="7">
      <t>ネンガッピ</t>
    </rPh>
    <phoneticPr fontId="7"/>
  </si>
  <si>
    <t>備考（研修の受講の状況等）</t>
    <rPh sb="0" eb="2">
      <t>ビコウ</t>
    </rPh>
    <rPh sb="3" eb="5">
      <t>ケンシュウ</t>
    </rPh>
    <rPh sb="6" eb="8">
      <t>ジュコウ</t>
    </rPh>
    <rPh sb="9" eb="11">
      <t>ジョウキョウ</t>
    </rPh>
    <rPh sb="11" eb="12">
      <t>トウ</t>
    </rPh>
    <phoneticPr fontId="7"/>
  </si>
  <si>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7"/>
  </si>
  <si>
    <t>　　　「相談支援専門員」等と記載してください。</t>
    <rPh sb="12" eb="13">
      <t>トウ</t>
    </rPh>
    <phoneticPr fontId="7"/>
  </si>
  <si>
    <t>　　２．住所・電話番号は、自宅のものを記載してください。</t>
    <rPh sb="4" eb="6">
      <t>ジュウショ</t>
    </rPh>
    <rPh sb="7" eb="9">
      <t>デンワ</t>
    </rPh>
    <rPh sb="9" eb="11">
      <t>バンゴウ</t>
    </rPh>
    <rPh sb="13" eb="15">
      <t>ジタク</t>
    </rPh>
    <rPh sb="19" eb="21">
      <t>キサイ</t>
    </rPh>
    <phoneticPr fontId="7"/>
  </si>
  <si>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7"/>
  </si>
  <si>
    <t>　　　記載してください。</t>
    <phoneticPr fontId="7"/>
  </si>
  <si>
    <t>長崎県障害福祉課長　様</t>
    <rPh sb="0" eb="3">
      <t>ナガサキケン</t>
    </rPh>
    <rPh sb="3" eb="5">
      <t>ショウガイ</t>
    </rPh>
    <rPh sb="5" eb="7">
      <t>フクシ</t>
    </rPh>
    <rPh sb="7" eb="9">
      <t>カチョウ</t>
    </rPh>
    <rPh sb="10" eb="11">
      <t>サマ</t>
    </rPh>
    <phoneticPr fontId="7"/>
  </si>
  <si>
    <t>施設又は事業所所在地及び名称</t>
    <rPh sb="0" eb="2">
      <t>シセツ</t>
    </rPh>
    <rPh sb="2" eb="3">
      <t>マタ</t>
    </rPh>
    <rPh sb="4" eb="7">
      <t>ジギョウショ</t>
    </rPh>
    <rPh sb="7" eb="10">
      <t>ショザイチ</t>
    </rPh>
    <rPh sb="10" eb="11">
      <t>オヨ</t>
    </rPh>
    <rPh sb="12" eb="14">
      <t>メイショウ</t>
    </rPh>
    <phoneticPr fontId="7"/>
  </si>
  <si>
    <t>代表者氏名</t>
    <rPh sb="0" eb="3">
      <t>ダイヒョウシャ</t>
    </rPh>
    <rPh sb="3" eb="5">
      <t>シメイ</t>
    </rPh>
    <phoneticPr fontId="7"/>
  </si>
  <si>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7"/>
  </si>
  <si>
    <t>氏  名</t>
    <rPh sb="0" eb="1">
      <t>シ</t>
    </rPh>
    <phoneticPr fontId="7"/>
  </si>
  <si>
    <t>（生年月日　　年　月　日）</t>
    <rPh sb="1" eb="3">
      <t>セイネン</t>
    </rPh>
    <rPh sb="3" eb="5">
      <t>ガッピ</t>
    </rPh>
    <rPh sb="7" eb="8">
      <t>ネン</t>
    </rPh>
    <rPh sb="9" eb="10">
      <t>ツキ</t>
    </rPh>
    <rPh sb="11" eb="12">
      <t>ニチ</t>
    </rPh>
    <phoneticPr fontId="7"/>
  </si>
  <si>
    <t>現住所</t>
    <rPh sb="0" eb="3">
      <t>ゲンジュウショ</t>
    </rPh>
    <phoneticPr fontId="7"/>
  </si>
  <si>
    <t>事業所名</t>
    <rPh sb="0" eb="2">
      <t>ジギョウ</t>
    </rPh>
    <rPh sb="2" eb="3">
      <t>ショ</t>
    </rPh>
    <rPh sb="3" eb="4">
      <t>メイ</t>
    </rPh>
    <phoneticPr fontId="7"/>
  </si>
  <si>
    <t>サービスの種類</t>
    <rPh sb="5" eb="7">
      <t>シュルイ</t>
    </rPh>
    <phoneticPr fontId="7"/>
  </si>
  <si>
    <t>２）１）の者の兼務の状況</t>
    <rPh sb="5" eb="6">
      <t>モノ</t>
    </rPh>
    <rPh sb="7" eb="9">
      <t>ケンム</t>
    </rPh>
    <rPh sb="10" eb="12">
      <t>ジョウキョウ</t>
    </rPh>
    <phoneticPr fontId="7"/>
  </si>
  <si>
    <t>区分</t>
    <rPh sb="0" eb="2">
      <t>クブン</t>
    </rPh>
    <phoneticPr fontId="7"/>
  </si>
  <si>
    <t>職種名</t>
    <rPh sb="0" eb="2">
      <t>ショクシュ</t>
    </rPh>
    <rPh sb="2" eb="3">
      <t>メイ</t>
    </rPh>
    <phoneticPr fontId="7"/>
  </si>
  <si>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7"/>
  </si>
  <si>
    <t>サービス管理責任者</t>
    <rPh sb="4" eb="6">
      <t>カンリ</t>
    </rPh>
    <rPh sb="6" eb="8">
      <t>セキニン</t>
    </rPh>
    <rPh sb="8" eb="9">
      <t>シャ</t>
    </rPh>
    <phoneticPr fontId="7"/>
  </si>
  <si>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7"/>
  </si>
  <si>
    <t>多機能型</t>
    <rPh sb="0" eb="4">
      <t>タキノウガタ</t>
    </rPh>
    <phoneticPr fontId="7"/>
  </si>
  <si>
    <t>職業指導員</t>
    <rPh sb="0" eb="2">
      <t>ショクギョウ</t>
    </rPh>
    <rPh sb="2" eb="5">
      <t>シドウイン</t>
    </rPh>
    <phoneticPr fontId="7"/>
  </si>
  <si>
    <t>【記載要領】</t>
    <rPh sb="1" eb="3">
      <t>キサイ</t>
    </rPh>
    <rPh sb="3" eb="5">
      <t>ヨウリョウ</t>
    </rPh>
    <phoneticPr fontId="7"/>
  </si>
  <si>
    <t>・兼務していない場合は「該当無し」と記載してください。</t>
    <rPh sb="1" eb="3">
      <t>ケンム</t>
    </rPh>
    <rPh sb="8" eb="10">
      <t>バアイ</t>
    </rPh>
    <rPh sb="12" eb="14">
      <t>ガイトウ</t>
    </rPh>
    <rPh sb="14" eb="15">
      <t>ナ</t>
    </rPh>
    <rPh sb="18" eb="20">
      <t>キサイ</t>
    </rPh>
    <phoneticPr fontId="7"/>
  </si>
  <si>
    <t>（参考様式４）</t>
    <rPh sb="1" eb="3">
      <t>サンコウ</t>
    </rPh>
    <rPh sb="3" eb="5">
      <t>ヨウシキ</t>
    </rPh>
    <phoneticPr fontId="7"/>
  </si>
  <si>
    <t>実 務 経 験 証 明 書</t>
    <rPh sb="0" eb="1">
      <t>ジツ</t>
    </rPh>
    <rPh sb="2" eb="3">
      <t>ツトム</t>
    </rPh>
    <rPh sb="4" eb="5">
      <t>キョウ</t>
    </rPh>
    <rPh sb="6" eb="7">
      <t>シルシ</t>
    </rPh>
    <rPh sb="8" eb="9">
      <t>アカシ</t>
    </rPh>
    <rPh sb="10" eb="11">
      <t>メイ</t>
    </rPh>
    <rPh sb="12" eb="13">
      <t>ショ</t>
    </rPh>
    <phoneticPr fontId="7"/>
  </si>
  <si>
    <t>番　　　　　号</t>
    <rPh sb="0" eb="1">
      <t>バン</t>
    </rPh>
    <rPh sb="6" eb="7">
      <t>ゴウ</t>
    </rPh>
    <phoneticPr fontId="7"/>
  </si>
  <si>
    <t>様</t>
    <rPh sb="0" eb="1">
      <t>サマ</t>
    </rPh>
    <phoneticPr fontId="7"/>
  </si>
  <si>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7"/>
  </si>
  <si>
    <t>氏　　名</t>
    <rPh sb="0" eb="1">
      <t>シ</t>
    </rPh>
    <rPh sb="3" eb="4">
      <t>メイ</t>
    </rPh>
    <phoneticPr fontId="7"/>
  </si>
  <si>
    <t>（生年月日　　年　　月　　日）</t>
    <rPh sb="1" eb="3">
      <t>セイネン</t>
    </rPh>
    <rPh sb="3" eb="5">
      <t>ガッピ</t>
    </rPh>
    <rPh sb="7" eb="8">
      <t>ネン</t>
    </rPh>
    <rPh sb="10" eb="11">
      <t>ガツ</t>
    </rPh>
    <rPh sb="13" eb="14">
      <t>ニチ</t>
    </rPh>
    <phoneticPr fontId="7"/>
  </si>
  <si>
    <t>現　住　所</t>
    <rPh sb="0" eb="1">
      <t>ウツツ</t>
    </rPh>
    <rPh sb="2" eb="3">
      <t>ジュウ</t>
    </rPh>
    <rPh sb="4" eb="5">
      <t>ショ</t>
    </rPh>
    <phoneticPr fontId="7"/>
  </si>
  <si>
    <t>施設又は事業所名</t>
    <rPh sb="0" eb="2">
      <t>シセツ</t>
    </rPh>
    <rPh sb="2" eb="3">
      <t>マタ</t>
    </rPh>
    <rPh sb="4" eb="6">
      <t>ジギョウ</t>
    </rPh>
    <rPh sb="6" eb="7">
      <t>ショ</t>
    </rPh>
    <rPh sb="7" eb="8">
      <t>メイ</t>
    </rPh>
    <phoneticPr fontId="7"/>
  </si>
  <si>
    <t>施設・事業所の種別（　　　　　　　　　　　　　　　　　　　　　）</t>
    <rPh sb="0" eb="2">
      <t>シセツ</t>
    </rPh>
    <rPh sb="3" eb="6">
      <t>ジギョウショ</t>
    </rPh>
    <rPh sb="7" eb="9">
      <t>シュベツ</t>
    </rPh>
    <phoneticPr fontId="7"/>
  </si>
  <si>
    <t>業　務　期　間</t>
    <rPh sb="0" eb="1">
      <t>ギョウ</t>
    </rPh>
    <rPh sb="2" eb="3">
      <t>ツトム</t>
    </rPh>
    <rPh sb="4" eb="5">
      <t>キ</t>
    </rPh>
    <rPh sb="6" eb="7">
      <t>アイダ</t>
    </rPh>
    <phoneticPr fontId="7"/>
  </si>
  <si>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7"/>
  </si>
  <si>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7"/>
  </si>
  <si>
    <t>（　　　　　日間）</t>
    <rPh sb="6" eb="7">
      <t>ニチ</t>
    </rPh>
    <rPh sb="7" eb="8">
      <t>カン</t>
    </rPh>
    <phoneticPr fontId="7"/>
  </si>
  <si>
    <t>業　務　内　容</t>
    <rPh sb="0" eb="1">
      <t>ギョウ</t>
    </rPh>
    <rPh sb="2" eb="3">
      <t>ツトム</t>
    </rPh>
    <rPh sb="4" eb="5">
      <t>ナイ</t>
    </rPh>
    <rPh sb="6" eb="7">
      <t>カタチ</t>
    </rPh>
    <phoneticPr fontId="7"/>
  </si>
  <si>
    <t>職名（　　　　　　　　　　　　　　　）</t>
    <rPh sb="0" eb="2">
      <t>ショクメイ</t>
    </rPh>
    <phoneticPr fontId="7"/>
  </si>
  <si>
    <t>（注）</t>
    <rPh sb="1" eb="2">
      <t>チュウ</t>
    </rPh>
    <phoneticPr fontId="7"/>
  </si>
  <si>
    <t>１．</t>
    <phoneticPr fontId="7"/>
  </si>
  <si>
    <t>２．</t>
    <phoneticPr fontId="7"/>
  </si>
  <si>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7"/>
  </si>
  <si>
    <t>３．</t>
    <phoneticPr fontId="7"/>
  </si>
  <si>
    <t>４．</t>
    <phoneticPr fontId="7"/>
  </si>
  <si>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7"/>
  </si>
  <si>
    <t>事業所名</t>
    <rPh sb="0" eb="3">
      <t>ジギョウショ</t>
    </rPh>
    <rPh sb="3" eb="4">
      <t>メイ</t>
    </rPh>
    <phoneticPr fontId="7"/>
  </si>
  <si>
    <t>措　置　の　概　要</t>
    <rPh sb="0" eb="1">
      <t>ソ</t>
    </rPh>
    <rPh sb="2" eb="3">
      <t>チ</t>
    </rPh>
    <rPh sb="6" eb="7">
      <t>オオムネ</t>
    </rPh>
    <rPh sb="8" eb="9">
      <t>ヨウ</t>
    </rPh>
    <phoneticPr fontId="7"/>
  </si>
  <si>
    <t>　※具体的な対応方針</t>
    <rPh sb="2" eb="5">
      <t>グタイテキ</t>
    </rPh>
    <rPh sb="6" eb="8">
      <t>タイオウ</t>
    </rPh>
    <rPh sb="8" eb="10">
      <t>ホウシン</t>
    </rPh>
    <phoneticPr fontId="7"/>
  </si>
  <si>
    <t>３　今後における主たる対象者の拡充の予定</t>
    <rPh sb="2" eb="4">
      <t>コンゴ</t>
    </rPh>
    <rPh sb="8" eb="9">
      <t>シュ</t>
    </rPh>
    <rPh sb="11" eb="14">
      <t>タイショウシャ</t>
    </rPh>
    <rPh sb="15" eb="17">
      <t>カクジュウ</t>
    </rPh>
    <rPh sb="18" eb="20">
      <t>ヨテイ</t>
    </rPh>
    <phoneticPr fontId="7"/>
  </si>
  <si>
    <t>定員</t>
    <rPh sb="0" eb="2">
      <t>テイイン</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</si>
  <si>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</si>
  <si>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</si>
  <si>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</si>
  <si>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</si>
  <si>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合計</t>
    <rPh sb="0" eb="2">
      <t>ゴウケイ</t>
    </rPh>
    <phoneticPr fontId="7"/>
  </si>
  <si>
    <t>サービス提供時間</t>
    <rPh sb="4" eb="6">
      <t>テイキョウ</t>
    </rPh>
    <rPh sb="6" eb="8">
      <t>ジカン</t>
    </rPh>
    <phoneticPr fontId="7"/>
  </si>
  <si>
    <t>日中サービス支援型</t>
    <rPh sb="0" eb="2">
      <t>ニッチュウ</t>
    </rPh>
    <rPh sb="6" eb="8">
      <t>シエン</t>
    </rPh>
    <rPh sb="8" eb="9">
      <t>ガタ</t>
    </rPh>
    <phoneticPr fontId="7"/>
  </si>
  <si>
    <t>外部サービス利用型</t>
    <rPh sb="0" eb="2">
      <t>ガイブ</t>
    </rPh>
    <rPh sb="6" eb="8">
      <t>リヨウ</t>
    </rPh>
    <rPh sb="8" eb="9">
      <t>ガタ</t>
    </rPh>
    <phoneticPr fontId="7"/>
  </si>
  <si>
    <t>受託居宅介護サービス事業者が事業を行う事業所の名称及び所在地並びに当該事業者の名称及び所在地　</t>
    <phoneticPr fontId="7"/>
  </si>
  <si>
    <t>管理者名</t>
  </si>
  <si>
    <t>（要望、助言等含む）</t>
  </si>
  <si>
    <t>３　事業指定後、協議会等への報告・評価を行う時期（年１回以上）</t>
  </si>
  <si>
    <t>参考様式９（事業指定の申請にあたり、協議会による評価を知事が必要と認める場合）</t>
    <rPh sb="18" eb="21">
      <t>キョウギカイ</t>
    </rPh>
    <rPh sb="24" eb="26">
      <t>ヒョウカ</t>
    </rPh>
    <phoneticPr fontId="48"/>
  </si>
  <si>
    <t>協議会等への報告・協議会からの評価等に関する措置の概要</t>
    <phoneticPr fontId="48"/>
  </si>
  <si>
    <t>担当者名
（連絡先）</t>
    <rPh sb="6" eb="9">
      <t>レンラクサキ</t>
    </rPh>
    <phoneticPr fontId="48"/>
  </si>
  <si>
    <t>措置の概要</t>
    <rPh sb="0" eb="2">
      <t>ソチ</t>
    </rPh>
    <rPh sb="3" eb="5">
      <t>ガイヨウ</t>
    </rPh>
    <phoneticPr fontId="48"/>
  </si>
  <si>
    <t>１　評価等を受ける協議会等（※）の名称</t>
    <phoneticPr fontId="48"/>
  </si>
  <si>
    <t>２　指定申請にあたり、協議会等へ説明し、評価を受けた内容</t>
    <phoneticPr fontId="48"/>
  </si>
  <si>
    <t>①年月日</t>
    <phoneticPr fontId="48"/>
  </si>
  <si>
    <t>②説明内容</t>
    <rPh sb="1" eb="3">
      <t>セツメイ</t>
    </rPh>
    <phoneticPr fontId="48"/>
  </si>
  <si>
    <t>③評価内容</t>
    <phoneticPr fontId="48"/>
  </si>
  <si>
    <t>④その他参考事項</t>
    <rPh sb="3" eb="4">
      <t>ホカ</t>
    </rPh>
    <rPh sb="4" eb="6">
      <t>サンコウ</t>
    </rPh>
    <rPh sb="6" eb="8">
      <t>ジコウ</t>
    </rPh>
    <phoneticPr fontId="48"/>
  </si>
  <si>
    <t>※協議会等：障害者総合支援法第89条の３第１項に規定する協議会</t>
    <phoneticPr fontId="48"/>
  </si>
  <si>
    <t>協議会等への報告・協議会からの評価等に関する措置の概要</t>
    <phoneticPr fontId="48"/>
  </si>
  <si>
    <t>参考様式１１（更新、その他用）</t>
    <rPh sb="7" eb="9">
      <t>コウシン</t>
    </rPh>
    <rPh sb="12" eb="13">
      <t>ホカ</t>
    </rPh>
    <rPh sb="13" eb="14">
      <t>ヨウ</t>
    </rPh>
    <phoneticPr fontId="48"/>
  </si>
  <si>
    <t>１　評価等を受ける協議会等（※１）の名称</t>
    <phoneticPr fontId="48"/>
  </si>
  <si>
    <t>３　そのほか参考事項</t>
    <rPh sb="6" eb="8">
      <t>サンコウ</t>
    </rPh>
    <rPh sb="8" eb="10">
      <t>ジコウ</t>
    </rPh>
    <phoneticPr fontId="48"/>
  </si>
  <si>
    <t>※１協議会等：障害者総合支援法第89条の３第１項に規定する協議会</t>
    <phoneticPr fontId="48"/>
  </si>
  <si>
    <t>※２評価等を受けた時期ごとに作成すること</t>
    <rPh sb="2" eb="5">
      <t>ヒョウカナド</t>
    </rPh>
    <rPh sb="6" eb="7">
      <t>ウ</t>
    </rPh>
    <rPh sb="9" eb="11">
      <t>ジキ</t>
    </rPh>
    <rPh sb="14" eb="16">
      <t>サクセイ</t>
    </rPh>
    <phoneticPr fontId="48"/>
  </si>
  <si>
    <t>日中サービス支援型共同生活援助事業者に対する地域自立支援協議会による評価基準</t>
    <rPh sb="0" eb="2">
      <t>ニッチュウ</t>
    </rPh>
    <rPh sb="6" eb="9">
      <t>シエンガタ</t>
    </rPh>
    <rPh sb="9" eb="11">
      <t>キョウドウ</t>
    </rPh>
    <rPh sb="11" eb="13">
      <t>セイカツ</t>
    </rPh>
    <rPh sb="13" eb="15">
      <t>エンジョ</t>
    </rPh>
    <rPh sb="15" eb="18">
      <t>ジギョウシャ</t>
    </rPh>
    <rPh sb="19" eb="20">
      <t>タイ</t>
    </rPh>
    <rPh sb="22" eb="24">
      <t>チイキ</t>
    </rPh>
    <rPh sb="24" eb="26">
      <t>ジリツ</t>
    </rPh>
    <rPh sb="26" eb="28">
      <t>シエン</t>
    </rPh>
    <rPh sb="28" eb="31">
      <t>キョウギカイ</t>
    </rPh>
    <rPh sb="34" eb="36">
      <t>ヒョウカ</t>
    </rPh>
    <rPh sb="36" eb="38">
      <t>キジュン</t>
    </rPh>
    <phoneticPr fontId="48"/>
  </si>
  <si>
    <t>１.地域自立支援協議会による評価の目的</t>
    <rPh sb="14" eb="16">
      <t>ヒョウカ</t>
    </rPh>
    <rPh sb="17" eb="19">
      <t>モクテキ</t>
    </rPh>
    <phoneticPr fontId="48"/>
  </si>
  <si>
    <t>・日中サービス支援型共同生活援助事業所を地域に開かれたサービスとすることにより、当該サービスの質の確保を図る。</t>
    <rPh sb="1" eb="3">
      <t>ニッチュウ</t>
    </rPh>
    <rPh sb="7" eb="10">
      <t>シエンガタ</t>
    </rPh>
    <rPh sb="10" eb="12">
      <t>キョウドウ</t>
    </rPh>
    <rPh sb="12" eb="14">
      <t>セイカツ</t>
    </rPh>
    <rPh sb="14" eb="16">
      <t>エンジョ</t>
    </rPh>
    <rPh sb="16" eb="19">
      <t>ジギョウショ</t>
    </rPh>
    <rPh sb="20" eb="22">
      <t>チイキ</t>
    </rPh>
    <rPh sb="23" eb="24">
      <t>ヒラ</t>
    </rPh>
    <rPh sb="40" eb="42">
      <t>トウガイ</t>
    </rPh>
    <rPh sb="47" eb="48">
      <t>シツ</t>
    </rPh>
    <rPh sb="49" eb="51">
      <t>カクホ</t>
    </rPh>
    <rPh sb="52" eb="53">
      <t>ハカ</t>
    </rPh>
    <phoneticPr fontId="48"/>
  </si>
  <si>
    <t>・日中サービス支援型指定共同生活援助は、重度化・高齢化のために日中活動サービス事業所に通うことができない利用者が、地域生活を継続できるようにするための仕組みであるが、利用者が共同生活住居で過ごす時間が従来よりも長くなることが想定されることから、利用者のニーズに応じた適正な支援が提供されるよう努める必要がある。</t>
    <phoneticPr fontId="48"/>
  </si>
  <si>
    <t>２.事業者の状況</t>
    <rPh sb="2" eb="5">
      <t>ジギョウシャ</t>
    </rPh>
    <rPh sb="6" eb="8">
      <t>ジョウキョウ</t>
    </rPh>
    <phoneticPr fontId="48"/>
  </si>
  <si>
    <t>①事業者・事業所の名称　</t>
    <rPh sb="1" eb="4">
      <t>ジギョウシャ</t>
    </rPh>
    <rPh sb="5" eb="8">
      <t>ジギョウショ</t>
    </rPh>
    <rPh sb="9" eb="11">
      <t>メイショウ</t>
    </rPh>
    <phoneticPr fontId="48"/>
  </si>
  <si>
    <t>②事業者が地域自立支援協議会による評価を受ける根拠（基準省令第213条の10）</t>
    <rPh sb="1" eb="4">
      <t>ジギョウシャ</t>
    </rPh>
    <rPh sb="5" eb="7">
      <t>チイキ</t>
    </rPh>
    <rPh sb="7" eb="9">
      <t>ジリツ</t>
    </rPh>
    <rPh sb="9" eb="11">
      <t>シエン</t>
    </rPh>
    <rPh sb="11" eb="14">
      <t>キョウギカイ</t>
    </rPh>
    <rPh sb="17" eb="19">
      <t>ヒョウカ</t>
    </rPh>
    <rPh sb="20" eb="21">
      <t>ウ</t>
    </rPh>
    <rPh sb="23" eb="25">
      <t>コンキョ</t>
    </rPh>
    <rPh sb="26" eb="28">
      <t>キジュン</t>
    </rPh>
    <rPh sb="28" eb="30">
      <t>ショウレイ</t>
    </rPh>
    <rPh sb="30" eb="31">
      <t>ダイ</t>
    </rPh>
    <rPh sb="34" eb="35">
      <t>ジョウ</t>
    </rPh>
    <phoneticPr fontId="48"/>
  </si>
  <si>
    <t>(　)指定申請にあたり、地域自立支援協議会に評価を受けるもの　　(　)定期的(年1回以上)に地域自立支援協議会に実施状況等について評価を受けるもの</t>
    <rPh sb="3" eb="5">
      <t>シテイ</t>
    </rPh>
    <rPh sb="5" eb="7">
      <t>シンセイ</t>
    </rPh>
    <rPh sb="12" eb="14">
      <t>チイキ</t>
    </rPh>
    <rPh sb="14" eb="16">
      <t>ジリツ</t>
    </rPh>
    <rPh sb="16" eb="18">
      <t>シエン</t>
    </rPh>
    <rPh sb="18" eb="21">
      <t>キョウギカイ</t>
    </rPh>
    <rPh sb="22" eb="24">
      <t>ヒョウカ</t>
    </rPh>
    <rPh sb="25" eb="26">
      <t>ウ</t>
    </rPh>
    <phoneticPr fontId="48"/>
  </si>
  <si>
    <t>③運営方針、活動内容等　別添資料のとおり</t>
    <rPh sb="1" eb="3">
      <t>ウンエイ</t>
    </rPh>
    <rPh sb="3" eb="5">
      <t>ホウシン</t>
    </rPh>
    <rPh sb="6" eb="8">
      <t>カツドウ</t>
    </rPh>
    <rPh sb="8" eb="10">
      <t>ナイヨウ</t>
    </rPh>
    <rPh sb="10" eb="11">
      <t>ナド</t>
    </rPh>
    <rPh sb="12" eb="14">
      <t>ベッテン</t>
    </rPh>
    <rPh sb="14" eb="16">
      <t>シリョウ</t>
    </rPh>
    <phoneticPr fontId="48"/>
  </si>
  <si>
    <t>３.評価内容</t>
    <rPh sb="2" eb="4">
      <t>ヒョウカ</t>
    </rPh>
    <rPh sb="4" eb="6">
      <t>ナイヨウ</t>
    </rPh>
    <phoneticPr fontId="48"/>
  </si>
  <si>
    <t>評価項目</t>
    <rPh sb="0" eb="2">
      <t>ヒョウカ</t>
    </rPh>
    <rPh sb="2" eb="4">
      <t>コウモク</t>
    </rPh>
    <phoneticPr fontId="48"/>
  </si>
  <si>
    <t>評価基準</t>
    <rPh sb="0" eb="2">
      <t>ヒョウカ</t>
    </rPh>
    <rPh sb="2" eb="4">
      <t>キジュン</t>
    </rPh>
    <phoneticPr fontId="48"/>
  </si>
  <si>
    <t>評価結果</t>
    <rPh sb="0" eb="2">
      <t>ヒョウカ</t>
    </rPh>
    <rPh sb="2" eb="4">
      <t>ケッカ</t>
    </rPh>
    <phoneticPr fontId="48"/>
  </si>
  <si>
    <t>助言
※「不可」が「可」になるための具体的な助言等</t>
    <rPh sb="0" eb="2">
      <t>ジョゲン</t>
    </rPh>
    <rPh sb="5" eb="7">
      <t>フカ</t>
    </rPh>
    <rPh sb="24" eb="25">
      <t>ナド</t>
    </rPh>
    <phoneticPr fontId="48"/>
  </si>
  <si>
    <t>運営方針</t>
    <rPh sb="0" eb="2">
      <t>ウンエイ</t>
    </rPh>
    <rPh sb="2" eb="4">
      <t>ホウシン</t>
    </rPh>
    <phoneticPr fontId="48"/>
  </si>
  <si>
    <t>常時の支援体制を確保することにより、利用者が地域において、家庭的な環境及び地域住民との交流の下で自立した日常生活または社会生活を営むことができるよう、援助を適切かつ効果的におこなう方針である</t>
    <rPh sb="0" eb="2">
      <t>ジョウジ</t>
    </rPh>
    <rPh sb="3" eb="5">
      <t>シエン</t>
    </rPh>
    <rPh sb="5" eb="7">
      <t>タイセイ</t>
    </rPh>
    <rPh sb="8" eb="10">
      <t>カクホ</t>
    </rPh>
    <rPh sb="18" eb="21">
      <t>リヨウシャ</t>
    </rPh>
    <rPh sb="22" eb="24">
      <t>チイキ</t>
    </rPh>
    <rPh sb="29" eb="32">
      <t>カテイテキ</t>
    </rPh>
    <rPh sb="33" eb="35">
      <t>カンキョウ</t>
    </rPh>
    <rPh sb="35" eb="36">
      <t>オヨ</t>
    </rPh>
    <rPh sb="37" eb="39">
      <t>チイキ</t>
    </rPh>
    <rPh sb="39" eb="41">
      <t>ジュウミン</t>
    </rPh>
    <rPh sb="43" eb="45">
      <t>コウリュウ</t>
    </rPh>
    <rPh sb="46" eb="47">
      <t>モト</t>
    </rPh>
    <rPh sb="48" eb="50">
      <t>ジリツ</t>
    </rPh>
    <rPh sb="52" eb="54">
      <t>ニチジョウ</t>
    </rPh>
    <rPh sb="54" eb="56">
      <t>セイカツ</t>
    </rPh>
    <rPh sb="59" eb="61">
      <t>シャカイ</t>
    </rPh>
    <rPh sb="61" eb="63">
      <t>セイカツ</t>
    </rPh>
    <rPh sb="64" eb="65">
      <t>イトナ</t>
    </rPh>
    <rPh sb="75" eb="77">
      <t>エンジョ</t>
    </rPh>
    <rPh sb="78" eb="80">
      <t>テキセツ</t>
    </rPh>
    <rPh sb="82" eb="85">
      <t>コウカテキ</t>
    </rPh>
    <rPh sb="90" eb="92">
      <t>ホウシン</t>
    </rPh>
    <phoneticPr fontId="48"/>
  </si>
  <si>
    <t>可</t>
    <rPh sb="0" eb="1">
      <t>カ</t>
    </rPh>
    <phoneticPr fontId="48"/>
  </si>
  <si>
    <t>上記について、援助を適切かつ効果的におこなう方針でない</t>
    <rPh sb="0" eb="2">
      <t>ジョウキ</t>
    </rPh>
    <rPh sb="7" eb="9">
      <t>エンジョ</t>
    </rPh>
    <rPh sb="22" eb="24">
      <t>ホウシン</t>
    </rPh>
    <phoneticPr fontId="48"/>
  </si>
  <si>
    <t>不可</t>
    <rPh sb="0" eb="2">
      <t>フカ</t>
    </rPh>
    <phoneticPr fontId="48"/>
  </si>
  <si>
    <t>活動内容</t>
    <rPh sb="0" eb="2">
      <t>カツドウ</t>
    </rPh>
    <rPh sb="2" eb="4">
      <t>ナイヨウ</t>
    </rPh>
    <phoneticPr fontId="48"/>
  </si>
  <si>
    <t>日中活動</t>
    <rPh sb="0" eb="2">
      <t>ニッチュウ</t>
    </rPh>
    <rPh sb="2" eb="4">
      <t>カツドウ</t>
    </rPh>
    <phoneticPr fontId="48"/>
  </si>
  <si>
    <t>日中を共同生活住居で過ごす利用者の支援にあたって、当該利用者の意向を踏まえた日中サービス支援型共同生活援助計画に基づき、充実した地域生活を送ることが出来るよう外出や余暇活動等の社会生活上の支援に努めている(具体的に努める予定がある)</t>
    <rPh sb="0" eb="2">
      <t>ニッチュウ</t>
    </rPh>
    <rPh sb="3" eb="5">
      <t>キョウドウ</t>
    </rPh>
    <rPh sb="5" eb="7">
      <t>セイカツ</t>
    </rPh>
    <rPh sb="7" eb="9">
      <t>ジュウキョ</t>
    </rPh>
    <rPh sb="10" eb="11">
      <t>ス</t>
    </rPh>
    <rPh sb="13" eb="16">
      <t>リヨウシャ</t>
    </rPh>
    <rPh sb="17" eb="19">
      <t>シエン</t>
    </rPh>
    <rPh sb="25" eb="27">
      <t>トウガイ</t>
    </rPh>
    <rPh sb="27" eb="30">
      <t>リヨウシャ</t>
    </rPh>
    <rPh sb="31" eb="33">
      <t>イコウ</t>
    </rPh>
    <rPh sb="34" eb="35">
      <t>フ</t>
    </rPh>
    <rPh sb="38" eb="40">
      <t>ニッチュウ</t>
    </rPh>
    <rPh sb="44" eb="47">
      <t>シエンガタ</t>
    </rPh>
    <rPh sb="47" eb="49">
      <t>キョウドウ</t>
    </rPh>
    <rPh sb="49" eb="51">
      <t>セイカツ</t>
    </rPh>
    <rPh sb="51" eb="53">
      <t>エンジョ</t>
    </rPh>
    <rPh sb="53" eb="55">
      <t>ケイカク</t>
    </rPh>
    <rPh sb="56" eb="57">
      <t>モト</t>
    </rPh>
    <rPh sb="60" eb="62">
      <t>ジュウジツ</t>
    </rPh>
    <rPh sb="64" eb="66">
      <t>チイキ</t>
    </rPh>
    <rPh sb="66" eb="68">
      <t>セイカツ</t>
    </rPh>
    <rPh sb="69" eb="70">
      <t>オク</t>
    </rPh>
    <rPh sb="74" eb="76">
      <t>デキ</t>
    </rPh>
    <rPh sb="79" eb="81">
      <t>ガイシュツ</t>
    </rPh>
    <rPh sb="82" eb="84">
      <t>ヨカ</t>
    </rPh>
    <rPh sb="84" eb="86">
      <t>カツドウ</t>
    </rPh>
    <rPh sb="86" eb="87">
      <t>ナド</t>
    </rPh>
    <rPh sb="88" eb="90">
      <t>シャカイ</t>
    </rPh>
    <rPh sb="90" eb="92">
      <t>セイカツ</t>
    </rPh>
    <rPh sb="92" eb="93">
      <t>ジョウ</t>
    </rPh>
    <rPh sb="94" eb="96">
      <t>シエン</t>
    </rPh>
    <rPh sb="97" eb="98">
      <t>ツト</t>
    </rPh>
    <rPh sb="103" eb="106">
      <t>グタイテキ</t>
    </rPh>
    <rPh sb="110" eb="112">
      <t>ヨテイ</t>
    </rPh>
    <phoneticPr fontId="48"/>
  </si>
  <si>
    <t>上記について、努めていない(具体的に努める予定がない)</t>
    <rPh sb="0" eb="2">
      <t>ジョウキ</t>
    </rPh>
    <rPh sb="7" eb="8">
      <t>ツト</t>
    </rPh>
    <rPh sb="14" eb="17">
      <t>グタイテキ</t>
    </rPh>
    <rPh sb="18" eb="19">
      <t>ツト</t>
    </rPh>
    <rPh sb="21" eb="23">
      <t>ヨテイ</t>
    </rPh>
    <phoneticPr fontId="48"/>
  </si>
  <si>
    <t>他事業者との連携</t>
    <rPh sb="6" eb="8">
      <t>レンケイ</t>
    </rPh>
    <phoneticPr fontId="48"/>
  </si>
  <si>
    <t>特定相談支援事業をおこなう者又は他の障害福祉サービスの事業をおこなう者と緊密な連携を図っている(図る見込みである)</t>
    <rPh sb="0" eb="2">
      <t>トクテイ</t>
    </rPh>
    <rPh sb="2" eb="4">
      <t>ソウダン</t>
    </rPh>
    <rPh sb="4" eb="6">
      <t>シエン</t>
    </rPh>
    <rPh sb="6" eb="8">
      <t>ジギョウ</t>
    </rPh>
    <rPh sb="13" eb="14">
      <t>モノ</t>
    </rPh>
    <rPh sb="14" eb="15">
      <t>マタ</t>
    </rPh>
    <rPh sb="16" eb="17">
      <t>ホカ</t>
    </rPh>
    <rPh sb="18" eb="20">
      <t>ショウガイ</t>
    </rPh>
    <rPh sb="20" eb="22">
      <t>フクシ</t>
    </rPh>
    <rPh sb="27" eb="29">
      <t>ジギョウ</t>
    </rPh>
    <rPh sb="34" eb="35">
      <t>モノ</t>
    </rPh>
    <rPh sb="36" eb="38">
      <t>キンミツ</t>
    </rPh>
    <rPh sb="39" eb="41">
      <t>レンケイ</t>
    </rPh>
    <rPh sb="42" eb="43">
      <t>ハカ</t>
    </rPh>
    <rPh sb="48" eb="49">
      <t>ハカ</t>
    </rPh>
    <rPh sb="50" eb="52">
      <t>ミコ</t>
    </rPh>
    <phoneticPr fontId="48"/>
  </si>
  <si>
    <t>上記について、連携を図っていない(図る見込みがない)</t>
    <rPh sb="7" eb="9">
      <t>レンケイ</t>
    </rPh>
    <rPh sb="10" eb="11">
      <t>ハカ</t>
    </rPh>
    <rPh sb="17" eb="18">
      <t>ハカ</t>
    </rPh>
    <rPh sb="19" eb="21">
      <t>ミコ</t>
    </rPh>
    <phoneticPr fontId="48"/>
  </si>
  <si>
    <t>その他</t>
    <rPh sb="2" eb="3">
      <t>ホカ</t>
    </rPh>
    <phoneticPr fontId="48"/>
  </si>
  <si>
    <t>参考様式１０（指定申請 用（協議会による評価を知事が必要と認める場合を除く））</t>
    <rPh sb="9" eb="11">
      <t>シンセイ</t>
    </rPh>
    <phoneticPr fontId="48"/>
  </si>
  <si>
    <t>２　定期報告・評価の時期（年１回以上）</t>
    <rPh sb="2" eb="4">
      <t>テイキ</t>
    </rPh>
    <rPh sb="4" eb="6">
      <t>ホウコク</t>
    </rPh>
    <rPh sb="7" eb="9">
      <t>ヒョウカ</t>
    </rPh>
    <rPh sb="10" eb="12">
      <t>ジキ</t>
    </rPh>
    <rPh sb="13" eb="14">
      <t>ネン</t>
    </rPh>
    <rPh sb="15" eb="16">
      <t>カイ</t>
    </rPh>
    <rPh sb="16" eb="18">
      <t>イジョウ</t>
    </rPh>
    <phoneticPr fontId="48"/>
  </si>
  <si>
    <t>３　協議会等から必要な要望、助言等を聴く機会の具体的な内容</t>
    <rPh sb="2" eb="5">
      <t>キョウギカイ</t>
    </rPh>
    <rPh sb="5" eb="6">
      <t>ナド</t>
    </rPh>
    <rPh sb="8" eb="10">
      <t>ヒツヨウ</t>
    </rPh>
    <rPh sb="11" eb="13">
      <t>ヨウボウ</t>
    </rPh>
    <rPh sb="14" eb="17">
      <t>ジョゲンナド</t>
    </rPh>
    <rPh sb="18" eb="19">
      <t>キ</t>
    </rPh>
    <rPh sb="20" eb="22">
      <t>キカイ</t>
    </rPh>
    <rPh sb="23" eb="26">
      <t>グタイテキ</t>
    </rPh>
    <rPh sb="27" eb="29">
      <t>ナイヨウ</t>
    </rPh>
    <phoneticPr fontId="48"/>
  </si>
  <si>
    <t>４　そのほか参考事項</t>
    <phoneticPr fontId="48"/>
  </si>
  <si>
    <t>　年　月　日</t>
    <rPh sb="1" eb="2">
      <t>ネン</t>
    </rPh>
    <rPh sb="3" eb="4">
      <t>ツキ</t>
    </rPh>
    <rPh sb="5" eb="6">
      <t>ニチ</t>
    </rPh>
    <phoneticPr fontId="7"/>
  </si>
  <si>
    <t>　　　　年　　　　月　　　　日</t>
    <rPh sb="4" eb="5">
      <t>ネン</t>
    </rPh>
    <rPh sb="9" eb="10">
      <t>ガツ</t>
    </rPh>
    <rPh sb="14" eb="15">
      <t>ニチ</t>
    </rPh>
    <phoneticPr fontId="7"/>
  </si>
  <si>
    <t>　　　年　月　日現在</t>
    <rPh sb="3" eb="4">
      <t>ネン</t>
    </rPh>
    <rPh sb="5" eb="6">
      <t>ガツ</t>
    </rPh>
    <rPh sb="7" eb="8">
      <t>ニチ</t>
    </rPh>
    <rPh sb="8" eb="10">
      <t>ゲンザイ</t>
    </rPh>
    <phoneticPr fontId="7"/>
  </si>
  <si>
    <t>(郵便番号</t>
  </si>
  <si>
    <t>-</t>
    <phoneticPr fontId="50"/>
  </si>
  <si>
    <t>)</t>
  </si>
  <si>
    <t>E-Mail</t>
    <phoneticPr fontId="50"/>
  </si>
  <si>
    <t>生年月日</t>
    <rPh sb="0" eb="4">
      <t>セイネンガッピ</t>
    </rPh>
    <phoneticPr fontId="50"/>
  </si>
  <si>
    <t>年</t>
    <rPh sb="0" eb="1">
      <t>ネン</t>
    </rPh>
    <phoneticPr fontId="50"/>
  </si>
  <si>
    <t>月</t>
    <rPh sb="0" eb="1">
      <t>ツキ</t>
    </rPh>
    <phoneticPr fontId="50"/>
  </si>
  <si>
    <t>日</t>
    <rPh sb="0" eb="1">
      <t>ニチ</t>
    </rPh>
    <phoneticPr fontId="5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</si>
  <si>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</si>
  <si>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</si>
  <si>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</si>
  <si>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○人員に関する基準の確認に必要な事項</t>
    <rPh sb="1" eb="3">
      <t>ジンイン</t>
    </rPh>
    <rPh sb="4" eb="5">
      <t>カン</t>
    </rPh>
    <rPh sb="7" eb="9">
      <t>キジュン</t>
    </rPh>
    <rPh sb="10" eb="12">
      <t>カクニン</t>
    </rPh>
    <rPh sb="13" eb="15">
      <t>ヒツヨウ</t>
    </rPh>
    <rPh sb="16" eb="18">
      <t>ジコウ</t>
    </rPh>
    <phoneticPr fontId="50"/>
  </si>
  <si>
    <t>居宅介護等従業者</t>
    <rPh sb="0" eb="2">
      <t>キョタク</t>
    </rPh>
    <rPh sb="2" eb="4">
      <t>カイゴ</t>
    </rPh>
    <rPh sb="4" eb="5">
      <t>トウ</t>
    </rPh>
    <rPh sb="5" eb="8">
      <t>ジュウギョウシャ</t>
    </rPh>
    <phoneticPr fontId="7"/>
  </si>
  <si>
    <t>その他の従業者</t>
    <rPh sb="2" eb="3">
      <t>タ</t>
    </rPh>
    <rPh sb="4" eb="7">
      <t>ジュウギョウシャ</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</si>
  <si>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</si>
  <si>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</si>
  <si>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</si>
  <si>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基準上の必要人数(人)</t>
    <rPh sb="0" eb="2">
      <t>キジュン</t>
    </rPh>
    <rPh sb="2" eb="3">
      <t>ジョウ</t>
    </rPh>
    <rPh sb="4" eb="6">
      <t>ヒツヨウ</t>
    </rPh>
    <rPh sb="6" eb="8">
      <t>ニンズウ</t>
    </rPh>
    <rPh sb="9" eb="10">
      <t>ニン</t>
    </rPh>
    <phoneticPr fontId="7"/>
  </si>
  <si>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50"/>
  </si>
  <si>
    <t>サービスの提供形態(該当部分に○)</t>
  </si>
  <si>
    <t>生活支援員の業務の外部委託の予定</t>
    <phoneticPr fontId="7"/>
  </si>
  <si>
    <t>有</t>
    <rPh sb="0" eb="1">
      <t>ユウ</t>
    </rPh>
    <phoneticPr fontId="50"/>
  </si>
  <si>
    <t>無</t>
    <rPh sb="0" eb="1">
      <t>ム</t>
    </rPh>
    <phoneticPr fontId="50"/>
  </si>
  <si>
    <t>有の場合の月間時間数</t>
    <rPh sb="0" eb="1">
      <t>ユウ</t>
    </rPh>
    <rPh sb="2" eb="4">
      <t>バアイ</t>
    </rPh>
    <rPh sb="5" eb="7">
      <t>ゲッカン</t>
    </rPh>
    <rPh sb="7" eb="10">
      <t>ジカンスウ</t>
    </rPh>
    <phoneticPr fontId="50"/>
  </si>
  <si>
    <t>利用定員(人)</t>
    <rPh sb="0" eb="2">
      <t>リヨウ</t>
    </rPh>
    <rPh sb="2" eb="4">
      <t>テイイン</t>
    </rPh>
    <rPh sb="5" eb="6">
      <t>ニン</t>
    </rPh>
    <phoneticPr fontId="7"/>
  </si>
  <si>
    <t>利用者の推定数(人)</t>
    <rPh sb="0" eb="3">
      <t>リヨウシャ</t>
    </rPh>
    <rPh sb="4" eb="7">
      <t>スイテイスウ</t>
    </rPh>
    <phoneticPr fontId="7"/>
  </si>
  <si>
    <t>指定生活介護事業所等との連携体制</t>
    <rPh sb="0" eb="2">
      <t>シテイ</t>
    </rPh>
    <rPh sb="2" eb="4">
      <t>セイカツ</t>
    </rPh>
    <rPh sb="4" eb="6">
      <t>カイゴ</t>
    </rPh>
    <rPh sb="6" eb="9">
      <t>ジギョウショ</t>
    </rPh>
    <rPh sb="9" eb="10">
      <t>ナド</t>
    </rPh>
    <rPh sb="12" eb="16">
      <t>レンケイタイセイ</t>
    </rPh>
    <phoneticPr fontId="50"/>
  </si>
  <si>
    <t>連携する施設の種別</t>
    <rPh sb="0" eb="2">
      <t>レンケイ</t>
    </rPh>
    <rPh sb="4" eb="6">
      <t>シセツ</t>
    </rPh>
    <rPh sb="7" eb="9">
      <t>シュベツ</t>
    </rPh>
    <phoneticPr fontId="50"/>
  </si>
  <si>
    <t>施設名</t>
    <rPh sb="0" eb="3">
      <t>シセツメイ</t>
    </rPh>
    <phoneticPr fontId="50"/>
  </si>
  <si>
    <t>支援体制の概要</t>
    <rPh sb="0" eb="4">
      <t>シエンタイセイ</t>
    </rPh>
    <rPh sb="5" eb="7">
      <t>ガイヨウ</t>
    </rPh>
    <phoneticPr fontId="50"/>
  </si>
  <si>
    <t>協力医療機関</t>
    <rPh sb="0" eb="2">
      <t>キョウリョク</t>
    </rPh>
    <rPh sb="2" eb="6">
      <t>イリョウキカン</t>
    </rPh>
    <phoneticPr fontId="50"/>
  </si>
  <si>
    <t>名称</t>
    <rPh sb="0" eb="2">
      <t>メイショウ</t>
    </rPh>
    <phoneticPr fontId="50"/>
  </si>
  <si>
    <t>協力歯科医療機関</t>
    <rPh sb="0" eb="2">
      <t>キョウリョク</t>
    </rPh>
    <rPh sb="2" eb="4">
      <t>シカ</t>
    </rPh>
    <rPh sb="4" eb="8">
      <t>イリョウキカン</t>
    </rPh>
    <phoneticPr fontId="50"/>
  </si>
  <si>
    <t>○共同生活住居の情報</t>
    <rPh sb="1" eb="3">
      <t>キョウドウ</t>
    </rPh>
    <rPh sb="3" eb="5">
      <t>セイカツ</t>
    </rPh>
    <rPh sb="5" eb="7">
      <t>ジュウキョ</t>
    </rPh>
    <rPh sb="8" eb="10">
      <t>ジョウホウ</t>
    </rPh>
    <phoneticPr fontId="50"/>
  </si>
  <si>
    <t>共同生活住居①(主たる事業所)</t>
    <rPh sb="0" eb="6">
      <t>キョウドウセイカツジュウキョ</t>
    </rPh>
    <rPh sb="8" eb="9">
      <t>シュ</t>
    </rPh>
    <rPh sb="11" eb="14">
      <t>ジギョウショ</t>
    </rPh>
    <phoneticPr fontId="7"/>
  </si>
  <si>
    <t xml:space="preserve"> </t>
    <phoneticPr fontId="50"/>
  </si>
  <si>
    <t>一戸建て</t>
    <rPh sb="0" eb="3">
      <t>イッコダ</t>
    </rPh>
    <phoneticPr fontId="50"/>
  </si>
  <si>
    <t>アパート</t>
    <phoneticPr fontId="50"/>
  </si>
  <si>
    <t>マンション</t>
    <phoneticPr fontId="50"/>
  </si>
  <si>
    <t>建物所有者名</t>
    <rPh sb="0" eb="2">
      <t>タテモノ</t>
    </rPh>
    <rPh sb="2" eb="5">
      <t>ショユウシャ</t>
    </rPh>
    <rPh sb="5" eb="6">
      <t>メイ</t>
    </rPh>
    <phoneticPr fontId="7"/>
  </si>
  <si>
    <t>賃貸借契約の内容</t>
    <rPh sb="0" eb="5">
      <t>チンタイシャクケイヤク</t>
    </rPh>
    <rPh sb="6" eb="8">
      <t>ナイヨウ</t>
    </rPh>
    <phoneticPr fontId="7"/>
  </si>
  <si>
    <t>家賃月額(円)</t>
    <rPh sb="0" eb="2">
      <t>ヤチン</t>
    </rPh>
    <rPh sb="2" eb="4">
      <t>ゲツガク</t>
    </rPh>
    <rPh sb="5" eb="6">
      <t>エン</t>
    </rPh>
    <phoneticPr fontId="50"/>
  </si>
  <si>
    <t>契約期間</t>
    <rPh sb="0" eb="4">
      <t>ケイヤクキカン</t>
    </rPh>
    <phoneticPr fontId="50"/>
  </si>
  <si>
    <t>～</t>
    <phoneticPr fontId="50"/>
  </si>
  <si>
    <t>住居の利用定員(人)</t>
    <rPh sb="0" eb="2">
      <t>ジュウキョ</t>
    </rPh>
    <rPh sb="3" eb="7">
      <t>リヨウテイイン</t>
    </rPh>
    <rPh sb="8" eb="9">
      <t>ニン</t>
    </rPh>
    <phoneticPr fontId="7"/>
  </si>
  <si>
    <t>居室数</t>
    <rPh sb="0" eb="3">
      <t>キョシツスウ</t>
    </rPh>
    <phoneticPr fontId="50"/>
  </si>
  <si>
    <t>室(うち個室</t>
    <rPh sb="0" eb="1">
      <t>シツ</t>
    </rPh>
    <rPh sb="4" eb="6">
      <t>コシツ</t>
    </rPh>
    <phoneticPr fontId="50"/>
  </si>
  <si>
    <t>室)</t>
    <rPh sb="0" eb="1">
      <t>シツ</t>
    </rPh>
    <phoneticPr fontId="50"/>
  </si>
  <si>
    <t>入居者１人当たりの居室の最小床面積(㎡)</t>
    <rPh sb="0" eb="3">
      <t>ニュウキョシャ</t>
    </rPh>
    <rPh sb="4" eb="5">
      <t>ヒト</t>
    </rPh>
    <rPh sb="5" eb="6">
      <t>ア</t>
    </rPh>
    <rPh sb="9" eb="11">
      <t>キョシツ</t>
    </rPh>
    <rPh sb="12" eb="14">
      <t>サイショウ</t>
    </rPh>
    <rPh sb="14" eb="17">
      <t>ユカメンセキ</t>
    </rPh>
    <phoneticPr fontId="7"/>
  </si>
  <si>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7"/>
  </si>
  <si>
    <t>主たる対象者
(対象とするものに○)</t>
    <rPh sb="0" eb="1">
      <t>シュ</t>
    </rPh>
    <rPh sb="3" eb="6">
      <t>タイショウシャ</t>
    </rPh>
    <rPh sb="8" eb="10">
      <t>タイショウ</t>
    </rPh>
    <phoneticPr fontId="50"/>
  </si>
  <si>
    <t>身体障害</t>
    <rPh sb="0" eb="2">
      <t>シンタイ</t>
    </rPh>
    <rPh sb="2" eb="4">
      <t>ショウガイ</t>
    </rPh>
    <phoneticPr fontId="50"/>
  </si>
  <si>
    <t>知的障害</t>
    <rPh sb="0" eb="2">
      <t>チテキ</t>
    </rPh>
    <rPh sb="2" eb="4">
      <t>ショウガイ</t>
    </rPh>
    <phoneticPr fontId="50"/>
  </si>
  <si>
    <t>精神障害</t>
    <rPh sb="0" eb="2">
      <t>セイシン</t>
    </rPh>
    <rPh sb="2" eb="4">
      <t>ショウガイ</t>
    </rPh>
    <phoneticPr fontId="50"/>
  </si>
  <si>
    <t>難病等対象者</t>
    <rPh sb="0" eb="2">
      <t>ナンビョウ</t>
    </rPh>
    <rPh sb="2" eb="3">
      <t>トウ</t>
    </rPh>
    <rPh sb="3" eb="6">
      <t>タイショウシャ</t>
    </rPh>
    <phoneticPr fontId="50"/>
  </si>
  <si>
    <t>共同生活住居②</t>
    <rPh sb="0" eb="6">
      <t>キョウドウセイカツジュウキョ</t>
    </rPh>
    <phoneticPr fontId="7"/>
  </si>
  <si>
    <t>共同生活住居③</t>
    <rPh sb="0" eb="6">
      <t>キョウドウセイカツジュウキョ</t>
    </rPh>
    <phoneticPr fontId="7"/>
  </si>
  <si>
    <t>○サテライト型住居の情報</t>
    <rPh sb="6" eb="7">
      <t>ガタ</t>
    </rPh>
    <rPh sb="7" eb="9">
      <t>ジュウキョ</t>
    </rPh>
    <rPh sb="10" eb="12">
      <t>ジョウホウ</t>
    </rPh>
    <phoneticPr fontId="50"/>
  </si>
  <si>
    <t>居室の最小床面積(㎡)</t>
    <rPh sb="0" eb="2">
      <t>キョシツ</t>
    </rPh>
    <rPh sb="3" eb="5">
      <t>サイショウ</t>
    </rPh>
    <rPh sb="5" eb="8">
      <t>ユカメンセキ</t>
    </rPh>
    <phoneticPr fontId="50"/>
  </si>
  <si>
    <t>本体住居の名称</t>
    <phoneticPr fontId="7"/>
  </si>
  <si>
    <t>本体住居との距離(㎞)</t>
  </si>
  <si>
    <t>(備考)</t>
    <rPh sb="1" eb="3">
      <t>ビコウ</t>
    </rPh>
    <phoneticPr fontId="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</si>
  <si>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50"/>
  </si>
  <si>
    <t>２．更新の場合には、「利用者の推定数」欄は前年度の平均利用者数を記入してください。</t>
    <phoneticPr fontId="50"/>
  </si>
  <si>
    <t>記入欄不足時の資料</t>
  </si>
  <si>
    <t>■サービス管理責任者</t>
    <rPh sb="5" eb="7">
      <t>カンリ</t>
    </rPh>
    <rPh sb="7" eb="9">
      <t>セキニン</t>
    </rPh>
    <rPh sb="9" eb="10">
      <t>シャ</t>
    </rPh>
    <phoneticPr fontId="49"/>
  </si>
  <si>
    <t>■事業所の体制</t>
    <rPh sb="1" eb="4">
      <t>ジギョウショ</t>
    </rPh>
    <rPh sb="5" eb="7">
      <t>タイセイ</t>
    </rPh>
    <phoneticPr fontId="49"/>
  </si>
  <si>
    <t>事業所の体制</t>
    <rPh sb="0" eb="3">
      <t>ジギョウショ</t>
    </rPh>
    <rPh sb="4" eb="6">
      <t>タイセイ</t>
    </rPh>
    <phoneticPr fontId="50"/>
  </si>
  <si>
    <t>他に指定を受けている障害福祉サービス等</t>
    <phoneticPr fontId="50"/>
  </si>
  <si>
    <t>種類</t>
    <rPh sb="0" eb="2">
      <t>シュルイ</t>
    </rPh>
    <phoneticPr fontId="50"/>
  </si>
  <si>
    <t>事業所名</t>
    <rPh sb="0" eb="4">
      <t>ジギョウショメイ</t>
    </rPh>
    <phoneticPr fontId="50"/>
  </si>
  <si>
    <t>事業所番号</t>
    <rPh sb="0" eb="5">
      <t>ジギョウショバンゴウ</t>
    </rPh>
    <phoneticPr fontId="50"/>
  </si>
  <si>
    <t>委託による提携事業所</t>
    <rPh sb="0" eb="2">
      <t>イタク</t>
    </rPh>
    <rPh sb="5" eb="7">
      <t>テイケイ</t>
    </rPh>
    <rPh sb="7" eb="10">
      <t>ジギョウショ</t>
    </rPh>
    <phoneticPr fontId="50"/>
  </si>
  <si>
    <t>■協力医療機関</t>
    <rPh sb="1" eb="3">
      <t>キョウリョク</t>
    </rPh>
    <rPh sb="3" eb="5">
      <t>イリョウ</t>
    </rPh>
    <rPh sb="5" eb="7">
      <t>キカン</t>
    </rPh>
    <phoneticPr fontId="4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</si>
  <si>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</si>
  <si>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サービス種別</t>
    <rPh sb="4" eb="6">
      <t>シュベツ</t>
    </rPh>
    <phoneticPr fontId="58"/>
  </si>
  <si>
    <t>共同生活援助・介護サービス包括型</t>
    <rPh sb="0" eb="2">
      <t>キョウドウ</t>
    </rPh>
    <rPh sb="2" eb="4">
      <t>セイカツ</t>
    </rPh>
    <rPh sb="4" eb="6">
      <t>エンジョ</t>
    </rPh>
    <phoneticPr fontId="7"/>
  </si>
  <si>
    <t>年</t>
    <rPh sb="0" eb="1">
      <t>ネン</t>
    </rPh>
    <phoneticPr fontId="7"/>
  </si>
  <si>
    <t>月</t>
    <rPh sb="0" eb="1">
      <t>ゲツ</t>
    </rPh>
    <phoneticPr fontId="7"/>
  </si>
  <si>
    <t>事業所名</t>
    <rPh sb="0" eb="3">
      <t>ジギョウショ</t>
    </rPh>
    <rPh sb="3" eb="4">
      <t>メイ</t>
    </rPh>
    <phoneticPr fontId="58"/>
  </si>
  <si>
    <t>(1)記載する期間</t>
    <rPh sb="3" eb="5">
      <t>キサイ</t>
    </rPh>
    <rPh sb="7" eb="9">
      <t>キカン</t>
    </rPh>
    <phoneticPr fontId="7"/>
  </si>
  <si>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</si>
  <si>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8"/>
  </si>
  <si>
    <t>時間/週</t>
    <rPh sb="0" eb="2">
      <t>ジカン</t>
    </rPh>
    <rPh sb="3" eb="4">
      <t>シュウ</t>
    </rPh>
    <phoneticPr fontId="7"/>
  </si>
  <si>
    <t>時間/月</t>
    <rPh sb="0" eb="2">
      <t>ジカン</t>
    </rPh>
    <rPh sb="3" eb="4">
      <t>ツキ</t>
    </rPh>
    <phoneticPr fontId="7"/>
  </si>
  <si>
    <t>No.</t>
    <phoneticPr fontId="7"/>
  </si>
  <si>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</si>
  <si>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</si>
  <si>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</si>
  <si>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</si>
  <si>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</si>
  <si>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</si>
  <si>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</si>
  <si>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</si>
  <si>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第５週</t>
    <rPh sb="0" eb="1">
      <t>ダイ</t>
    </rPh>
    <rPh sb="2" eb="3">
      <t>シュウ</t>
    </rPh>
    <phoneticPr fontId="7"/>
  </si>
  <si>
    <t>サービス管理責任者</t>
    <rPh sb="4" eb="6">
      <t>カンリ</t>
    </rPh>
    <rPh sb="6" eb="9">
      <t>セキニンシャ</t>
    </rPh>
    <phoneticPr fontId="60"/>
  </si>
  <si>
    <t>A</t>
  </si>
  <si>
    <t>B</t>
  </si>
  <si>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</si>
  <si>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</si>
  <si>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7"/>
  </si>
  <si>
    <t>平均利用者数</t>
    <rPh sb="0" eb="2">
      <t>ヘイキン</t>
    </rPh>
    <rPh sb="2" eb="6">
      <t>リヨウシャスウ</t>
    </rPh>
    <phoneticPr fontId="7"/>
  </si>
  <si>
    <t>個人居宅介護
利用者数平均</t>
    <rPh sb="11" eb="13">
      <t>ヘイキン</t>
    </rPh>
    <phoneticPr fontId="60"/>
  </si>
  <si>
    <t>利用者延べ数計</t>
    <rPh sb="3" eb="4">
      <t>ノ</t>
    </rPh>
    <rPh sb="6" eb="7">
      <t>ケイ</t>
    </rPh>
    <phoneticPr fontId="7"/>
  </si>
  <si>
    <t>　区分１以下の延べ利用者数</t>
    <rPh sb="1" eb="3">
      <t>クブン</t>
    </rPh>
    <rPh sb="4" eb="6">
      <t>イカ</t>
    </rPh>
    <rPh sb="7" eb="8">
      <t>ノ</t>
    </rPh>
    <rPh sb="9" eb="13">
      <t>リヨウシャスウ</t>
    </rPh>
    <phoneticPr fontId="60"/>
  </si>
  <si>
    <t>　区分２の延べ利用者数</t>
    <rPh sb="1" eb="3">
      <t>クブン</t>
    </rPh>
    <rPh sb="5" eb="6">
      <t>ノ</t>
    </rPh>
    <rPh sb="7" eb="11">
      <t>リヨウシャスウ</t>
    </rPh>
    <phoneticPr fontId="60"/>
  </si>
  <si>
    <t>　区分３の延べ利用者数</t>
    <rPh sb="1" eb="3">
      <t>クブン</t>
    </rPh>
    <rPh sb="5" eb="6">
      <t>ノ</t>
    </rPh>
    <rPh sb="7" eb="11">
      <t>リヨウシャスウ</t>
    </rPh>
    <phoneticPr fontId="60"/>
  </si>
  <si>
    <t>　区分４の延べ利用者数</t>
    <rPh sb="1" eb="3">
      <t>クブン</t>
    </rPh>
    <rPh sb="5" eb="6">
      <t>ノ</t>
    </rPh>
    <rPh sb="7" eb="11">
      <t>リヨウシャスウ</t>
    </rPh>
    <phoneticPr fontId="60"/>
  </si>
  <si>
    <t>個人居宅介護利用者数</t>
    <rPh sb="0" eb="2">
      <t>コジン</t>
    </rPh>
    <rPh sb="2" eb="4">
      <t>キョタク</t>
    </rPh>
    <rPh sb="4" eb="6">
      <t>カイゴ</t>
    </rPh>
    <rPh sb="6" eb="9">
      <t>リヨウシャ</t>
    </rPh>
    <rPh sb="9" eb="10">
      <t>スウ</t>
    </rPh>
    <phoneticPr fontId="60"/>
  </si>
  <si>
    <t>　区分５の延べ利用者数</t>
    <rPh sb="1" eb="3">
      <t>クブン</t>
    </rPh>
    <rPh sb="5" eb="6">
      <t>ノ</t>
    </rPh>
    <rPh sb="7" eb="11">
      <t>リヨウシャスウ</t>
    </rPh>
    <phoneticPr fontId="60"/>
  </si>
  <si>
    <t>個人居宅介護利用者数</t>
    <rPh sb="0" eb="2">
      <t>コジン</t>
    </rPh>
    <rPh sb="9" eb="10">
      <t>スウ</t>
    </rPh>
    <phoneticPr fontId="60"/>
  </si>
  <si>
    <t>　区分６の延べ利用者数</t>
    <rPh sb="1" eb="3">
      <t>クブン</t>
    </rPh>
    <rPh sb="5" eb="6">
      <t>ノ</t>
    </rPh>
    <rPh sb="7" eb="11">
      <t>リヨウシャスウ</t>
    </rPh>
    <phoneticPr fontId="60"/>
  </si>
  <si>
    <t>開所日数</t>
    <rPh sb="0" eb="2">
      <t>カイショ</t>
    </rPh>
    <rPh sb="2" eb="4">
      <t>ニッスウ</t>
    </rPh>
    <phoneticPr fontId="49"/>
  </si>
  <si>
    <t>＜人員に関する基準＞</t>
    <rPh sb="1" eb="3">
      <t>ジンイン</t>
    </rPh>
    <rPh sb="4" eb="5">
      <t>カン</t>
    </rPh>
    <rPh sb="7" eb="9">
      <t>キジュン</t>
    </rPh>
    <phoneticPr fontId="7"/>
  </si>
  <si>
    <t>区分</t>
    <rPh sb="0" eb="2">
      <t>クブン</t>
    </rPh>
    <phoneticPr fontId="49"/>
  </si>
  <si>
    <t>世話人</t>
    <rPh sb="0" eb="3">
      <t>セワニン</t>
    </rPh>
    <phoneticPr fontId="60"/>
  </si>
  <si>
    <t>生活支援員</t>
  </si>
  <si>
    <t>必要な配置数</t>
    <rPh sb="0" eb="2">
      <t>ヒツヨウ</t>
    </rPh>
    <rPh sb="3" eb="6">
      <t>ハイチスウ</t>
    </rPh>
    <phoneticPr fontId="49"/>
  </si>
  <si>
    <t>＜実人数集計＞</t>
    <rPh sb="1" eb="2">
      <t>ジツ</t>
    </rPh>
    <rPh sb="2" eb="4">
      <t>ニンズウ</t>
    </rPh>
    <rPh sb="4" eb="6">
      <t>シュウケイ</t>
    </rPh>
    <phoneticPr fontId="7"/>
  </si>
  <si>
    <t>専従</t>
    <rPh sb="0" eb="2">
      <t>センジュウ</t>
    </rPh>
    <phoneticPr fontId="49"/>
  </si>
  <si>
    <t>兼務</t>
    <rPh sb="0" eb="2">
      <t>ケンム</t>
    </rPh>
    <phoneticPr fontId="49"/>
  </si>
  <si>
    <t>常勤</t>
    <rPh sb="0" eb="2">
      <t>ジョウキン</t>
    </rPh>
    <phoneticPr fontId="7"/>
  </si>
  <si>
    <t>非常勤</t>
    <rPh sb="0" eb="3">
      <t>ヒジョウキン</t>
    </rPh>
    <phoneticPr fontId="7"/>
  </si>
  <si>
    <t>常勤換算数</t>
    <rPh sb="0" eb="5">
      <t>ジョウキンカンサンスウ</t>
    </rPh>
    <phoneticPr fontId="6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</si>
  <si>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8"/>
  </si>
  <si>
    <t>　(1) 「４週」・「暦月」のいずれかを選択してください。</t>
    <rPh sb="7" eb="8">
      <t>シュウ</t>
    </rPh>
    <rPh sb="11" eb="12">
      <t>レキ</t>
    </rPh>
    <rPh sb="12" eb="13">
      <t>ツキ</t>
    </rPh>
    <rPh sb="20" eb="22">
      <t>センタク</t>
    </rPh>
    <phoneticPr fontId="58"/>
  </si>
  <si>
    <t>　(2) 「予定」・「実績」のいずれかを選択してください。</t>
    <rPh sb="6" eb="8">
      <t>ヨテイ</t>
    </rPh>
    <rPh sb="11" eb="13">
      <t>ジッセキ</t>
    </rPh>
    <rPh sb="20" eb="22">
      <t>センタク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</si>
  <si>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</si>
  <si>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　(4) 従業者の職種を入力してください。</t>
    <rPh sb="5" eb="8">
      <t>ジュウギョウシャ</t>
    </rPh>
    <rPh sb="9" eb="11">
      <t>ショクシュ</t>
    </rPh>
    <rPh sb="12" eb="14">
      <t>ニュウリョク</t>
    </rPh>
    <phoneticPr fontId="58"/>
  </si>
  <si>
    <t xml:space="preserve"> 　　 記入の順序は、職種ごとにまとめてください。</t>
    <rPh sb="4" eb="6">
      <t>キニュウ</t>
    </rPh>
    <rPh sb="7" eb="9">
      <t>ジュンジョ</t>
    </rPh>
    <rPh sb="11" eb="13">
      <t>ショクシュ</t>
    </rPh>
    <phoneticPr fontId="5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</si>
  <si>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6"/>
  </si>
  <si>
    <t>記号</t>
    <rPh sb="0" eb="2">
      <t>キゴウ</t>
    </rPh>
    <phoneticPr fontId="58"/>
  </si>
  <si>
    <t>区分</t>
    <rPh sb="0" eb="2">
      <t>クブン</t>
    </rPh>
    <phoneticPr fontId="58"/>
  </si>
  <si>
    <t>常勤で専従</t>
    <rPh sb="0" eb="2">
      <t>ジョウキン</t>
    </rPh>
    <rPh sb="3" eb="5">
      <t>センジュウ</t>
    </rPh>
    <phoneticPr fontId="58"/>
  </si>
  <si>
    <t>常勤で兼務</t>
    <rPh sb="0" eb="2">
      <t>ジョウキン</t>
    </rPh>
    <rPh sb="3" eb="5">
      <t>ケンム</t>
    </rPh>
    <phoneticPr fontId="58"/>
  </si>
  <si>
    <t>非常勤で専従</t>
    <rPh sb="0" eb="3">
      <t>ヒジョウキン</t>
    </rPh>
    <rPh sb="4" eb="6">
      <t>センジュウ</t>
    </rPh>
    <phoneticPr fontId="58"/>
  </si>
  <si>
    <t>非常勤で兼務</t>
    <rPh sb="0" eb="3">
      <t>ヒジョウキン</t>
    </rPh>
    <rPh sb="4" eb="6">
      <t>ケンム</t>
    </rPh>
    <phoneticPr fontId="58"/>
  </si>
  <si>
    <t>（注）常勤・非常勤の区分について</t>
    <rPh sb="1" eb="2">
      <t>チュウ</t>
    </rPh>
    <rPh sb="3" eb="5">
      <t>ジョウキン</t>
    </rPh>
    <rPh sb="6" eb="9">
      <t>ヒジョウキン</t>
    </rPh>
    <rPh sb="10" eb="12">
      <t>クブン</t>
    </rPh>
    <phoneticPr fontId="5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</si>
  <si>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</si>
  <si>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</si>
  <si>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t>　(6) 従業者の保有する資格を入力してください。</t>
    <rPh sb="5" eb="8">
      <t>ジュウギョウシャ</t>
    </rPh>
    <rPh sb="9" eb="11">
      <t>ホユウ</t>
    </rPh>
    <rPh sb="13" eb="15">
      <t>シカク</t>
    </rPh>
    <rPh sb="16" eb="18">
      <t>ニュウリョク</t>
    </rPh>
    <phoneticPr fontId="58"/>
  </si>
  <si>
    <t xml:space="preserve"> 　　 保有資格を全て記入するのではなく、人員基準・加配加算上、求められる資格等を入力してください。</t>
    <phoneticPr fontId="5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</si>
  <si>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</si>
  <si>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(7) 従業者の氏名を記入してください。</t>
    <rPh sb="5" eb="8">
      <t>ジュウギョウシャ</t>
    </rPh>
    <rPh sb="9" eb="11">
      <t>シメイ</t>
    </rPh>
    <rPh sb="12" eb="14">
      <t>キニュウ</t>
    </rPh>
    <phoneticPr fontId="58"/>
  </si>
  <si>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</si>
  <si>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</si>
  <si>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5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</si>
  <si>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8"/>
  </si>
  <si>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</si>
  <si>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</si>
  <si>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</si>
  <si>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その他、特記事項欄としてもご活用ください。</t>
    <rPh sb="6" eb="7">
      <t>タ</t>
    </rPh>
    <rPh sb="8" eb="10">
      <t>トッキ</t>
    </rPh>
    <rPh sb="10" eb="12">
      <t>ジコウ</t>
    </rPh>
    <rPh sb="12" eb="13">
      <t>ラン</t>
    </rPh>
    <rPh sb="18" eb="20">
      <t>カツヨウ</t>
    </rPh>
    <phoneticPr fontId="16"/>
  </si>
  <si>
    <t xml:space="preserve"> （12) 必要項目を満たしていれば、各事業所で使用するシフト表等をもって代替書類として差し支えありません。</t>
  </si>
  <si>
    <t>共同生活援助・外部サービス利用型</t>
    <rPh sb="0" eb="2">
      <t>キョウドウ</t>
    </rPh>
    <rPh sb="2" eb="4">
      <t>セイカツ</t>
    </rPh>
    <rPh sb="4" eb="6">
      <t>エンジョ</t>
    </rPh>
    <phoneticPr fontId="7"/>
  </si>
  <si>
    <t>共同生活援助・日中サービス支援型</t>
    <rPh sb="0" eb="2">
      <t>キョウドウ</t>
    </rPh>
    <rPh sb="2" eb="4">
      <t>セイカツ</t>
    </rPh>
    <rPh sb="4" eb="6">
      <t>エンジョ</t>
    </rPh>
    <phoneticPr fontId="7"/>
  </si>
  <si>
    <t>４週</t>
  </si>
  <si>
    <t>夜間支援従事者</t>
    <rPh sb="0" eb="7">
      <t>ヤカンシエンジュウジシャ</t>
    </rPh>
    <phoneticPr fontId="60"/>
  </si>
  <si>
    <t>夜間支援従事者</t>
    <rPh sb="0" eb="2">
      <t>ヤカン</t>
    </rPh>
    <rPh sb="2" eb="4">
      <t>シエン</t>
    </rPh>
    <rPh sb="4" eb="7">
      <t>ジュウジシャ</t>
    </rPh>
    <phoneticPr fontId="60"/>
  </si>
  <si>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7"/>
  </si>
  <si>
    <t>指定障害福祉サービス等の種類</t>
    <rPh sb="0" eb="2">
      <t>シテイ</t>
    </rPh>
    <rPh sb="2" eb="4">
      <t>ショウガイ</t>
    </rPh>
    <rPh sb="4" eb="6">
      <t>フクシ</t>
    </rPh>
    <rPh sb="10" eb="11">
      <t>ナド</t>
    </rPh>
    <rPh sb="12" eb="14">
      <t>シュルイ</t>
    </rPh>
    <phoneticPr fontId="7"/>
  </si>
  <si>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7"/>
  </si>
  <si>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7"/>
  </si>
  <si>
    <t>３　その他参考事項</t>
    <rPh sb="4" eb="5">
      <t>タ</t>
    </rPh>
    <rPh sb="5" eb="7">
      <t>サンコウ</t>
    </rPh>
    <rPh sb="7" eb="9">
      <t>ジコウ</t>
    </rPh>
    <phoneticPr fontId="7"/>
  </si>
  <si>
    <t>長崎県障害福祉課自立就労支援班行き　</t>
    <rPh sb="0" eb="3">
      <t>ナガサキケン</t>
    </rPh>
    <rPh sb="3" eb="5">
      <t>ショウガイ</t>
    </rPh>
    <rPh sb="5" eb="7">
      <t>フクシ</t>
    </rPh>
    <rPh sb="7" eb="8">
      <t>カ</t>
    </rPh>
    <rPh sb="8" eb="10">
      <t>ジリツ</t>
    </rPh>
    <rPh sb="10" eb="12">
      <t>シュウロウ</t>
    </rPh>
    <rPh sb="12" eb="14">
      <t>シエン</t>
    </rPh>
    <rPh sb="14" eb="15">
      <t>ハン</t>
    </rPh>
    <rPh sb="15" eb="16">
      <t>ユ</t>
    </rPh>
    <phoneticPr fontId="7"/>
  </si>
  <si>
    <t>FAXまたはメールで本票を送付してください。</t>
    <rPh sb="10" eb="12">
      <t>ホンピョウ</t>
    </rPh>
    <rPh sb="13" eb="15">
      <t>ソウフ</t>
    </rPh>
    <phoneticPr fontId="7"/>
  </si>
  <si>
    <t>FAX：095-823-5082</t>
    <phoneticPr fontId="7"/>
  </si>
  <si>
    <t>メール：shougaifukusi-jiritusien@pref.nagasaki.lg.jp</t>
    <phoneticPr fontId="7"/>
  </si>
  <si>
    <t>登録票１</t>
    <rPh sb="0" eb="3">
      <t>トウロクヒョウ</t>
    </rPh>
    <phoneticPr fontId="7"/>
  </si>
  <si>
    <t>1．日付</t>
    <rPh sb="2" eb="4">
      <t>ヒヅケ</t>
    </rPh>
    <phoneticPr fontId="7"/>
  </si>
  <si>
    <t>令和　　年　　　月　　　日</t>
    <rPh sb="0" eb="2">
      <t>レイワ</t>
    </rPh>
    <rPh sb="4" eb="5">
      <t>ネン</t>
    </rPh>
    <rPh sb="8" eb="9">
      <t>ツキ</t>
    </rPh>
    <rPh sb="12" eb="13">
      <t>ニチ</t>
    </rPh>
    <phoneticPr fontId="7"/>
  </si>
  <si>
    <t>2．法人名</t>
    <rPh sb="2" eb="4">
      <t>ホウジン</t>
    </rPh>
    <rPh sb="4" eb="5">
      <t>メイ</t>
    </rPh>
    <phoneticPr fontId="7"/>
  </si>
  <si>
    <t>※アドレス登録は1法人につき１つまでです。</t>
    <rPh sb="5" eb="7">
      <t>トウロク</t>
    </rPh>
    <rPh sb="9" eb="11">
      <t>ホウジン</t>
    </rPh>
    <phoneticPr fontId="7"/>
  </si>
  <si>
    <t>3．法人本部所在市町名</t>
    <rPh sb="2" eb="4">
      <t>ホウジン</t>
    </rPh>
    <rPh sb="4" eb="6">
      <t>ホンブ</t>
    </rPh>
    <rPh sb="6" eb="8">
      <t>ショザイ</t>
    </rPh>
    <rPh sb="8" eb="10">
      <t>シチョウ</t>
    </rPh>
    <rPh sb="10" eb="11">
      <t>メイ</t>
    </rPh>
    <phoneticPr fontId="7"/>
  </si>
  <si>
    <t>市　・　町</t>
    <rPh sb="0" eb="1">
      <t>シ</t>
    </rPh>
    <rPh sb="4" eb="5">
      <t>チョウ</t>
    </rPh>
    <phoneticPr fontId="7"/>
  </si>
  <si>
    <t>4．電話番号</t>
    <rPh sb="2" eb="4">
      <t>デンワ</t>
    </rPh>
    <rPh sb="4" eb="6">
      <t>バンゴウ</t>
    </rPh>
    <phoneticPr fontId="7"/>
  </si>
  <si>
    <t>5．担当者名</t>
    <rPh sb="2" eb="4">
      <t>タントウ</t>
    </rPh>
    <rPh sb="4" eb="5">
      <t>シャ</t>
    </rPh>
    <rPh sb="5" eb="6">
      <t>メイ</t>
    </rPh>
    <phoneticPr fontId="7"/>
  </si>
  <si>
    <t>6．登録メールアドレス</t>
    <rPh sb="2" eb="4">
      <t>トウロク</t>
    </rPh>
    <phoneticPr fontId="7"/>
  </si>
  <si>
    <t>※上記アドレスへの情報提供は、当課からの情報提供を主とします。</t>
    <rPh sb="1" eb="3">
      <t>ジョウキ</t>
    </rPh>
    <rPh sb="9" eb="11">
      <t>ジョウホウ</t>
    </rPh>
    <rPh sb="11" eb="13">
      <t>テイキョウ</t>
    </rPh>
    <rPh sb="15" eb="16">
      <t>トウ</t>
    </rPh>
    <rPh sb="16" eb="17">
      <t>カ</t>
    </rPh>
    <rPh sb="20" eb="22">
      <t>ジョウホウ</t>
    </rPh>
    <rPh sb="22" eb="24">
      <t>テイキョウ</t>
    </rPh>
    <rPh sb="25" eb="26">
      <t>シュ</t>
    </rPh>
    <phoneticPr fontId="7"/>
  </si>
  <si>
    <t>※上記アドレスは当課に限るものであり、他機関等へ情報提供することはありません。</t>
    <rPh sb="1" eb="3">
      <t>ジョウキ</t>
    </rPh>
    <rPh sb="8" eb="9">
      <t>トウ</t>
    </rPh>
    <rPh sb="9" eb="10">
      <t>カ</t>
    </rPh>
    <rPh sb="11" eb="12">
      <t>カギ</t>
    </rPh>
    <rPh sb="19" eb="20">
      <t>ホカ</t>
    </rPh>
    <rPh sb="20" eb="22">
      <t>キカン</t>
    </rPh>
    <rPh sb="22" eb="23">
      <t>トウ</t>
    </rPh>
    <rPh sb="24" eb="26">
      <t>ジョウホウ</t>
    </rPh>
    <rPh sb="26" eb="28">
      <t>テイキョウ</t>
    </rPh>
    <phoneticPr fontId="7"/>
  </si>
  <si>
    <t>登録票２</t>
    <rPh sb="0" eb="3">
      <t>トウロクヒョウ</t>
    </rPh>
    <phoneticPr fontId="7"/>
  </si>
  <si>
    <t>1．変更年月日</t>
    <rPh sb="2" eb="7">
      <t>ヘンコウネンガッピ</t>
    </rPh>
    <phoneticPr fontId="7"/>
  </si>
  <si>
    <t>6．変更後の登録メールアドレス</t>
    <rPh sb="2" eb="5">
      <t>ヘンコウゴ</t>
    </rPh>
    <rPh sb="6" eb="8">
      <t>トウロク</t>
    </rPh>
    <phoneticPr fontId="7"/>
  </si>
  <si>
    <t>メールアドレス登録票１</t>
    <rPh sb="7" eb="10">
      <t>トウロクヒョウ</t>
    </rPh>
    <phoneticPr fontId="7"/>
  </si>
  <si>
    <t>メールアドレス登録票２</t>
    <rPh sb="7" eb="10">
      <t>トウロクヒョウ</t>
    </rPh>
    <phoneticPr fontId="7"/>
  </si>
  <si>
    <t>！申請するサービス類型を選択してください</t>
    <rPh sb="1" eb="3">
      <t>シンセイ</t>
    </rPh>
    <rPh sb="9" eb="11">
      <t>ルイケイ</t>
    </rPh>
    <rPh sb="12" eb="14">
      <t>センタク</t>
    </rPh>
    <phoneticPr fontId="60"/>
  </si>
  <si>
    <t>職種①</t>
    <rPh sb="0" eb="2">
      <t>ショクシュ</t>
    </rPh>
    <phoneticPr fontId="60"/>
  </si>
  <si>
    <t>職種②</t>
    <rPh sb="0" eb="2">
      <t>ショクシュ</t>
    </rPh>
    <phoneticPr fontId="60"/>
  </si>
  <si>
    <t>職種③</t>
    <rPh sb="0" eb="2">
      <t>ショクシュ</t>
    </rPh>
    <phoneticPr fontId="60"/>
  </si>
  <si>
    <t>職種④</t>
    <rPh sb="0" eb="2">
      <t>ショクシュ</t>
    </rPh>
    <phoneticPr fontId="60"/>
  </si>
  <si>
    <t>職種⑤</t>
    <rPh sb="0" eb="2">
      <t>ショクシュ</t>
    </rPh>
    <phoneticPr fontId="60"/>
  </si>
  <si>
    <t>職種⑥</t>
    <rPh sb="0" eb="2">
      <t>ショクシュ</t>
    </rPh>
    <phoneticPr fontId="60"/>
  </si>
  <si>
    <t>職種⑦</t>
    <rPh sb="0" eb="2">
      <t>ショクシュ</t>
    </rPh>
    <phoneticPr fontId="60"/>
  </si>
  <si>
    <t>職種⑧</t>
    <rPh sb="0" eb="2">
      <t>ショクシュ</t>
    </rPh>
    <phoneticPr fontId="60"/>
  </si>
  <si>
    <t>職種⑨</t>
    <phoneticPr fontId="60"/>
  </si>
  <si>
    <t>職種⑩</t>
    <phoneticPr fontId="60"/>
  </si>
  <si>
    <t>居宅介護</t>
    <phoneticPr fontId="7"/>
  </si>
  <si>
    <t>管理者</t>
    <rPh sb="0" eb="3">
      <t>カンリシャ</t>
    </rPh>
    <phoneticPr fontId="60"/>
  </si>
  <si>
    <t>サービス提供責任者</t>
    <rPh sb="4" eb="6">
      <t>テイキョウ</t>
    </rPh>
    <rPh sb="6" eb="9">
      <t>セキニンシャ</t>
    </rPh>
    <phoneticPr fontId="60"/>
  </si>
  <si>
    <t>従業者</t>
    <rPh sb="0" eb="3">
      <t>ジュウギョウシャ</t>
    </rPh>
    <phoneticPr fontId="60"/>
  </si>
  <si>
    <t>重度訪問介護</t>
    <rPh sb="0" eb="2">
      <t>ジュウド</t>
    </rPh>
    <rPh sb="2" eb="4">
      <t>ホウモン</t>
    </rPh>
    <rPh sb="4" eb="6">
      <t>カイゴ</t>
    </rPh>
    <phoneticPr fontId="60"/>
  </si>
  <si>
    <t>同行援護</t>
    <rPh sb="0" eb="2">
      <t>ドウコウ</t>
    </rPh>
    <rPh sb="2" eb="4">
      <t>エンゴ</t>
    </rPh>
    <phoneticPr fontId="60"/>
  </si>
  <si>
    <t>行動援護</t>
    <rPh sb="0" eb="4">
      <t>コウドウエンゴ</t>
    </rPh>
    <phoneticPr fontId="60"/>
  </si>
  <si>
    <t>療養介護</t>
    <rPh sb="0" eb="2">
      <t>リョウヨウ</t>
    </rPh>
    <rPh sb="2" eb="4">
      <t>カイゴ</t>
    </rPh>
    <phoneticPr fontId="7"/>
  </si>
  <si>
    <t>医師</t>
    <rPh sb="0" eb="2">
      <t>イシ</t>
    </rPh>
    <phoneticPr fontId="60"/>
  </si>
  <si>
    <t>看護職員</t>
    <rPh sb="0" eb="4">
      <t>カンゴショクイン</t>
    </rPh>
    <phoneticPr fontId="60"/>
  </si>
  <si>
    <t>生活支援員</t>
    <rPh sb="0" eb="5">
      <t>セイカツシエンイン</t>
    </rPh>
    <phoneticPr fontId="60"/>
  </si>
  <si>
    <t>生活介護</t>
    <rPh sb="0" eb="2">
      <t>セイカツ</t>
    </rPh>
    <rPh sb="2" eb="4">
      <t>カイゴ</t>
    </rPh>
    <phoneticPr fontId="7"/>
  </si>
  <si>
    <t>理学療法士</t>
    <rPh sb="0" eb="5">
      <t>リガクリョウホウシ</t>
    </rPh>
    <phoneticPr fontId="60"/>
  </si>
  <si>
    <t>作業療法士</t>
    <rPh sb="0" eb="5">
      <t>サギョウリョウホウシ</t>
    </rPh>
    <phoneticPr fontId="60"/>
  </si>
  <si>
    <t>言語聴覚士</t>
    <rPh sb="0" eb="2">
      <t>ゲンゴ</t>
    </rPh>
    <rPh sb="2" eb="5">
      <t>チョウカクシ</t>
    </rPh>
    <phoneticPr fontId="60"/>
  </si>
  <si>
    <t>その他職員</t>
    <rPh sb="2" eb="3">
      <t>タ</t>
    </rPh>
    <rPh sb="3" eb="5">
      <t>ショクイン</t>
    </rPh>
    <phoneticPr fontId="60"/>
  </si>
  <si>
    <t>短期入所・併設型</t>
    <rPh sb="0" eb="2">
      <t>タンキ</t>
    </rPh>
    <rPh sb="2" eb="4">
      <t>ニュウショ</t>
    </rPh>
    <rPh sb="5" eb="8">
      <t>ヘイセツガタ</t>
    </rPh>
    <phoneticPr fontId="7"/>
  </si>
  <si>
    <t>短期入所・空床利用型</t>
    <rPh sb="0" eb="2">
      <t>タンキ</t>
    </rPh>
    <rPh sb="2" eb="4">
      <t>ニュウショ</t>
    </rPh>
    <rPh sb="5" eb="7">
      <t>クウショウ</t>
    </rPh>
    <rPh sb="7" eb="10">
      <t>リヨウガタ</t>
    </rPh>
    <phoneticPr fontId="7"/>
  </si>
  <si>
    <t>短期入所・単独型</t>
    <rPh sb="0" eb="2">
      <t>タンキ</t>
    </rPh>
    <rPh sb="2" eb="4">
      <t>ニュウショ</t>
    </rPh>
    <rPh sb="5" eb="8">
      <t>タンドクガタ</t>
    </rPh>
    <phoneticPr fontId="7"/>
  </si>
  <si>
    <t>重度障害者等包括支援</t>
    <rPh sb="0" eb="2">
      <t>ジュウド</t>
    </rPh>
    <rPh sb="2" eb="5">
      <t>ショウガイシャ</t>
    </rPh>
    <rPh sb="5" eb="6">
      <t>ナド</t>
    </rPh>
    <rPh sb="6" eb="8">
      <t>ホウカツ</t>
    </rPh>
    <rPh sb="8" eb="10">
      <t>シエン</t>
    </rPh>
    <phoneticPr fontId="7"/>
  </si>
  <si>
    <t>障害者支援施設</t>
    <rPh sb="0" eb="3">
      <t>ショウガイシャ</t>
    </rPh>
    <rPh sb="3" eb="5">
      <t>シエン</t>
    </rPh>
    <rPh sb="5" eb="7">
      <t>シセツ</t>
    </rPh>
    <phoneticPr fontId="7"/>
  </si>
  <si>
    <t>就労支援員</t>
    <rPh sb="0" eb="2">
      <t>シュウロウ</t>
    </rPh>
    <rPh sb="2" eb="5">
      <t>シエンイン</t>
    </rPh>
    <phoneticPr fontId="60"/>
  </si>
  <si>
    <t>職業指導員</t>
    <rPh sb="0" eb="2">
      <t>ショクギョウ</t>
    </rPh>
    <rPh sb="2" eb="4">
      <t>シドウ</t>
    </rPh>
    <rPh sb="4" eb="5">
      <t>イン</t>
    </rPh>
    <phoneticPr fontId="60"/>
  </si>
  <si>
    <t>機能訓練</t>
    <rPh sb="0" eb="2">
      <t>キノウ</t>
    </rPh>
    <rPh sb="2" eb="4">
      <t>クンレン</t>
    </rPh>
    <phoneticPr fontId="7"/>
  </si>
  <si>
    <t>生活訓練</t>
    <rPh sb="0" eb="2">
      <t>セイカツ</t>
    </rPh>
    <rPh sb="2" eb="4">
      <t>クンレン</t>
    </rPh>
    <phoneticPr fontId="7"/>
  </si>
  <si>
    <t>地域移行支援員</t>
    <rPh sb="0" eb="4">
      <t>チイキイコウ</t>
    </rPh>
    <rPh sb="4" eb="7">
      <t>シエンイン</t>
    </rPh>
    <phoneticPr fontId="60"/>
  </si>
  <si>
    <t>就労移行支援</t>
    <rPh sb="0" eb="2">
      <t>シュウロウ</t>
    </rPh>
    <rPh sb="2" eb="4">
      <t>イコウ</t>
    </rPh>
    <rPh sb="4" eb="6">
      <t>シエン</t>
    </rPh>
    <phoneticPr fontId="7"/>
  </si>
  <si>
    <t>就労支援員</t>
    <rPh sb="0" eb="5">
      <t>シュウロウシエンイン</t>
    </rPh>
    <phoneticPr fontId="60"/>
  </si>
  <si>
    <t>職業指導員</t>
    <rPh sb="0" eb="4">
      <t>ショクギョウシドウ</t>
    </rPh>
    <rPh sb="4" eb="5">
      <t>イン</t>
    </rPh>
    <phoneticPr fontId="60"/>
  </si>
  <si>
    <t>生活支援員</t>
    <rPh sb="0" eb="2">
      <t>セイカツ</t>
    </rPh>
    <rPh sb="2" eb="5">
      <t>シエンイン</t>
    </rPh>
    <phoneticPr fontId="60"/>
  </si>
  <si>
    <t>認定指定就労移行支援</t>
    <rPh sb="0" eb="2">
      <t>ニンテイ</t>
    </rPh>
    <rPh sb="2" eb="4">
      <t>シテイ</t>
    </rPh>
    <rPh sb="4" eb="6">
      <t>シュウロウ</t>
    </rPh>
    <rPh sb="6" eb="8">
      <t>イコウ</t>
    </rPh>
    <rPh sb="8" eb="10">
      <t>シエン</t>
    </rPh>
    <phoneticPr fontId="7"/>
  </si>
  <si>
    <t>就労継続支援Ａ型・Ｂ型</t>
    <rPh sb="0" eb="2">
      <t>シュウロウ</t>
    </rPh>
    <rPh sb="2" eb="4">
      <t>ケイゾク</t>
    </rPh>
    <rPh sb="4" eb="6">
      <t>シエン</t>
    </rPh>
    <rPh sb="7" eb="8">
      <t>ガタ</t>
    </rPh>
    <rPh sb="10" eb="11">
      <t>ガタ</t>
    </rPh>
    <phoneticPr fontId="7"/>
  </si>
  <si>
    <t>一般相談支援事業</t>
    <rPh sb="2" eb="4">
      <t>ソウダン</t>
    </rPh>
    <rPh sb="4" eb="6">
      <t>シエン</t>
    </rPh>
    <rPh sb="6" eb="8">
      <t>ジギョウ</t>
    </rPh>
    <phoneticPr fontId="7"/>
  </si>
  <si>
    <t>就労定着支援</t>
    <rPh sb="0" eb="2">
      <t>シュウロウ</t>
    </rPh>
    <rPh sb="2" eb="4">
      <t>テイチャク</t>
    </rPh>
    <rPh sb="4" eb="6">
      <t>シエン</t>
    </rPh>
    <phoneticPr fontId="7"/>
  </si>
  <si>
    <t>就労定着支援員</t>
    <rPh sb="0" eb="2">
      <t>シュウロウ</t>
    </rPh>
    <rPh sb="2" eb="7">
      <t>テイチャクシエンイン</t>
    </rPh>
    <phoneticPr fontId="60"/>
  </si>
  <si>
    <t>自立生活援助</t>
    <rPh sb="0" eb="2">
      <t>ジリツ</t>
    </rPh>
    <rPh sb="2" eb="4">
      <t>セイカツ</t>
    </rPh>
    <rPh sb="4" eb="6">
      <t>エンジョ</t>
    </rPh>
    <phoneticPr fontId="7"/>
  </si>
  <si>
    <t>地域生活支援員</t>
    <rPh sb="0" eb="7">
      <t>チイキセイカツシエンイン</t>
    </rPh>
    <phoneticPr fontId="60"/>
  </si>
  <si>
    <t>特定相談支援・障害児相談支援</t>
    <rPh sb="0" eb="2">
      <t>トクテイ</t>
    </rPh>
    <rPh sb="2" eb="4">
      <t>ソウダン</t>
    </rPh>
    <rPh sb="4" eb="6">
      <t>シエン</t>
    </rPh>
    <rPh sb="7" eb="10">
      <t>ショウガイジ</t>
    </rPh>
    <rPh sb="10" eb="12">
      <t>ソウダン</t>
    </rPh>
    <rPh sb="12" eb="14">
      <t>シエン</t>
    </rPh>
    <phoneticPr fontId="58"/>
  </si>
  <si>
    <t>相談支援専門員</t>
    <rPh sb="0" eb="7">
      <t>ソウダンシエンセンモンイン</t>
    </rPh>
    <phoneticPr fontId="60"/>
  </si>
  <si>
    <t>相談支援員</t>
    <rPh sb="0" eb="2">
      <t>ソウダン</t>
    </rPh>
    <rPh sb="2" eb="5">
      <t>シエンイン</t>
    </rPh>
    <phoneticPr fontId="60"/>
  </si>
  <si>
    <t>児童発達支援・放課後等デイサービス</t>
    <rPh sb="0" eb="2">
      <t>ジドウ</t>
    </rPh>
    <rPh sb="2" eb="4">
      <t>ハッタツ</t>
    </rPh>
    <rPh sb="4" eb="6">
      <t>シエン</t>
    </rPh>
    <rPh sb="7" eb="11">
      <t>ホウカゴトウ</t>
    </rPh>
    <phoneticPr fontId="58"/>
  </si>
  <si>
    <t>児童発達支援管理責任者</t>
    <rPh sb="0" eb="2">
      <t>ジドウ</t>
    </rPh>
    <rPh sb="2" eb="6">
      <t>ハッタツシエン</t>
    </rPh>
    <rPh sb="6" eb="8">
      <t>カンリ</t>
    </rPh>
    <rPh sb="8" eb="11">
      <t>セキニンシャ</t>
    </rPh>
    <phoneticPr fontId="60"/>
  </si>
  <si>
    <t>児童指導員</t>
    <rPh sb="0" eb="2">
      <t>ジドウ</t>
    </rPh>
    <rPh sb="2" eb="5">
      <t>シドウイン</t>
    </rPh>
    <phoneticPr fontId="60"/>
  </si>
  <si>
    <t>保育士</t>
    <rPh sb="0" eb="3">
      <t>ホイクシ</t>
    </rPh>
    <phoneticPr fontId="60"/>
  </si>
  <si>
    <t>機能訓練担当職員</t>
    <rPh sb="0" eb="4">
      <t>キノウクンレン</t>
    </rPh>
    <rPh sb="4" eb="6">
      <t>タントウ</t>
    </rPh>
    <rPh sb="6" eb="8">
      <t>ショクイン</t>
    </rPh>
    <phoneticPr fontId="6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</si>
  <si>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60"/>
  </si>
  <si>
    <t>嘱託医</t>
    <rPh sb="0" eb="2">
      <t>ショクタク</t>
    </rPh>
    <phoneticPr fontId="60"/>
  </si>
  <si>
    <t>児童発達支援・児童発達支援センターであるもの</t>
    <rPh sb="0" eb="6">
      <t>ジドウハッタツシエン</t>
    </rPh>
    <rPh sb="7" eb="11">
      <t>ジドウハッタツ</t>
    </rPh>
    <rPh sb="11" eb="13">
      <t>シエン</t>
    </rPh>
    <phoneticPr fontId="60"/>
  </si>
  <si>
    <t>栄養士</t>
    <rPh sb="0" eb="3">
      <t>エイヨウシ</t>
    </rPh>
    <phoneticPr fontId="60"/>
  </si>
  <si>
    <t>調理員</t>
    <rPh sb="0" eb="3">
      <t>チョウリイン</t>
    </rPh>
    <phoneticPr fontId="60"/>
  </si>
  <si>
    <t>保育所等訪問支援</t>
    <rPh sb="0" eb="3">
      <t>ホイクショ</t>
    </rPh>
    <rPh sb="3" eb="4">
      <t>トウ</t>
    </rPh>
    <rPh sb="4" eb="6">
      <t>ホウモン</t>
    </rPh>
    <rPh sb="6" eb="8">
      <t>シエン</t>
    </rPh>
    <phoneticPr fontId="58"/>
  </si>
  <si>
    <t>訪問支援員</t>
    <rPh sb="0" eb="2">
      <t>ホウモン</t>
    </rPh>
    <rPh sb="2" eb="5">
      <t>シエンイン</t>
    </rPh>
    <phoneticPr fontId="60"/>
  </si>
  <si>
    <t>居宅訪問型児童発達支援</t>
    <rPh sb="0" eb="2">
      <t>キョタク</t>
    </rPh>
    <rPh sb="2" eb="4">
      <t>ホウモン</t>
    </rPh>
    <rPh sb="4" eb="5">
      <t>ガタ</t>
    </rPh>
    <rPh sb="5" eb="7">
      <t>ジドウ</t>
    </rPh>
    <rPh sb="7" eb="9">
      <t>ハッタツ</t>
    </rPh>
    <rPh sb="9" eb="11">
      <t>シエン</t>
    </rPh>
    <phoneticPr fontId="58"/>
  </si>
  <si>
    <t>福祉型障害児入所施設</t>
    <rPh sb="0" eb="3">
      <t>フクシガタ</t>
    </rPh>
    <rPh sb="3" eb="6">
      <t>ショウガイジ</t>
    </rPh>
    <rPh sb="6" eb="8">
      <t>ニュウショ</t>
    </rPh>
    <rPh sb="8" eb="10">
      <t>シセツ</t>
    </rPh>
    <phoneticPr fontId="58"/>
  </si>
  <si>
    <t>心理担当職員</t>
    <rPh sb="0" eb="6">
      <t>シンリタントウショクイン</t>
    </rPh>
    <phoneticPr fontId="60"/>
  </si>
  <si>
    <t>医療型障害児入所施設</t>
    <rPh sb="0" eb="2">
      <t>イリョウ</t>
    </rPh>
    <rPh sb="2" eb="3">
      <t>ガタ</t>
    </rPh>
    <rPh sb="3" eb="6">
      <t>ショウガイジ</t>
    </rPh>
    <rPh sb="6" eb="8">
      <t>ニュウショ</t>
    </rPh>
    <rPh sb="8" eb="10">
      <t>シセツ</t>
    </rPh>
    <phoneticPr fontId="58"/>
  </si>
  <si>
    <t>理学療法士又は作業療法士</t>
    <rPh sb="0" eb="5">
      <t>リガクリョウホウシ</t>
    </rPh>
    <rPh sb="5" eb="6">
      <t>マタ</t>
    </rPh>
    <rPh sb="7" eb="12">
      <t>サギョウリョウホウシ</t>
    </rPh>
    <phoneticPr fontId="60"/>
  </si>
  <si>
    <t>職業指導員</t>
    <rPh sb="0" eb="5">
      <t>ショクギョウシドウイン</t>
    </rPh>
    <phoneticPr fontId="60"/>
  </si>
  <si>
    <t>（</t>
    <phoneticPr fontId="75"/>
  </si>
  <si>
    <t>）</t>
    <phoneticPr fontId="75"/>
  </si>
  <si>
    <t>社会福祉施設における防火安全対策の強化について</t>
  </si>
  <si>
    <t>（１）消火設備その他の非常災害に際して必要な設備の有無、医療機関への通報及び連絡体制について</t>
    <rPh sb="3" eb="7">
      <t>ショウカセツビ</t>
    </rPh>
    <rPh sb="9" eb="10">
      <t>タ</t>
    </rPh>
    <rPh sb="11" eb="15">
      <t>ヒジョウサイガイ</t>
    </rPh>
    <rPh sb="16" eb="17">
      <t>サイ</t>
    </rPh>
    <rPh sb="19" eb="21">
      <t>ヒツヨウ</t>
    </rPh>
    <rPh sb="22" eb="24">
      <t>セツビ</t>
    </rPh>
    <rPh sb="25" eb="27">
      <t>ウム</t>
    </rPh>
    <rPh sb="28" eb="32">
      <t>イリョウキカン</t>
    </rPh>
    <rPh sb="34" eb="36">
      <t>ツウホウ</t>
    </rPh>
    <rPh sb="36" eb="37">
      <t>オヨ</t>
    </rPh>
    <rPh sb="38" eb="40">
      <t>レンラク</t>
    </rPh>
    <rPh sb="40" eb="42">
      <t>タイセイ</t>
    </rPh>
    <phoneticPr fontId="75"/>
  </si>
  <si>
    <t>「社会福祉施設における防火安全対策の強化について」の指導事項に準じ、事業所の実態に応じた対策をとっているか。</t>
    <phoneticPr fontId="75"/>
  </si>
  <si>
    <t>いる</t>
    <phoneticPr fontId="75"/>
  </si>
  <si>
    <t>いない</t>
    <phoneticPr fontId="75"/>
  </si>
  <si>
    <t>消防用設備等の設置状況等について</t>
    <rPh sb="0" eb="2">
      <t>ショウボウ</t>
    </rPh>
    <rPh sb="2" eb="3">
      <t>ヨウ</t>
    </rPh>
    <rPh sb="3" eb="5">
      <t>セツビ</t>
    </rPh>
    <rPh sb="5" eb="6">
      <t>トウ</t>
    </rPh>
    <rPh sb="7" eb="12">
      <t>セッチジョウキョウトウ</t>
    </rPh>
    <phoneticPr fontId="75"/>
  </si>
  <si>
    <t>・消火器</t>
    <rPh sb="1" eb="4">
      <t>ショウカキ</t>
    </rPh>
    <phoneticPr fontId="75"/>
  </si>
  <si>
    <t>設置</t>
    <rPh sb="0" eb="2">
      <t>セッチ</t>
    </rPh>
    <phoneticPr fontId="75"/>
  </si>
  <si>
    <t>未設置</t>
    <rPh sb="0" eb="3">
      <t>ミセッチ</t>
    </rPh>
    <phoneticPr fontId="75"/>
  </si>
  <si>
    <t>・自動火災報知設備（居室・居間・階段等）</t>
    <rPh sb="1" eb="3">
      <t>ジドウ</t>
    </rPh>
    <rPh sb="3" eb="7">
      <t>カサイホウチ</t>
    </rPh>
    <rPh sb="7" eb="9">
      <t>セツビ</t>
    </rPh>
    <rPh sb="10" eb="12">
      <t>キョシツ</t>
    </rPh>
    <rPh sb="13" eb="15">
      <t>イマ</t>
    </rPh>
    <rPh sb="16" eb="18">
      <t>カイダン</t>
    </rPh>
    <rPh sb="18" eb="19">
      <t>トウ</t>
    </rPh>
    <phoneticPr fontId="75"/>
  </si>
  <si>
    <t>・消防機関へ通報する火災報知設備
　※自動火災報知設備と連動して起動するもの</t>
    <rPh sb="1" eb="5">
      <t>ショウボウキカン</t>
    </rPh>
    <rPh sb="6" eb="8">
      <t>ツウホウ</t>
    </rPh>
    <rPh sb="10" eb="12">
      <t>カサイ</t>
    </rPh>
    <rPh sb="12" eb="14">
      <t>ホウチ</t>
    </rPh>
    <rPh sb="14" eb="16">
      <t>セツビ</t>
    </rPh>
    <rPh sb="19" eb="27">
      <t>ジドウカサイホウチセツビ</t>
    </rPh>
    <rPh sb="28" eb="30">
      <t>レンドウ</t>
    </rPh>
    <rPh sb="32" eb="34">
      <t>キドウ</t>
    </rPh>
    <phoneticPr fontId="75"/>
  </si>
  <si>
    <t>・誘導灯</t>
    <rPh sb="1" eb="3">
      <t>ユウドウ</t>
    </rPh>
    <rPh sb="3" eb="4">
      <t>アカリ</t>
    </rPh>
    <phoneticPr fontId="75"/>
  </si>
  <si>
    <t>・スプリンクラー設置義務</t>
    <rPh sb="8" eb="12">
      <t>セッチギム</t>
    </rPh>
    <phoneticPr fontId="75"/>
  </si>
  <si>
    <t>有</t>
    <rPh sb="0" eb="1">
      <t>ア</t>
    </rPh>
    <phoneticPr fontId="75"/>
  </si>
  <si>
    <t>無</t>
    <rPh sb="0" eb="1">
      <t>ナシ</t>
    </rPh>
    <phoneticPr fontId="75"/>
  </si>
  <si>
    <t>→設置義務がある場合、設置しているか。</t>
    <rPh sb="1" eb="5">
      <t>セッチギム</t>
    </rPh>
    <rPh sb="8" eb="10">
      <t>バアイ</t>
    </rPh>
    <rPh sb="11" eb="13">
      <t>セッチ</t>
    </rPh>
    <phoneticPr fontId="75"/>
  </si>
  <si>
    <t>防火管理責任者</t>
    <rPh sb="0" eb="2">
      <t>ボウカ</t>
    </rPh>
    <rPh sb="2" eb="4">
      <t>カンリ</t>
    </rPh>
    <rPh sb="4" eb="6">
      <t>セキニン</t>
    </rPh>
    <rPh sb="6" eb="7">
      <t>シャ</t>
    </rPh>
    <phoneticPr fontId="75"/>
  </si>
  <si>
    <t>・防火管理責任者の選任義務</t>
    <rPh sb="1" eb="8">
      <t>ボウカカンリセキニンシャ</t>
    </rPh>
    <rPh sb="9" eb="13">
      <t>センニンギム</t>
    </rPh>
    <phoneticPr fontId="75"/>
  </si>
  <si>
    <t>（２）非常災害に備えるための避難、救出その他の必要な訓練について</t>
    <rPh sb="3" eb="7">
      <t>ヒジョウサイガイ</t>
    </rPh>
    <rPh sb="8" eb="9">
      <t>ソナ</t>
    </rPh>
    <rPh sb="14" eb="16">
      <t>ヒナン</t>
    </rPh>
    <rPh sb="17" eb="19">
      <t>キュウシュツ</t>
    </rPh>
    <rPh sb="21" eb="22">
      <t>タ</t>
    </rPh>
    <rPh sb="23" eb="25">
      <t>ヒツヨウ</t>
    </rPh>
    <rPh sb="26" eb="28">
      <t>クンレン</t>
    </rPh>
    <phoneticPr fontId="75"/>
  </si>
  <si>
    <t>・消火訓練及び避難訓練を年２回以上実施（予定）しているか。</t>
    <phoneticPr fontId="75"/>
  </si>
  <si>
    <t>実施</t>
    <rPh sb="0" eb="2">
      <t>ジッシ</t>
    </rPh>
    <phoneticPr fontId="75"/>
  </si>
  <si>
    <t>未実施</t>
    <rPh sb="0" eb="3">
      <t>ミジッシ</t>
    </rPh>
    <phoneticPr fontId="75"/>
  </si>
  <si>
    <t>・年間の実施（予定）回数</t>
    <rPh sb="1" eb="3">
      <t>ネンカン</t>
    </rPh>
    <rPh sb="4" eb="6">
      <t>ジッシ</t>
    </rPh>
    <rPh sb="7" eb="9">
      <t>ヨテイ</t>
    </rPh>
    <rPh sb="10" eb="12">
      <t>カイスウ</t>
    </rPh>
    <phoneticPr fontId="75"/>
  </si>
  <si>
    <t>共同生活援助事業所における防火安全対策</t>
    <rPh sb="0" eb="6">
      <t>キョウドウセイカツエンジョ</t>
    </rPh>
    <rPh sb="6" eb="9">
      <t>ジギョウショ</t>
    </rPh>
    <rPh sb="13" eb="17">
      <t>ボウカアンゼン</t>
    </rPh>
    <rPh sb="17" eb="19">
      <t>タイサク</t>
    </rPh>
    <phoneticPr fontId="75"/>
  </si>
  <si>
    <t>※長崎県独自様式</t>
    <rPh sb="1" eb="4">
      <t>ナガサキケン</t>
    </rPh>
    <rPh sb="4" eb="6">
      <t>ドクジ</t>
    </rPh>
    <rPh sb="6" eb="8">
      <t>ヨウシキ</t>
    </rPh>
    <phoneticPr fontId="7"/>
  </si>
  <si>
    <t>防火対象物届出書や消防署の検査済通知書等を参考にチェックしてください。</t>
    <rPh sb="0" eb="5">
      <t>ボウカタイショウブツ</t>
    </rPh>
    <rPh sb="5" eb="8">
      <t>トドケデショ</t>
    </rPh>
    <rPh sb="9" eb="12">
      <t>ショウボウショ</t>
    </rPh>
    <rPh sb="13" eb="19">
      <t>ケンサスミツウチショ</t>
    </rPh>
    <rPh sb="19" eb="20">
      <t>トウ</t>
    </rPh>
    <rPh sb="21" eb="23">
      <t>サンコウ</t>
    </rPh>
    <phoneticPr fontId="7"/>
  </si>
  <si>
    <t>・消防署による直近の検査年月日</t>
    <rPh sb="1" eb="4">
      <t>ショウボウショ</t>
    </rPh>
    <rPh sb="7" eb="9">
      <t>チョッキン</t>
    </rPh>
    <rPh sb="10" eb="15">
      <t>ケンサネンガッピ</t>
    </rPh>
    <phoneticPr fontId="75"/>
  </si>
  <si>
    <t>厚生労働省ホームページリンク→</t>
    <rPh sb="0" eb="5">
      <t>コウセイロウドウショウ</t>
    </rPh>
    <phoneticPr fontId="7"/>
  </si>
  <si>
    <t>・カーテン・じゅうたん等は防炎機能を有しているか。</t>
    <rPh sb="11" eb="12">
      <t>トウ</t>
    </rPh>
    <rPh sb="13" eb="17">
      <t>ボウエンキノウ</t>
    </rPh>
    <rPh sb="18" eb="19">
      <t>ユウ</t>
    </rPh>
    <phoneticPr fontId="75"/>
  </si>
  <si>
    <t>住居名</t>
    <rPh sb="0" eb="3">
      <t>ジュウキョメイ</t>
    </rPh>
    <phoneticPr fontId="7"/>
  </si>
  <si>
    <t>✓</t>
    <phoneticPr fontId="7"/>
  </si>
  <si>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</si>
  <si>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82"/>
  </si>
  <si>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9"/>
  </si>
  <si>
    <t>指定</t>
  </si>
  <si>
    <t>申請書</t>
    <rPh sb="0" eb="3">
      <t>シンセイショ</t>
    </rPh>
    <phoneticPr fontId="50"/>
  </si>
  <si>
    <t>年</t>
    <rPh sb="0" eb="1">
      <t>ネン</t>
    </rPh>
    <phoneticPr fontId="49"/>
  </si>
  <si>
    <t>月</t>
    <rPh sb="0" eb="1">
      <t>ガツ</t>
    </rPh>
    <phoneticPr fontId="49"/>
  </si>
  <si>
    <t>日</t>
    <rPh sb="0" eb="1">
      <t>ニチ</t>
    </rPh>
    <phoneticPr fontId="49"/>
  </si>
  <si>
    <t>知事（市区村長）　殿</t>
    <rPh sb="0" eb="2">
      <t>チジ</t>
    </rPh>
    <rPh sb="3" eb="5">
      <t>シク</t>
    </rPh>
    <rPh sb="5" eb="7">
      <t>ソンチョウ</t>
    </rPh>
    <rPh sb="9" eb="10">
      <t>ドノ</t>
    </rPh>
    <phoneticPr fontId="49"/>
  </si>
  <si>
    <t>所在地</t>
    <rPh sb="0" eb="3">
      <t>ショザイチ</t>
    </rPh>
    <phoneticPr fontId="49"/>
  </si>
  <si>
    <t>申請者</t>
    <rPh sb="0" eb="3">
      <t>シンセイシャ</t>
    </rPh>
    <phoneticPr fontId="50"/>
  </si>
  <si>
    <t>名　称</t>
    <rPh sb="0" eb="1">
      <t>メイ</t>
    </rPh>
    <rPh sb="2" eb="3">
      <t>ショウ</t>
    </rPh>
    <phoneticPr fontId="49"/>
  </si>
  <si>
    <t>代表者</t>
    <rPh sb="0" eb="3">
      <t>ダイヒョウシャ</t>
    </rPh>
    <phoneticPr fontId="49"/>
  </si>
  <si>
    <t>表題の事業所・施設に係る指定/指定の更新/指定の変更を受けたいので、下記のとおり、関係書類を添えて申請します。</t>
    <rPh sb="24" eb="26">
      <t>ヘンコウ</t>
    </rPh>
    <phoneticPr fontId="49"/>
  </si>
  <si>
    <t>法人番号(13桁)</t>
    <rPh sb="0" eb="2">
      <t>ホウジン</t>
    </rPh>
    <rPh sb="2" eb="4">
      <t>バンゴウ</t>
    </rPh>
    <rPh sb="7" eb="8">
      <t>ケタ</t>
    </rPh>
    <phoneticPr fontId="50"/>
  </si>
  <si>
    <t>申請者(設置者)</t>
    <rPh sb="0" eb="3">
      <t>シンセイシャ</t>
    </rPh>
    <rPh sb="4" eb="7">
      <t>セッチシャ</t>
    </rPh>
    <phoneticPr fontId="49"/>
  </si>
  <si>
    <t>フリガナ</t>
    <phoneticPr fontId="49"/>
  </si>
  <si>
    <t>名称</t>
    <rPh sb="0" eb="2">
      <t>メイショウ</t>
    </rPh>
    <phoneticPr fontId="49"/>
  </si>
  <si>
    <t>主たる事務所の所在地</t>
    <rPh sb="0" eb="1">
      <t>シュ</t>
    </rPh>
    <rPh sb="3" eb="5">
      <t>ジム</t>
    </rPh>
    <rPh sb="5" eb="6">
      <t>ショ</t>
    </rPh>
    <rPh sb="7" eb="10">
      <t>ショザイチ</t>
    </rPh>
    <phoneticPr fontId="49"/>
  </si>
  <si>
    <t>(郵便番号</t>
    <rPh sb="1" eb="5">
      <t>ユウビンバンゴウ</t>
    </rPh>
    <phoneticPr fontId="49"/>
  </si>
  <si>
    <t>-</t>
    <phoneticPr fontId="49"/>
  </si>
  <si>
    <t>）</t>
    <phoneticPr fontId="50"/>
  </si>
  <si>
    <t>連絡先</t>
    <rPh sb="0" eb="3">
      <t>レンラクサキ</t>
    </rPh>
    <phoneticPr fontId="49"/>
  </si>
  <si>
    <t>電話番号</t>
  </si>
  <si>
    <t>　　　　　　　　(内線)</t>
    <rPh sb="9" eb="11">
      <t>ナイセン</t>
    </rPh>
    <phoneticPr fontId="49"/>
  </si>
  <si>
    <t>E-mailアドレス</t>
  </si>
  <si>
    <t>法人等の種類</t>
    <rPh sb="0" eb="2">
      <t>ホウジン</t>
    </rPh>
    <rPh sb="2" eb="3">
      <t>ナド</t>
    </rPh>
    <rPh sb="4" eb="6">
      <t>シュルイ</t>
    </rPh>
    <phoneticPr fontId="49"/>
  </si>
  <si>
    <t>代表者の職名・氏名・生年月日</t>
  </si>
  <si>
    <t>職名</t>
    <rPh sb="0" eb="2">
      <t>ショクメイ</t>
    </rPh>
    <phoneticPr fontId="49"/>
  </si>
  <si>
    <t>生年月日</t>
    <rPh sb="0" eb="2">
      <t>セイネン</t>
    </rPh>
    <rPh sb="2" eb="4">
      <t>ガッピ</t>
    </rPh>
    <phoneticPr fontId="49"/>
  </si>
  <si>
    <t>氏名</t>
    <rPh sb="0" eb="2">
      <t>シメイ</t>
    </rPh>
    <phoneticPr fontId="49"/>
  </si>
  <si>
    <t>代表者の住所</t>
    <rPh sb="0" eb="3">
      <t>ダイヒョウシャ</t>
    </rPh>
    <rPh sb="4" eb="6">
      <t>ジュウショ</t>
    </rPh>
    <phoneticPr fontId="49"/>
  </si>
  <si>
    <t>指定を受けようとする事業所・施設の種類</t>
    <rPh sb="0" eb="2">
      <t>シテイ</t>
    </rPh>
    <rPh sb="3" eb="4">
      <t>ウ</t>
    </rPh>
    <rPh sb="10" eb="13">
      <t>ジギョウショ</t>
    </rPh>
    <rPh sb="14" eb="16">
      <t>シセツ</t>
    </rPh>
    <rPh sb="17" eb="19">
      <t>シュルイ</t>
    </rPh>
    <phoneticPr fontId="49"/>
  </si>
  <si>
    <t>事業所(施設)の所在地</t>
    <rPh sb="0" eb="3">
      <t>ジギョウショ</t>
    </rPh>
    <rPh sb="4" eb="6">
      <t>シセツ</t>
    </rPh>
    <phoneticPr fontId="49"/>
  </si>
  <si>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9"/>
  </si>
  <si>
    <t>同一所在地において
行う事業等の種類</t>
    <phoneticPr fontId="49"/>
  </si>
  <si>
    <t>今回の指定(更新・変更)申請をする対象事業等に○</t>
    <rPh sb="0" eb="2">
      <t>コンカイ</t>
    </rPh>
    <rPh sb="3" eb="5">
      <t>シテイ</t>
    </rPh>
    <rPh sb="12" eb="14">
      <t>シンセイ</t>
    </rPh>
    <rPh sb="17" eb="19">
      <t>タイショウ</t>
    </rPh>
    <rPh sb="19" eb="22">
      <t>ジギョウトウ</t>
    </rPh>
    <phoneticPr fontId="49"/>
  </si>
  <si>
    <t>既に指定を受けている事業に○</t>
    <rPh sb="0" eb="1">
      <t>スデ</t>
    </rPh>
    <rPh sb="2" eb="4">
      <t>シテイ</t>
    </rPh>
    <rPh sb="5" eb="6">
      <t>ウ</t>
    </rPh>
    <rPh sb="10" eb="12">
      <t>ジギョウ</t>
    </rPh>
    <phoneticPr fontId="49"/>
  </si>
  <si>
    <t>事業の開始予定年月日</t>
    <rPh sb="0" eb="2">
      <t>ジギョウ</t>
    </rPh>
    <rPh sb="3" eb="7">
      <t>カイシヨテイ</t>
    </rPh>
    <rPh sb="7" eb="10">
      <t>ネンガッピ</t>
    </rPh>
    <phoneticPr fontId="50"/>
  </si>
  <si>
    <t>本申請書に添付して提出する様式(付表)</t>
    <rPh sb="0" eb="4">
      <t>ホンシンセイショ</t>
    </rPh>
    <rPh sb="5" eb="7">
      <t>テンプ</t>
    </rPh>
    <rPh sb="9" eb="11">
      <t>テイシュツ</t>
    </rPh>
    <rPh sb="13" eb="15">
      <t>ヨウシキ</t>
    </rPh>
    <rPh sb="16" eb="18">
      <t>フヒョウ</t>
    </rPh>
    <phoneticPr fontId="50"/>
  </si>
  <si>
    <t>共生型サービスの指定を申請するものに○</t>
    <rPh sb="0" eb="3">
      <t>キョウセイガタ</t>
    </rPh>
    <rPh sb="8" eb="10">
      <t>シテイ</t>
    </rPh>
    <rPh sb="11" eb="13">
      <t>シンセイ</t>
    </rPh>
    <phoneticPr fontId="49"/>
  </si>
  <si>
    <t>指定障害福祉サービス事業所</t>
    <phoneticPr fontId="50"/>
  </si>
  <si>
    <t>居宅介護</t>
    <rPh sb="0" eb="4">
      <t>キョタクカイゴ</t>
    </rPh>
    <phoneticPr fontId="50"/>
  </si>
  <si>
    <t>付表１</t>
    <rPh sb="0" eb="2">
      <t>フヒョウ</t>
    </rPh>
    <phoneticPr fontId="49"/>
  </si>
  <si>
    <t>重度訪問介護</t>
    <rPh sb="0" eb="6">
      <t>ジュウドホウモンカイゴ</t>
    </rPh>
    <phoneticPr fontId="50"/>
  </si>
  <si>
    <t>同行援護</t>
    <rPh sb="0" eb="4">
      <t>ドウコウエンゴ</t>
    </rPh>
    <phoneticPr fontId="50"/>
  </si>
  <si>
    <t>行動援護</t>
    <rPh sb="0" eb="2">
      <t>コウドウ</t>
    </rPh>
    <rPh sb="2" eb="4">
      <t>エンゴ</t>
    </rPh>
    <phoneticPr fontId="50"/>
  </si>
  <si>
    <t>療養介護</t>
    <rPh sb="0" eb="4">
      <t>リョウヨウカイゴ</t>
    </rPh>
    <phoneticPr fontId="50"/>
  </si>
  <si>
    <t>付表２</t>
    <rPh sb="0" eb="2">
      <t>フヒョウ</t>
    </rPh>
    <phoneticPr fontId="49"/>
  </si>
  <si>
    <t>生活介護</t>
    <rPh sb="0" eb="4">
      <t>セイカツカイゴ</t>
    </rPh>
    <phoneticPr fontId="50"/>
  </si>
  <si>
    <t>付表３</t>
    <rPh sb="0" eb="2">
      <t>フヒョウ</t>
    </rPh>
    <phoneticPr fontId="49"/>
  </si>
  <si>
    <t>短期入所</t>
    <rPh sb="0" eb="4">
      <t>タンキニュウショ</t>
    </rPh>
    <phoneticPr fontId="50"/>
  </si>
  <si>
    <t>付表４</t>
    <rPh sb="0" eb="2">
      <t>フヒョウ</t>
    </rPh>
    <phoneticPr fontId="49"/>
  </si>
  <si>
    <t>重度障害者等包括支援</t>
    <rPh sb="0" eb="2">
      <t>ジュウド</t>
    </rPh>
    <rPh sb="2" eb="5">
      <t>ショウガイシャ</t>
    </rPh>
    <rPh sb="5" eb="6">
      <t>トウ</t>
    </rPh>
    <rPh sb="6" eb="8">
      <t>ホウカツ</t>
    </rPh>
    <rPh sb="8" eb="10">
      <t>シエン</t>
    </rPh>
    <phoneticPr fontId="50"/>
  </si>
  <si>
    <t>付表５</t>
    <rPh sb="0" eb="2">
      <t>フヒョウ</t>
    </rPh>
    <phoneticPr fontId="49"/>
  </si>
  <si>
    <t>自立訓練(機能訓練)</t>
    <rPh sb="0" eb="2">
      <t>ジリツ</t>
    </rPh>
    <rPh sb="2" eb="4">
      <t>クンレン</t>
    </rPh>
    <rPh sb="5" eb="9">
      <t>キノウクンレン</t>
    </rPh>
    <phoneticPr fontId="50"/>
  </si>
  <si>
    <t>付表６</t>
    <rPh sb="0" eb="2">
      <t>フヒョウ</t>
    </rPh>
    <phoneticPr fontId="49"/>
  </si>
  <si>
    <t>自立訓練(生活訓練)</t>
    <rPh sb="0" eb="2">
      <t>ジリツ</t>
    </rPh>
    <rPh sb="2" eb="4">
      <t>クンレン</t>
    </rPh>
    <rPh sb="5" eb="7">
      <t>セイカツ</t>
    </rPh>
    <rPh sb="7" eb="9">
      <t>クンレン</t>
    </rPh>
    <phoneticPr fontId="50"/>
  </si>
  <si>
    <t>就労選択支援</t>
    <rPh sb="0" eb="2">
      <t>シュウロウ</t>
    </rPh>
    <rPh sb="2" eb="4">
      <t>センタク</t>
    </rPh>
    <rPh sb="4" eb="6">
      <t>シエン</t>
    </rPh>
    <phoneticPr fontId="50"/>
  </si>
  <si>
    <t>付表７</t>
    <rPh sb="0" eb="2">
      <t>フヒョウ</t>
    </rPh>
    <phoneticPr fontId="49"/>
  </si>
  <si>
    <t>就労移行支援</t>
    <rPh sb="0" eb="6">
      <t>シュウロウイコウシエン</t>
    </rPh>
    <phoneticPr fontId="50"/>
  </si>
  <si>
    <t>付表８</t>
    <rPh sb="0" eb="2">
      <t>フヒョウ</t>
    </rPh>
    <phoneticPr fontId="49"/>
  </si>
  <si>
    <t>就労継続支援Ａ型</t>
    <rPh sb="0" eb="6">
      <t>シュウロウケイゾクシエン</t>
    </rPh>
    <rPh sb="7" eb="8">
      <t>ガタ</t>
    </rPh>
    <phoneticPr fontId="50"/>
  </si>
  <si>
    <t>付表９</t>
    <rPh sb="0" eb="2">
      <t>フヒョウ</t>
    </rPh>
    <phoneticPr fontId="49"/>
  </si>
  <si>
    <t>就労継続支援Ｂ型</t>
    <rPh sb="0" eb="6">
      <t>シュウロウケイゾクシエン</t>
    </rPh>
    <rPh sb="7" eb="8">
      <t>ガタ</t>
    </rPh>
    <phoneticPr fontId="50"/>
  </si>
  <si>
    <t>付表１０</t>
    <rPh sb="0" eb="2">
      <t>フヒョウ</t>
    </rPh>
    <phoneticPr fontId="49"/>
  </si>
  <si>
    <t>就労定着支援</t>
    <rPh sb="0" eb="2">
      <t>シュウロウ</t>
    </rPh>
    <rPh sb="2" eb="6">
      <t>テイチャクシエン</t>
    </rPh>
    <phoneticPr fontId="50"/>
  </si>
  <si>
    <t>自立生活援助</t>
    <rPh sb="0" eb="2">
      <t>ジリツ</t>
    </rPh>
    <rPh sb="2" eb="4">
      <t>セイカツ</t>
    </rPh>
    <rPh sb="4" eb="6">
      <t>エンジョ</t>
    </rPh>
    <phoneticPr fontId="50"/>
  </si>
  <si>
    <t>付表１１</t>
  </si>
  <si>
    <t>共同生活援助</t>
    <rPh sb="0" eb="6">
      <t>キョウドウセイカツエンジョ</t>
    </rPh>
    <phoneticPr fontId="50"/>
  </si>
  <si>
    <t>付表１２</t>
    <rPh sb="0" eb="2">
      <t>フヒョウ</t>
    </rPh>
    <phoneticPr fontId="49"/>
  </si>
  <si>
    <t>指定障害者支援施設(施設入所支援)</t>
    <rPh sb="0" eb="2">
      <t>シテイ</t>
    </rPh>
    <rPh sb="2" eb="5">
      <t>ショウガイシャ</t>
    </rPh>
    <rPh sb="5" eb="9">
      <t>シエンシセツ</t>
    </rPh>
    <phoneticPr fontId="50"/>
  </si>
  <si>
    <t>付表１３</t>
    <rPh sb="0" eb="2">
      <t>フヒョウ</t>
    </rPh>
    <phoneticPr fontId="49"/>
  </si>
  <si>
    <t>指定一般相談支援事業所</t>
    <rPh sb="0" eb="2">
      <t>シテイ</t>
    </rPh>
    <rPh sb="2" eb="4">
      <t>イッパン</t>
    </rPh>
    <rPh sb="4" eb="8">
      <t>ソウダンシエン</t>
    </rPh>
    <rPh sb="8" eb="11">
      <t>ジギョウショ</t>
    </rPh>
    <phoneticPr fontId="50"/>
  </si>
  <si>
    <t>地域移行支援</t>
    <rPh sb="0" eb="4">
      <t>チイキイコウ</t>
    </rPh>
    <rPh sb="4" eb="6">
      <t>シエン</t>
    </rPh>
    <phoneticPr fontId="50"/>
  </si>
  <si>
    <t>付表１４</t>
    <rPh sb="0" eb="2">
      <t>フヒョウ</t>
    </rPh>
    <phoneticPr fontId="49"/>
  </si>
  <si>
    <t>地域定着支援</t>
    <rPh sb="0" eb="6">
      <t>チイキテイチャクシエン</t>
    </rPh>
    <phoneticPr fontId="50"/>
  </si>
  <si>
    <t>指定特定相談支援事業所</t>
    <rPh sb="0" eb="2">
      <t>シテイ</t>
    </rPh>
    <rPh sb="2" eb="4">
      <t>トクテイ</t>
    </rPh>
    <rPh sb="4" eb="6">
      <t>ソウダン</t>
    </rPh>
    <rPh sb="6" eb="8">
      <t>シエン</t>
    </rPh>
    <rPh sb="8" eb="11">
      <t>ジギョウショ</t>
    </rPh>
    <phoneticPr fontId="50"/>
  </si>
  <si>
    <t>付表１５</t>
    <rPh sb="0" eb="2">
      <t>フヒョウ</t>
    </rPh>
    <phoneticPr fontId="49"/>
  </si>
  <si>
    <t>指定障害児通所支援事業所</t>
    <rPh sb="0" eb="2">
      <t>シテイ</t>
    </rPh>
    <rPh sb="2" eb="5">
      <t>ショウガイジ</t>
    </rPh>
    <rPh sb="5" eb="7">
      <t>ツウショ</t>
    </rPh>
    <rPh sb="7" eb="12">
      <t>シエンジギョウショ</t>
    </rPh>
    <phoneticPr fontId="50"/>
  </si>
  <si>
    <t>児童発達支援</t>
    <rPh sb="0" eb="2">
      <t>ジドウ</t>
    </rPh>
    <rPh sb="2" eb="6">
      <t>ハッタツシエン</t>
    </rPh>
    <phoneticPr fontId="50"/>
  </si>
  <si>
    <t>付表１６</t>
  </si>
  <si>
    <t>放課後等デイサービス</t>
    <rPh sb="0" eb="4">
      <t>ホウカゴトウ</t>
    </rPh>
    <phoneticPr fontId="50"/>
  </si>
  <si>
    <t>付表１６</t>
    <rPh sb="0" eb="2">
      <t>フヒョウ</t>
    </rPh>
    <phoneticPr fontId="49"/>
  </si>
  <si>
    <t>居宅訪問型児童発達支援</t>
    <rPh sb="0" eb="5">
      <t>キョタクホウモンガタ</t>
    </rPh>
    <rPh sb="5" eb="7">
      <t>ジドウ</t>
    </rPh>
    <rPh sb="7" eb="9">
      <t>ハッタツ</t>
    </rPh>
    <rPh sb="9" eb="11">
      <t>シエン</t>
    </rPh>
    <phoneticPr fontId="50"/>
  </si>
  <si>
    <t>付表１７</t>
    <rPh sb="0" eb="2">
      <t>フヒョウ</t>
    </rPh>
    <phoneticPr fontId="49"/>
  </si>
  <si>
    <t>保育所等訪問支援</t>
    <rPh sb="0" eb="3">
      <t>ホイクショ</t>
    </rPh>
    <rPh sb="3" eb="4">
      <t>トウ</t>
    </rPh>
    <rPh sb="4" eb="6">
      <t>ホウモン</t>
    </rPh>
    <rPh sb="6" eb="8">
      <t>シエン</t>
    </rPh>
    <phoneticPr fontId="50"/>
  </si>
  <si>
    <t>付表１８</t>
    <rPh sb="0" eb="2">
      <t>フヒョウ</t>
    </rPh>
    <phoneticPr fontId="49"/>
  </si>
  <si>
    <t>指定障害児入所施設</t>
    <rPh sb="0" eb="2">
      <t>シテイ</t>
    </rPh>
    <rPh sb="2" eb="5">
      <t>ショウガイジ</t>
    </rPh>
    <rPh sb="5" eb="7">
      <t>ニュウショ</t>
    </rPh>
    <rPh sb="7" eb="9">
      <t>シセツ</t>
    </rPh>
    <phoneticPr fontId="50"/>
  </si>
  <si>
    <t>付表１９/２０</t>
    <rPh sb="0" eb="2">
      <t>フヒョウ</t>
    </rPh>
    <phoneticPr fontId="49"/>
  </si>
  <si>
    <t>指定障害児相談支援事業所</t>
    <rPh sb="0" eb="2">
      <t>シテイ</t>
    </rPh>
    <rPh sb="2" eb="5">
      <t>ショウガイジ</t>
    </rPh>
    <rPh sb="5" eb="7">
      <t>ソウダン</t>
    </rPh>
    <rPh sb="7" eb="9">
      <t>シエン</t>
    </rPh>
    <rPh sb="9" eb="11">
      <t>ジギョウ</t>
    </rPh>
    <rPh sb="11" eb="12">
      <t>ショ</t>
    </rPh>
    <phoneticPr fontId="50"/>
  </si>
  <si>
    <t>【既に指定を受けている場合】事業所番号</t>
    <rPh sb="1" eb="2">
      <t>スデ</t>
    </rPh>
    <rPh sb="3" eb="5">
      <t>シテイ</t>
    </rPh>
    <rPh sb="6" eb="7">
      <t>ウ</t>
    </rPh>
    <rPh sb="11" eb="13">
      <t>バアイ</t>
    </rPh>
    <rPh sb="14" eb="19">
      <t>ジギョウショバンゴウ</t>
    </rPh>
    <phoneticPr fontId="50"/>
  </si>
  <si>
    <t>(備考)</t>
    <rPh sb="1" eb="3">
      <t>ビコウ</t>
    </rPh>
    <phoneticPr fontId="49"/>
  </si>
  <si>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</si>
  <si>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9"/>
  </si>
  <si>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9"/>
  </si>
  <si>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9"/>
  </si>
  <si>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9"/>
  </si>
  <si>
    <t>付表１２　共同生活援助事業所の指定等に係る記載事項</t>
  </si>
  <si>
    <t>サービス管理責任者</t>
    <rPh sb="4" eb="6">
      <t>カンリ</t>
    </rPh>
    <rPh sb="6" eb="9">
      <t>セキニンシャ</t>
    </rPh>
    <phoneticPr fontId="7"/>
  </si>
  <si>
    <t>診療科名</t>
    <rPh sb="0" eb="3">
      <t>シンリョウカ</t>
    </rPh>
    <rPh sb="3" eb="4">
      <t>メイ</t>
    </rPh>
    <phoneticPr fontId="50"/>
  </si>
  <si>
    <t xml:space="preserve"> （前頁に記載）</t>
    <rPh sb="2" eb="3">
      <t>マエ</t>
    </rPh>
    <rPh sb="3" eb="4">
      <t>ページ</t>
    </rPh>
    <rPh sb="5" eb="7">
      <t>キサイ</t>
    </rPh>
    <phoneticPr fontId="50"/>
  </si>
  <si>
    <t xml:space="preserve"> （前頁に記載）</t>
    <phoneticPr fontId="7"/>
  </si>
  <si>
    <t xml:space="preserve"> （前頁に記載）</t>
    <phoneticPr fontId="50"/>
  </si>
  <si>
    <t>住居区分
（該当するものに○）</t>
    <rPh sb="0" eb="4">
      <t>ジュウキョクブン</t>
    </rPh>
    <rPh sb="6" eb="8">
      <t>ガイトウ</t>
    </rPh>
    <phoneticPr fontId="50"/>
  </si>
  <si>
    <t>その他</t>
    <rPh sb="2" eb="3">
      <t>タ</t>
    </rPh>
    <phoneticPr fontId="50"/>
  </si>
  <si>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7"/>
  </si>
  <si>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7"/>
  </si>
  <si>
    <t>サービス管理責任者</t>
    <rPh sb="6" eb="9">
      <t>セキニンシャ</t>
    </rPh>
    <phoneticPr fontId="7"/>
  </si>
  <si>
    <t>※選択肢にない職種については直接入力してください</t>
    <phoneticPr fontId="60"/>
  </si>
  <si>
    <t>＜人員基準に関する実人数集計＞</t>
    <rPh sb="1" eb="5">
      <t>ジンインキジュン</t>
    </rPh>
    <rPh sb="6" eb="7">
      <t>カン</t>
    </rPh>
    <rPh sb="9" eb="10">
      <t>ジツ</t>
    </rPh>
    <rPh sb="10" eb="12">
      <t>ニンズウ</t>
    </rPh>
    <rPh sb="12" eb="14">
      <t>シュウケイ</t>
    </rPh>
    <phoneticPr fontId="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</si>
  <si>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</si>
  <si>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</si>
  <si>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7"/>
  </si>
  <si>
    <t>※指定基準の確認に際しては、４週分の入力で差し支えありません。</t>
    <rPh sb="1" eb="5">
      <t>シテイキジュン</t>
    </rPh>
    <rPh sb="15" eb="17">
      <t>シュウブン</t>
    </rPh>
    <rPh sb="18" eb="20">
      <t>ニュウリョク</t>
    </rPh>
    <rPh sb="21" eb="22">
      <t>サ</t>
    </rPh>
    <rPh sb="23" eb="24">
      <t>ツカ</t>
    </rPh>
    <phoneticPr fontId="7"/>
  </si>
  <si>
    <t>　(10) 従業者ごとに、合計勤務時間数を入力してください。</t>
    <rPh sb="6" eb="9">
      <t>ジュウギョウシャ</t>
    </rPh>
    <rPh sb="13" eb="15">
      <t>ゴウケイ</t>
    </rPh>
    <rPh sb="15" eb="17">
      <t>キンム</t>
    </rPh>
    <rPh sb="17" eb="20">
      <t>ジカンスウ</t>
    </rPh>
    <rPh sb="21" eb="23">
      <t>ニュウリョク</t>
    </rPh>
    <phoneticPr fontId="5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</si>
  <si>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</si>
  <si>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</si>
  <si>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7"/>
  </si>
  <si>
    <t xml:space="preserve"> （14) 必要項目を満たしていれば、各事業所で使用するシフト表等をもって代替書類として差し支えありません。</t>
    <phoneticPr fontId="7"/>
  </si>
  <si>
    <t>（県様式１）</t>
    <rPh sb="1" eb="2">
      <t>ケン</t>
    </rPh>
    <rPh sb="2" eb="4">
      <t>ヨウシキ</t>
    </rPh>
    <phoneticPr fontId="7"/>
  </si>
  <si>
    <t>（県様式２）</t>
    <rPh sb="1" eb="2">
      <t>ケン</t>
    </rPh>
    <rPh sb="2" eb="4">
      <t>ヨウシキ</t>
    </rPh>
    <phoneticPr fontId="7"/>
  </si>
  <si>
    <t>（県様式２－２）</t>
    <rPh sb="1" eb="2">
      <t>ケン</t>
    </rPh>
    <rPh sb="2" eb="4">
      <t>ヨウシキ</t>
    </rPh>
    <phoneticPr fontId="7"/>
  </si>
  <si>
    <t>（県様式３）</t>
    <rPh sb="1" eb="2">
      <t>ケン</t>
    </rPh>
    <rPh sb="2" eb="4">
      <t>ヨウシキ</t>
    </rPh>
    <phoneticPr fontId="7"/>
  </si>
  <si>
    <t>施設又は事業所名欄には、施設・事業所の種別も記入すること。</t>
    <rPh sb="0" eb="2">
      <t>シセツ</t>
    </rPh>
    <rPh sb="2" eb="3">
      <t>マタ</t>
    </rPh>
    <rPh sb="4" eb="7">
      <t>ジギョウショ</t>
    </rPh>
    <rPh sb="7" eb="8">
      <t>メイ</t>
    </rPh>
    <rPh sb="8" eb="9">
      <t>ラン</t>
    </rPh>
    <rPh sb="12" eb="14">
      <t>シセツ</t>
    </rPh>
    <rPh sb="15" eb="18">
      <t>ジギョウショ</t>
    </rPh>
    <rPh sb="19" eb="21">
      <t>シュベツ</t>
    </rPh>
    <rPh sb="22" eb="24">
      <t>キニュウ</t>
    </rPh>
    <phoneticPr fontId="7"/>
  </si>
  <si>
    <t>業務内容欄は、看護師、生活指導員等の職名を記入し、証明を受ける者の本来業務について、「障害者支援施設における○○業務」、「○○実施要綱の○○事業の○○業務」等具体的に記入すること。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6">
      <t>ショウガイシャ</t>
    </rPh>
    <rPh sb="46" eb="50">
      <t>シエンシセツ</t>
    </rPh>
    <rPh sb="56" eb="58">
      <t>ギョウム</t>
    </rPh>
    <rPh sb="63" eb="65">
      <t>ジッシ</t>
    </rPh>
    <rPh sb="65" eb="67">
      <t>ヨウコウ</t>
    </rPh>
    <rPh sb="70" eb="72">
      <t>ジギョウ</t>
    </rPh>
    <rPh sb="75" eb="77">
      <t>ギョウム</t>
    </rPh>
    <rPh sb="78" eb="79">
      <t>ナド</t>
    </rPh>
    <rPh sb="79" eb="82">
      <t>グタイテキ</t>
    </rPh>
    <rPh sb="83" eb="85">
      <t>キニュウ</t>
    </rPh>
    <phoneticPr fontId="7"/>
  </si>
  <si>
    <t>(標準様式１)</t>
    <rPh sb="1" eb="3">
      <t>ヒョウジュン</t>
    </rPh>
    <rPh sb="3" eb="5">
      <t>ヨウシキ</t>
    </rPh>
    <phoneticPr fontId="7"/>
  </si>
  <si>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7"/>
  </si>
  <si>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7"/>
  </si>
  <si>
    <t>２　主たる対象者を１のとおり特定する理由</t>
    <rPh sb="2" eb="3">
      <t>シュ</t>
    </rPh>
    <rPh sb="5" eb="7">
      <t>タイショウ</t>
    </rPh>
    <rPh sb="7" eb="8">
      <t>シャ</t>
    </rPh>
    <rPh sb="14" eb="16">
      <t>トクテイ</t>
    </rPh>
    <rPh sb="18" eb="20">
      <t>リユウ</t>
    </rPh>
    <phoneticPr fontId="7"/>
  </si>
  <si>
    <t>(１)拡充予定の有無</t>
    <rPh sb="3" eb="5">
      <t>カクジュウ</t>
    </rPh>
    <rPh sb="5" eb="7">
      <t>ヨテイ</t>
    </rPh>
    <rPh sb="8" eb="10">
      <t>ウム</t>
    </rPh>
    <phoneticPr fontId="7"/>
  </si>
  <si>
    <t>(　　有り　　・　　無し　　)</t>
    <rPh sb="3" eb="4">
      <t>ア</t>
    </rPh>
    <rPh sb="10" eb="11">
      <t>ナ</t>
    </rPh>
    <phoneticPr fontId="50"/>
  </si>
  <si>
    <t>(２)拡充予定の内容及び予定時期</t>
    <rPh sb="3" eb="5">
      <t>カクジュウ</t>
    </rPh>
    <rPh sb="5" eb="7">
      <t>ヨテイ</t>
    </rPh>
    <rPh sb="8" eb="10">
      <t>ナイヨウ</t>
    </rPh>
    <rPh sb="10" eb="11">
      <t>オヨ</t>
    </rPh>
    <rPh sb="12" eb="14">
      <t>ヨテイ</t>
    </rPh>
    <rPh sb="14" eb="16">
      <t>ジキ</t>
    </rPh>
    <phoneticPr fontId="7"/>
  </si>
  <si>
    <t>(３)拡充のための方策</t>
    <rPh sb="3" eb="5">
      <t>カクジュウ</t>
    </rPh>
    <rPh sb="9" eb="11">
      <t>ホウサク</t>
    </rPh>
    <phoneticPr fontId="7"/>
  </si>
  <si>
    <t>(標準様式２)</t>
    <rPh sb="1" eb="3">
      <t>ヒョウジュン</t>
    </rPh>
    <rPh sb="3" eb="5">
      <t>ヨウシキ</t>
    </rPh>
    <phoneticPr fontId="7"/>
  </si>
  <si>
    <t>(標準様式３)</t>
    <rPh sb="1" eb="3">
      <t>ヒョウジュン</t>
    </rPh>
    <rPh sb="3" eb="5">
      <t>ヨウシキ</t>
    </rPh>
    <phoneticPr fontId="7"/>
  </si>
  <si>
    <t>誓　約　書</t>
    <phoneticPr fontId="7"/>
  </si>
  <si>
    <t>日</t>
    <rPh sb="0" eb="1">
      <t>ニチ</t>
    </rPh>
    <phoneticPr fontId="7"/>
  </si>
  <si>
    <t>知事    殿</t>
    <phoneticPr fontId="7"/>
  </si>
  <si>
    <t xml:space="preserve">申請者    </t>
    <phoneticPr fontId="7"/>
  </si>
  <si>
    <t>（名称）</t>
    <rPh sb="1" eb="3">
      <t>メイショウ</t>
    </rPh>
    <phoneticPr fontId="7"/>
  </si>
  <si>
    <t>（代表者の職名・氏名）</t>
    <rPh sb="1" eb="4">
      <t>ダイヒョウシャ</t>
    </rPh>
    <rPh sb="5" eb="7">
      <t>ショクメイ</t>
    </rPh>
    <rPh sb="8" eb="10">
      <t>シメイ</t>
    </rPh>
    <phoneticPr fontId="7"/>
  </si>
  <si>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7"/>
  </si>
  <si>
    <t>別紙①：　障害福祉サービス事業者向け</t>
    <rPh sb="0" eb="2">
      <t>ベッシ</t>
    </rPh>
    <rPh sb="5" eb="7">
      <t>ショウガイ</t>
    </rPh>
    <rPh sb="7" eb="9">
      <t>フクシ</t>
    </rPh>
    <rPh sb="13" eb="16">
      <t>ジギョウシャ</t>
    </rPh>
    <rPh sb="16" eb="17">
      <t>ム</t>
    </rPh>
    <phoneticPr fontId="7"/>
  </si>
  <si>
    <t>別紙②：　障害者支援施設向け</t>
    <rPh sb="0" eb="2">
      <t>ベッシ</t>
    </rPh>
    <rPh sb="5" eb="8">
      <t>ショウガイシャ</t>
    </rPh>
    <rPh sb="8" eb="10">
      <t>シエン</t>
    </rPh>
    <rPh sb="12" eb="13">
      <t>ム</t>
    </rPh>
    <phoneticPr fontId="7"/>
  </si>
  <si>
    <t>別紙③：　一般相談支援事業者向け</t>
    <rPh sb="0" eb="2">
      <t>ベッシ</t>
    </rPh>
    <rPh sb="5" eb="7">
      <t>イッパン</t>
    </rPh>
    <rPh sb="7" eb="9">
      <t>ソウダン</t>
    </rPh>
    <rPh sb="9" eb="11">
      <t>シエン</t>
    </rPh>
    <rPh sb="11" eb="14">
      <t>ジギョウシャ</t>
    </rPh>
    <rPh sb="14" eb="15">
      <t>ム</t>
    </rPh>
    <phoneticPr fontId="7"/>
  </si>
  <si>
    <t>別紙④：　特定相談支援事業者向け</t>
    <rPh sb="0" eb="2">
      <t>ベッシ</t>
    </rPh>
    <rPh sb="5" eb="7">
      <t>トクテイ</t>
    </rPh>
    <rPh sb="7" eb="9">
      <t>ソウダン</t>
    </rPh>
    <rPh sb="9" eb="11">
      <t>シエン</t>
    </rPh>
    <rPh sb="11" eb="14">
      <t>ジギョウシャ</t>
    </rPh>
    <rPh sb="14" eb="15">
      <t>ム</t>
    </rPh>
    <phoneticPr fontId="7"/>
  </si>
  <si>
    <t>別紙⑤：　障害児通所支援事業者向け</t>
    <rPh sb="0" eb="2">
      <t>ベッシ</t>
    </rPh>
    <rPh sb="5" eb="8">
      <t>ショウガイジ</t>
    </rPh>
    <rPh sb="8" eb="10">
      <t>ツウショ</t>
    </rPh>
    <rPh sb="10" eb="12">
      <t>シエン</t>
    </rPh>
    <rPh sb="12" eb="15">
      <t>ジギョウシャ</t>
    </rPh>
    <rPh sb="15" eb="16">
      <t>ム</t>
    </rPh>
    <phoneticPr fontId="7"/>
  </si>
  <si>
    <t>別紙⑥：　障害児入所施設向け</t>
    <rPh sb="0" eb="2">
      <t>ベッシ</t>
    </rPh>
    <rPh sb="5" eb="8">
      <t>ショウガイジ</t>
    </rPh>
    <rPh sb="8" eb="10">
      <t>ニュウショ</t>
    </rPh>
    <rPh sb="10" eb="12">
      <t>シセツ</t>
    </rPh>
    <rPh sb="12" eb="13">
      <t>ム</t>
    </rPh>
    <phoneticPr fontId="7"/>
  </si>
  <si>
    <t>別紙⑦：　障害児相談支援事業者向け</t>
    <rPh sb="0" eb="2">
      <t>ベッシ</t>
    </rPh>
    <rPh sb="5" eb="8">
      <t>ショウガイジ</t>
    </rPh>
    <rPh sb="8" eb="10">
      <t>ソウダン</t>
    </rPh>
    <rPh sb="10" eb="12">
      <t>シエン</t>
    </rPh>
    <rPh sb="12" eb="15">
      <t>ジギョウシャ</t>
    </rPh>
    <rPh sb="15" eb="16">
      <t>ム</t>
    </rPh>
    <phoneticPr fontId="7"/>
  </si>
  <si>
    <t>注　該当する種別に○を付けてください。</t>
    <rPh sb="0" eb="1">
      <t>チュウ</t>
    </rPh>
    <rPh sb="2" eb="4">
      <t>ガイトウ</t>
    </rPh>
    <rPh sb="6" eb="8">
      <t>シュベツ</t>
    </rPh>
    <rPh sb="11" eb="12">
      <t>ツ</t>
    </rPh>
    <phoneticPr fontId="7"/>
  </si>
  <si>
    <t>（別紙①：障害福祉サービス事業者向け）</t>
    <rPh sb="1" eb="3">
      <t>ベッシ</t>
    </rPh>
    <rPh sb="5" eb="7">
      <t>ショウガイ</t>
    </rPh>
    <rPh sb="7" eb="9">
      <t>フクシ</t>
    </rPh>
    <rPh sb="15" eb="16">
      <t>シャ</t>
    </rPh>
    <rPh sb="16" eb="17">
      <t>ム</t>
    </rPh>
    <phoneticPr fontId="75"/>
  </si>
  <si>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75"/>
  </si>
  <si>
    <t>一</t>
    <rPh sb="0" eb="1">
      <t>イチ</t>
    </rPh>
    <phoneticPr fontId="7"/>
  </si>
  <si>
    <t>申請者が都道府県の条例で定める者でないとき。</t>
    <phoneticPr fontId="7"/>
  </si>
  <si>
    <t>二</t>
    <rPh sb="0" eb="1">
      <t>ニ</t>
    </rPh>
    <phoneticPr fontId="7"/>
  </si>
  <si>
    <t>当該申請に係るサービス事業所の従業者の知識及び技能並びに人員が、第四十三条第一項の都道府県の条例で定める基準を満たしていないとき。</t>
    <phoneticPr fontId="7"/>
  </si>
  <si>
    <t>三</t>
    <rPh sb="0" eb="1">
      <t>サン</t>
    </rPh>
    <phoneticPr fontId="7"/>
  </si>
  <si>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7"/>
  </si>
  <si>
    <t>四</t>
    <rPh sb="0" eb="1">
      <t>ヨン</t>
    </rPh>
    <phoneticPr fontId="7"/>
  </si>
  <si>
    <t>申請者が、禁錮以上の刑に処せられ、その執行を終わり、又は執行を受けることがなくなるまでの者であるとき。</t>
    <phoneticPr fontId="7"/>
  </si>
  <si>
    <t>五</t>
    <rPh sb="0" eb="1">
      <t>ゴ</t>
    </rPh>
    <phoneticPr fontId="7"/>
  </si>
  <si>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7"/>
  </si>
  <si>
    <t>五の二</t>
    <rPh sb="0" eb="1">
      <t>ゴ</t>
    </rPh>
    <rPh sb="2" eb="3">
      <t>ニ</t>
    </rPh>
    <phoneticPr fontId="7"/>
  </si>
  <si>
    <t>申請者が、労働に関する法律の規定であって政令で定めるものにより罰金の刑に処せられ、その執行を終わり、又は執行を受けることがなくなるまでの者であるとき。</t>
    <phoneticPr fontId="7"/>
  </si>
  <si>
    <t>六</t>
    <rPh sb="0" eb="1">
      <t>ロク</t>
    </rPh>
    <phoneticPr fontId="7"/>
  </si>
  <si>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7"/>
  </si>
  <si>
    <t>七</t>
    <rPh sb="0" eb="1">
      <t>ナナ</t>
    </rPh>
    <phoneticPr fontId="7"/>
  </si>
  <si>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7"/>
  </si>
  <si>
    <t>八</t>
    <rPh sb="0" eb="1">
      <t>ハチ</t>
    </rPh>
    <phoneticPr fontId="7"/>
  </si>
  <si>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7"/>
  </si>
  <si>
    <t>九</t>
    <rPh sb="0" eb="1">
      <t>キュウ</t>
    </rPh>
    <phoneticPr fontId="7"/>
  </si>
  <si>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7"/>
  </si>
  <si>
    <t>十</t>
    <rPh sb="0" eb="1">
      <t>ジュウ</t>
    </rPh>
    <phoneticPr fontId="7"/>
  </si>
  <si>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7"/>
  </si>
  <si>
    <t>十一</t>
    <rPh sb="0" eb="1">
      <t>ジュウ</t>
    </rPh>
    <rPh sb="1" eb="2">
      <t>イチ</t>
    </rPh>
    <phoneticPr fontId="7"/>
  </si>
  <si>
    <t>申請者が、指定の申請前五年以内に障害福祉サービスに関し不正又は著しく不当な行為をした者であるとき。</t>
    <phoneticPr fontId="7"/>
  </si>
  <si>
    <t>十二</t>
    <rPh sb="0" eb="1">
      <t>ジュウ</t>
    </rPh>
    <rPh sb="1" eb="2">
      <t>ニ</t>
    </rPh>
    <phoneticPr fontId="7"/>
  </si>
  <si>
    <t>申請者が、法人で、その役員等のうちに第四号から第六号まで又は第八号から前号までのいずれかに該当する者のあるものであるとき。</t>
    <phoneticPr fontId="7"/>
  </si>
  <si>
    <t>十三</t>
    <rPh sb="0" eb="1">
      <t>ジュウ</t>
    </rPh>
    <rPh sb="1" eb="2">
      <t>サン</t>
    </rPh>
    <phoneticPr fontId="7"/>
  </si>
  <si>
    <t>申請者が、法人でない者で、その管理者が第四号から第六号まで又は第八号から第十一号までのいずれかに該当する者であるとき。</t>
    <phoneticPr fontId="7"/>
  </si>
  <si>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7"/>
  </si>
  <si>
    <t>就労選択支援</t>
    <rPh sb="0" eb="2">
      <t>シュウロウ</t>
    </rPh>
    <rPh sb="2" eb="4">
      <t>センタク</t>
    </rPh>
    <rPh sb="4" eb="6">
      <t>シエン</t>
    </rPh>
    <phoneticPr fontId="60"/>
  </si>
  <si>
    <t>就労選択支援員</t>
    <rPh sb="0" eb="2">
      <t>シュウロウ</t>
    </rPh>
    <rPh sb="2" eb="4">
      <t>センタク</t>
    </rPh>
    <rPh sb="4" eb="7">
      <t>シエンイン</t>
    </rPh>
    <phoneticPr fontId="60"/>
  </si>
  <si>
    <t>（県様式３－２）</t>
    <rPh sb="1" eb="2">
      <t>ケン</t>
    </rPh>
    <rPh sb="2" eb="4">
      <t>ヨウシキ</t>
    </rPh>
    <phoneticPr fontId="7"/>
  </si>
  <si>
    <t>サービス管理責任者の兼務に関する調書</t>
    <phoneticPr fontId="7"/>
  </si>
  <si>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7"/>
  </si>
  <si>
    <t xml:space="preserve">
就労継続支援Ｂ型</t>
    <rPh sb="1" eb="3">
      <t>シュウロウ</t>
    </rPh>
    <rPh sb="3" eb="5">
      <t>ケイゾク</t>
    </rPh>
    <rPh sb="5" eb="7">
      <t>シエン</t>
    </rPh>
    <rPh sb="8" eb="9">
      <t>カタ</t>
    </rPh>
    <phoneticPr fontId="7"/>
  </si>
  <si>
    <t xml:space="preserve">
就労継続支援Ｂ型
生活介護</t>
    <rPh sb="1" eb="3">
      <t>シュウロウ</t>
    </rPh>
    <rPh sb="3" eb="5">
      <t>ケイゾク</t>
    </rPh>
    <rPh sb="5" eb="7">
      <t>シエン</t>
    </rPh>
    <rPh sb="8" eb="9">
      <t>カタ</t>
    </rPh>
    <rPh sb="10" eb="12">
      <t>セイカツ</t>
    </rPh>
    <rPh sb="12" eb="14">
      <t>カイゴ</t>
    </rPh>
    <phoneticPr fontId="7"/>
  </si>
  <si>
    <t>住宅地等に設置される予定か</t>
    <phoneticPr fontId="50"/>
  </si>
  <si>
    <t>地域交流が図られる予定か</t>
    <phoneticPr fontId="50"/>
  </si>
  <si>
    <t>②について、</t>
    <phoneticPr fontId="50"/>
  </si>
  <si>
    <t>③その他、運営上に具体的な課題が想定される場合</t>
    <phoneticPr fontId="50"/>
  </si>
  <si>
    <t>②利用者の施設外活動が見込めない場合</t>
    <phoneticPr fontId="50"/>
  </si>
  <si>
    <t>①重度障害者向けサービスの実施にあたり、不安がある場合</t>
    <phoneticPr fontId="50"/>
  </si>
  <si>
    <t>地域自立支援協議会での評価の必要性の判断基準は、以下に該当する場合とする。</t>
    <phoneticPr fontId="50"/>
  </si>
  <si>
    <t>（日中サービス支援型の場合）</t>
    <phoneticPr fontId="50"/>
  </si>
  <si>
    <t>グループホーム設置にあたり、地域住民の理解は得られているか。市町に説明しているか。</t>
    <phoneticPr fontId="50"/>
  </si>
  <si>
    <t xml:space="preserve">地域連携推進会議のほか、概ね年に１回以上、地域連携推進会議の構成員が指定障害者支援施設等を見学する機会を設ける。
実施済みまたは年間予定に入っている場合はチェック（実施されることがわかる書類（予定表・会議録等）を添付してください）
</t>
    <phoneticPr fontId="75"/>
  </si>
  <si>
    <t>年１回以上の開催が義務づけられており、当会議における報告等の記録は５年間保管が必要</t>
    <rPh sb="0" eb="1">
      <t>ネン</t>
    </rPh>
    <rPh sb="2" eb="3">
      <t>カイ</t>
    </rPh>
    <rPh sb="3" eb="5">
      <t>イジョウ</t>
    </rPh>
    <rPh sb="6" eb="8">
      <t>カイサイ</t>
    </rPh>
    <rPh sb="9" eb="11">
      <t>ギム</t>
    </rPh>
    <rPh sb="19" eb="20">
      <t>トウ</t>
    </rPh>
    <rPh sb="20" eb="22">
      <t>カイギ</t>
    </rPh>
    <rPh sb="26" eb="28">
      <t>ホウコク</t>
    </rPh>
    <rPh sb="28" eb="29">
      <t>トウ</t>
    </rPh>
    <rPh sb="30" eb="32">
      <t>キロク</t>
    </rPh>
    <rPh sb="34" eb="36">
      <t>ネンカン</t>
    </rPh>
    <rPh sb="36" eb="38">
      <t>ホカン</t>
    </rPh>
    <rPh sb="39" eb="41">
      <t>ヒツヨウ</t>
    </rPh>
    <phoneticPr fontId="75"/>
  </si>
  <si>
    <t>地域連携推進会議</t>
    <rPh sb="0" eb="4">
      <t>チイキレンケイ</t>
    </rPh>
    <rPh sb="4" eb="8">
      <t>スイシンカイギ</t>
    </rPh>
    <phoneticPr fontId="75"/>
  </si>
  <si>
    <t>※上記以外の場合、減算</t>
    <rPh sb="1" eb="3">
      <t>ジョウキ</t>
    </rPh>
    <rPh sb="3" eb="5">
      <t>イガイ</t>
    </rPh>
    <rPh sb="6" eb="8">
      <t>バアイ</t>
    </rPh>
    <rPh sb="9" eb="11">
      <t>ゲンサン</t>
    </rPh>
    <phoneticPr fontId="75"/>
  </si>
  <si>
    <t>【経過措置】令和7年3月31日まで「感染症の予防及びまん延防止のための指針の整備」及び「非常災害に関する具体的計画」を策定している場合はチェック</t>
    <rPh sb="1" eb="5">
      <t>ケイカソチ</t>
    </rPh>
    <rPh sb="6" eb="8">
      <t>レイワ</t>
    </rPh>
    <rPh sb="9" eb="10">
      <t>ネン</t>
    </rPh>
    <rPh sb="11" eb="12">
      <t>ガツ</t>
    </rPh>
    <rPh sb="14" eb="15">
      <t>ニチ</t>
    </rPh>
    <rPh sb="18" eb="21">
      <t>カンセンショウ</t>
    </rPh>
    <rPh sb="22" eb="25">
      <t>ヨボウオヨ</t>
    </rPh>
    <rPh sb="28" eb="29">
      <t>エン</t>
    </rPh>
    <rPh sb="29" eb="31">
      <t>ボウシ</t>
    </rPh>
    <rPh sb="35" eb="37">
      <t>シシン</t>
    </rPh>
    <rPh sb="38" eb="40">
      <t>セイビ</t>
    </rPh>
    <rPh sb="41" eb="42">
      <t>オヨ</t>
    </rPh>
    <rPh sb="44" eb="48">
      <t>ヒジョウサイガイ</t>
    </rPh>
    <rPh sb="49" eb="50">
      <t>カン</t>
    </rPh>
    <rPh sb="52" eb="55">
      <t>グタイテキ</t>
    </rPh>
    <rPh sb="55" eb="57">
      <t>ケイカク</t>
    </rPh>
    <rPh sb="59" eb="61">
      <t>サクテイ</t>
    </rPh>
    <rPh sb="65" eb="67">
      <t>バアイ</t>
    </rPh>
    <phoneticPr fontId="75"/>
  </si>
  <si>
    <t>業務継続計画（感染症・非常災害）を策定済の場合にチェック</t>
    <rPh sb="0" eb="6">
      <t>ギョウムケイゾクケイカク</t>
    </rPh>
    <rPh sb="7" eb="10">
      <t>カンセンショウ</t>
    </rPh>
    <rPh sb="11" eb="13">
      <t>ヒジョウ</t>
    </rPh>
    <rPh sb="13" eb="15">
      <t>サイガイ</t>
    </rPh>
    <rPh sb="17" eb="19">
      <t>サクテイ</t>
    </rPh>
    <rPh sb="19" eb="20">
      <t>スミ</t>
    </rPh>
    <rPh sb="21" eb="23">
      <t>バアイ</t>
    </rPh>
    <phoneticPr fontId="75"/>
  </si>
  <si>
    <t>業務継続計画（感染症・非常災害）の策定</t>
    <rPh sb="0" eb="6">
      <t>ギョウムケイゾクケイカク</t>
    </rPh>
    <rPh sb="7" eb="10">
      <t>カンセンショウ</t>
    </rPh>
    <rPh sb="11" eb="13">
      <t>ヒジョウ</t>
    </rPh>
    <rPh sb="13" eb="15">
      <t>サイガイ</t>
    </rPh>
    <rPh sb="17" eb="19">
      <t>サクテイ</t>
    </rPh>
    <phoneticPr fontId="75"/>
  </si>
  <si>
    <t>※未申請の場合、減算</t>
    <rPh sb="1" eb="2">
      <t>ミ</t>
    </rPh>
    <rPh sb="2" eb="4">
      <t>シンセイ</t>
    </rPh>
    <rPh sb="5" eb="7">
      <t>バアイ</t>
    </rPh>
    <rPh sb="8" eb="10">
      <t>ゲンサン</t>
    </rPh>
    <phoneticPr fontId="75"/>
  </si>
  <si>
    <t>（新規指定の場合）指定通知書を受領後、登録申請すること</t>
    <rPh sb="1" eb="5">
      <t>シンキシテイ</t>
    </rPh>
    <rPh sb="6" eb="8">
      <t>バアイ</t>
    </rPh>
    <rPh sb="9" eb="13">
      <t>シテイツウチ</t>
    </rPh>
    <rPh sb="13" eb="14">
      <t>ショ</t>
    </rPh>
    <rPh sb="15" eb="17">
      <t>ジュリョウ</t>
    </rPh>
    <rPh sb="17" eb="18">
      <t>ゴ</t>
    </rPh>
    <rPh sb="19" eb="21">
      <t>トウロク</t>
    </rPh>
    <rPh sb="21" eb="23">
      <t>シンセイ</t>
    </rPh>
    <phoneticPr fontId="75"/>
  </si>
  <si>
    <t>（指定更新の場合）年度ごとの登録内容を更新済の場合チェック</t>
    <rPh sb="1" eb="5">
      <t>シテイコウシン</t>
    </rPh>
    <rPh sb="6" eb="8">
      <t>バアイ</t>
    </rPh>
    <rPh sb="9" eb="11">
      <t>ネンド</t>
    </rPh>
    <rPh sb="14" eb="18">
      <t>トウロクナイヨウ</t>
    </rPh>
    <rPh sb="19" eb="21">
      <t>コウシン</t>
    </rPh>
    <rPh sb="21" eb="22">
      <t>スミ</t>
    </rPh>
    <rPh sb="23" eb="25">
      <t>バアイ</t>
    </rPh>
    <phoneticPr fontId="75"/>
  </si>
  <si>
    <t>障害福祉サービス等情報公表システム（ワムネット）への登録</t>
    <rPh sb="0" eb="4">
      <t>ショウガイフクシ</t>
    </rPh>
    <rPh sb="8" eb="9">
      <t>トウ</t>
    </rPh>
    <rPh sb="9" eb="11">
      <t>ジョウホウ</t>
    </rPh>
    <rPh sb="11" eb="13">
      <t>コウヒョウ</t>
    </rPh>
    <rPh sb="26" eb="28">
      <t>トウロク</t>
    </rPh>
    <phoneticPr fontId="75"/>
  </si>
  <si>
    <t>※第三者委員は、複数名選任すること。</t>
    <rPh sb="1" eb="4">
      <t>ダイサンシャ</t>
    </rPh>
    <rPh sb="4" eb="6">
      <t>イイン</t>
    </rPh>
    <rPh sb="8" eb="11">
      <t>フクスウメイ</t>
    </rPh>
    <rPh sb="11" eb="13">
      <t>センニン</t>
    </rPh>
    <phoneticPr fontId="75"/>
  </si>
  <si>
    <t>※「苦情受付担当者」と「苦情解決責任者」は牽制機能を働かせるためにも別人物とすること。</t>
  </si>
  <si>
    <t>※氏名を記入</t>
  </si>
  <si>
    <t>　）</t>
  </si>
  <si>
    <t>（　</t>
  </si>
  <si>
    <t>・第三者委員</t>
  </si>
  <si>
    <t>・苦情解決責任者</t>
  </si>
  <si>
    <t>・苦情受付担当者</t>
  </si>
  <si>
    <t>苦情解決体制（苦情を受け付けるための相談窓口）</t>
  </si>
  <si>
    <t>身体拘束等の適正化に係る事項</t>
    <rPh sb="10" eb="11">
      <t>カカ</t>
    </rPh>
    <rPh sb="12" eb="14">
      <t>ジコウ</t>
    </rPh>
    <phoneticPr fontId="50"/>
  </si>
  <si>
    <t>○運営規定に定めておくことが必須条件ではないもの（規定しておくことを推奨）</t>
    <phoneticPr fontId="50"/>
  </si>
  <si>
    <t>その他運営に関する重要事項</t>
    <phoneticPr fontId="50"/>
  </si>
  <si>
    <t>⑪</t>
    <phoneticPr fontId="50"/>
  </si>
  <si>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50"/>
  </si>
  <si>
    <t>ホ</t>
    <phoneticPr fontId="50"/>
  </si>
  <si>
    <t>従業者に対する虐待の防止を啓発・普及するための研修の実施（研修方法や研修計画など）</t>
    <rPh sb="0" eb="3">
      <t>ジュウギョウシャ</t>
    </rPh>
    <rPh sb="4" eb="5">
      <t>タイ</t>
    </rPh>
    <rPh sb="7" eb="9">
      <t>ギャクタイ</t>
    </rPh>
    <rPh sb="10" eb="12">
      <t>ボウシ</t>
    </rPh>
    <rPh sb="13" eb="15">
      <t>ケイハツ</t>
    </rPh>
    <rPh sb="16" eb="18">
      <t>フキュウ</t>
    </rPh>
    <rPh sb="23" eb="25">
      <t>ケンシュウ</t>
    </rPh>
    <rPh sb="26" eb="28">
      <t>ジッシ</t>
    </rPh>
    <rPh sb="29" eb="33">
      <t>ケンシュウホウホウ</t>
    </rPh>
    <rPh sb="34" eb="36">
      <t>ケンシュウ</t>
    </rPh>
    <rPh sb="36" eb="38">
      <t>ケイカク</t>
    </rPh>
    <phoneticPr fontId="50"/>
  </si>
  <si>
    <t>二</t>
    <rPh sb="0" eb="1">
      <t>ニ</t>
    </rPh>
    <phoneticPr fontId="50"/>
  </si>
  <si>
    <t>苦情解決体制の整備</t>
    <rPh sb="0" eb="4">
      <t>クジョウカイケツ</t>
    </rPh>
    <rPh sb="4" eb="6">
      <t>タイセイ</t>
    </rPh>
    <rPh sb="7" eb="9">
      <t>セイビ</t>
    </rPh>
    <phoneticPr fontId="50"/>
  </si>
  <si>
    <t>ハ</t>
    <phoneticPr fontId="50"/>
  </si>
  <si>
    <t>成年後見制度の利用促進</t>
    <rPh sb="0" eb="4">
      <t>セイネンコウケン</t>
    </rPh>
    <rPh sb="4" eb="6">
      <t>セイド</t>
    </rPh>
    <rPh sb="7" eb="11">
      <t>リヨウソクシン</t>
    </rPh>
    <phoneticPr fontId="50"/>
  </si>
  <si>
    <t>ロ</t>
    <phoneticPr fontId="50"/>
  </si>
  <si>
    <t>虐待の防止に関する責任者の選定</t>
    <rPh sb="0" eb="2">
      <t>ギャクタイ</t>
    </rPh>
    <rPh sb="3" eb="5">
      <t>ボウシ</t>
    </rPh>
    <rPh sb="6" eb="7">
      <t>カン</t>
    </rPh>
    <rPh sb="9" eb="12">
      <t>セキニンシャ</t>
    </rPh>
    <rPh sb="13" eb="15">
      <t>センテイ</t>
    </rPh>
    <phoneticPr fontId="50"/>
  </si>
  <si>
    <t>イ</t>
    <phoneticPr fontId="50"/>
  </si>
  <si>
    <t>虐待防止のための措置に関する事項</t>
    <phoneticPr fontId="50"/>
  </si>
  <si>
    <t>⑩</t>
    <phoneticPr fontId="50"/>
  </si>
  <si>
    <t>事業の主たる対象とする障害の種類を定めた場合には当該障害の種類</t>
    <rPh sb="0" eb="2">
      <t>ジギョウ</t>
    </rPh>
    <phoneticPr fontId="50"/>
  </si>
  <si>
    <t>⑨</t>
    <phoneticPr fontId="50"/>
  </si>
  <si>
    <t>非常災害対策</t>
    <phoneticPr fontId="50"/>
  </si>
  <si>
    <t>⑧</t>
    <phoneticPr fontId="50"/>
  </si>
  <si>
    <t>緊急時等における対応方法（夜間支援加算（Ⅲ）の体制は運営規程に明記）</t>
    <rPh sb="3" eb="4">
      <t>トウ</t>
    </rPh>
    <phoneticPr fontId="50"/>
  </si>
  <si>
    <t>⑦</t>
    <phoneticPr fontId="50"/>
  </si>
  <si>
    <t>入居にあたっての留意事項</t>
    <phoneticPr fontId="50"/>
  </si>
  <si>
    <t>⑥　</t>
    <phoneticPr fontId="50"/>
  </si>
  <si>
    <t>受託居宅介護サービス事業者及び受託居宅介護サービス事業所の名称及び所在地（外部サービス利用型のみ）</t>
    <phoneticPr fontId="50"/>
  </si>
  <si>
    <t>⑤</t>
    <phoneticPr fontId="50"/>
  </si>
  <si>
    <t>ニ　指定共同生活援助において提供される便宜に要する費用</t>
    <rPh sb="2" eb="4">
      <t>シテイ</t>
    </rPh>
    <rPh sb="4" eb="10">
      <t>キョウドウセイカツエンジョ</t>
    </rPh>
    <rPh sb="14" eb="16">
      <t>テイキョウ</t>
    </rPh>
    <rPh sb="19" eb="21">
      <t>ベンギ</t>
    </rPh>
    <rPh sb="22" eb="23">
      <t>ヨウ</t>
    </rPh>
    <rPh sb="25" eb="27">
      <t>ヒヨウ</t>
    </rPh>
    <phoneticPr fontId="50"/>
  </si>
  <si>
    <t>ロ　利用者負担額</t>
    <rPh sb="2" eb="5">
      <t>リヨウシャ</t>
    </rPh>
    <rPh sb="5" eb="8">
      <t>フタンガク</t>
    </rPh>
    <phoneticPr fontId="50"/>
  </si>
  <si>
    <t>イ　共同生活援助の内容</t>
    <rPh sb="2" eb="4">
      <t>キョウドウ</t>
    </rPh>
    <rPh sb="4" eb="8">
      <t>セイカツエンジョ</t>
    </rPh>
    <rPh sb="9" eb="11">
      <t>ナイヨウ</t>
    </rPh>
    <phoneticPr fontId="50"/>
  </si>
  <si>
    <t>指定共同生活援助の内容並びに利用者から受領する費用の種類及びその額</t>
    <rPh sb="11" eb="12">
      <t>ナラ</t>
    </rPh>
    <rPh sb="26" eb="28">
      <t>シュルイ</t>
    </rPh>
    <phoneticPr fontId="50"/>
  </si>
  <si>
    <t>④　利用定員</t>
    <phoneticPr fontId="50"/>
  </si>
  <si>
    <t>入居定員</t>
  </si>
  <si>
    <t>③　</t>
    <phoneticPr fontId="50"/>
  </si>
  <si>
    <t>従業者の職種、員数及び職務の内容</t>
  </si>
  <si>
    <t>②　</t>
    <phoneticPr fontId="50"/>
  </si>
  <si>
    <t>事業の目的及び運営の方針</t>
  </si>
  <si>
    <t>①　</t>
    <phoneticPr fontId="50"/>
  </si>
  <si>
    <t>１　運営規程</t>
    <phoneticPr fontId="50"/>
  </si>
  <si>
    <t>４．運営に関する基準</t>
    <phoneticPr fontId="50"/>
  </si>
  <si>
    <t>１事業所に定員1～5人</t>
    <phoneticPr fontId="50"/>
  </si>
  <si>
    <t>短期入所（空床型を除く）</t>
    <phoneticPr fontId="50"/>
  </si>
  <si>
    <t>２人以上１０人以下（既存の建物の場合は２人以上２０人以下）</t>
    <phoneticPr fontId="50"/>
  </si>
  <si>
    <t>共同生活住居定員</t>
    <phoneticPr fontId="50"/>
  </si>
  <si>
    <t>居間または食堂（１住居（ユニット※定員2人以上10人以下）毎に１）</t>
    <phoneticPr fontId="50"/>
  </si>
  <si>
    <t>相互交流設備</t>
    <phoneticPr fontId="50"/>
  </si>
  <si>
    <t>7.43㎡（4.5畳）以上</t>
    <phoneticPr fontId="50"/>
  </si>
  <si>
    <t>居室面積</t>
    <phoneticPr fontId="50"/>
  </si>
  <si>
    <t>原則として個室</t>
    <phoneticPr fontId="50"/>
  </si>
  <si>
    <t>居室定員</t>
    <phoneticPr fontId="50"/>
  </si>
  <si>
    <t>４人以上</t>
    <phoneticPr fontId="50"/>
  </si>
  <si>
    <t>人員定員</t>
    <phoneticPr fontId="50"/>
  </si>
  <si>
    <t>３．設備に関する基準</t>
    <phoneticPr fontId="50"/>
  </si>
  <si>
    <t>上記１、２、４のうち、１人以上が常勤。日中にも配置（運営に関する基準）</t>
    <phoneticPr fontId="50"/>
  </si>
  <si>
    <t>「世話人」または「生活支援員」を夜間及び深夜の時間帯を通じて配置</t>
    <phoneticPr fontId="50"/>
  </si>
  <si>
    <t>夜間支援従事者</t>
    <phoneticPr fontId="50"/>
  </si>
  <si>
    <t>（日中サービス支援型の場合）</t>
  </si>
  <si>
    <t>※障害支援区分３以上の方がいる場合に必要</t>
    <phoneticPr fontId="50"/>
  </si>
  <si>
    <t>（または外部委託）</t>
    <phoneticPr fontId="50"/>
  </si>
  <si>
    <t>「生活支援員の配置状況」で確認</t>
    <phoneticPr fontId="50"/>
  </si>
  <si>
    <t>生活支援員</t>
    <phoneticPr fontId="50"/>
  </si>
  <si>
    <t>常勤。管理上支障がない場合は他の職務、他事業所等と兼務可</t>
    <phoneticPr fontId="50"/>
  </si>
  <si>
    <t>管理者</t>
  </si>
  <si>
    <t>サビ管研修（更新研修）</t>
    <rPh sb="2" eb="5">
      <t>カンケンシュウ</t>
    </rPh>
    <rPh sb="6" eb="10">
      <t>コウシンケンシュウ</t>
    </rPh>
    <phoneticPr fontId="75"/>
  </si>
  <si>
    <t>サビ管研修（実践研修）</t>
    <rPh sb="2" eb="5">
      <t>カンケンシュウ</t>
    </rPh>
    <rPh sb="6" eb="10">
      <t>ジッセンケンシュウ</t>
    </rPh>
    <phoneticPr fontId="75"/>
  </si>
  <si>
    <t>サビ管研修（旧研修または基礎研修）</t>
    <rPh sb="2" eb="5">
      <t>カンケンシュウ</t>
    </rPh>
    <rPh sb="6" eb="7">
      <t>キュウ</t>
    </rPh>
    <rPh sb="7" eb="9">
      <t>ケンシュウ</t>
    </rPh>
    <rPh sb="12" eb="16">
      <t>キソケンシュウ</t>
    </rPh>
    <phoneticPr fontId="75"/>
  </si>
  <si>
    <t>相談支援従事者初任者研修（講義部分のみ）</t>
    <rPh sb="7" eb="10">
      <t>ショニンシャ</t>
    </rPh>
    <phoneticPr fontId="75"/>
  </si>
  <si>
    <t>○研修等要件（修了した研修にチェック）</t>
    <rPh sb="1" eb="3">
      <t>ケンシュウ</t>
    </rPh>
    <rPh sb="3" eb="4">
      <t>トウ</t>
    </rPh>
    <rPh sb="4" eb="6">
      <t>ヨウケン</t>
    </rPh>
    <rPh sb="7" eb="9">
      <t>シュウリョウ</t>
    </rPh>
    <rPh sb="11" eb="13">
      <t>ケンシュウ</t>
    </rPh>
    <phoneticPr fontId="50"/>
  </si>
  <si>
    <t>国家資格等による業務に３年以上従事している者で、相談支援業務及び直接支援業務に従事する者は、実務経験年数が３年以上</t>
    <phoneticPr fontId="50"/>
  </si>
  <si>
    <t>直接支援業務についての実務経験年数が通算して８年以上</t>
    <phoneticPr fontId="50"/>
  </si>
  <si>
    <t>相談支援業務についての実務経験年数及び社会福祉主事任用資格者等が直接支援業務に従事した実務経験年数が通算して５年以上</t>
    <phoneticPr fontId="50"/>
  </si>
  <si>
    <t>○実務経験要件（該当するものにチェック）</t>
    <rPh sb="1" eb="3">
      <t>ジツム</t>
    </rPh>
    <rPh sb="3" eb="5">
      <t>ケイケン</t>
    </rPh>
    <rPh sb="5" eb="7">
      <t>ヨウケン</t>
    </rPh>
    <rPh sb="8" eb="10">
      <t>ガイトウ</t>
    </rPh>
    <phoneticPr fontId="50"/>
  </si>
  <si>
    <t>・事業所の入居定員が２０人以上である場合は、できる限り専従のサービス管理責任者を確保するよう努めること。</t>
    <rPh sb="1" eb="4">
      <t>ジギョウショ</t>
    </rPh>
    <rPh sb="5" eb="7">
      <t>ニュウキョ</t>
    </rPh>
    <rPh sb="7" eb="9">
      <t>テイイン</t>
    </rPh>
    <rPh sb="12" eb="15">
      <t>ニンイジョウ</t>
    </rPh>
    <rPh sb="18" eb="20">
      <t>バアイ</t>
    </rPh>
    <rPh sb="25" eb="26">
      <t>カギ</t>
    </rPh>
    <rPh sb="27" eb="29">
      <t>センジュウ</t>
    </rPh>
    <rPh sb="34" eb="36">
      <t>カンリ</t>
    </rPh>
    <rPh sb="36" eb="39">
      <t>セキニンシャ</t>
    </rPh>
    <rPh sb="40" eb="42">
      <t>カクホ</t>
    </rPh>
    <rPh sb="46" eb="47">
      <t>ツト</t>
    </rPh>
    <phoneticPr fontId="75"/>
  </si>
  <si>
    <t>・世話人または生活支援員のいずれかの職務との兼務可　</t>
    <rPh sb="18" eb="20">
      <t>ショクム</t>
    </rPh>
    <phoneticPr fontId="50"/>
  </si>
  <si>
    <t>・必要な時間数が確保されていること。</t>
    <phoneticPr fontId="50"/>
  </si>
  <si>
    <t>・利用者の数が31以上　　１に、利用者の数が30を超えて30又はその端数を増すごとに１を加えて得た数以上</t>
    <phoneticPr fontId="50"/>
  </si>
  <si>
    <t>・利用者の数が30以下　　１以上</t>
    <phoneticPr fontId="50"/>
  </si>
  <si>
    <t>サービス管理責任者</t>
    <phoneticPr fontId="50"/>
  </si>
  <si>
    <t>　　配置区分に合わせた人員配置が必要</t>
    <phoneticPr fontId="50"/>
  </si>
  <si>
    <t>※上記は最低基準のため、体制等状況一覧で記載をした人員</t>
    <rPh sb="1" eb="3">
      <t>ジョウキ</t>
    </rPh>
    <rPh sb="4" eb="6">
      <t>サイテイ</t>
    </rPh>
    <rPh sb="6" eb="8">
      <t>キジュン</t>
    </rPh>
    <rPh sb="12" eb="14">
      <t>タイセイ</t>
    </rPh>
    <rPh sb="14" eb="15">
      <t>トウ</t>
    </rPh>
    <rPh sb="15" eb="17">
      <t>ジョウキョウ</t>
    </rPh>
    <rPh sb="17" eb="19">
      <t>イチラン</t>
    </rPh>
    <rPh sb="20" eb="22">
      <t>キサイ</t>
    </rPh>
    <rPh sb="25" eb="27">
      <t>ジンイン</t>
    </rPh>
    <phoneticPr fontId="50"/>
  </si>
  <si>
    <t>（日中サービス支援型）利用者５人に対し１人以上</t>
    <phoneticPr fontId="50"/>
  </si>
  <si>
    <t>（外部サービス利用型）平成２６年４月１日において現存する事業所は、当分の間、１０で除した数以上</t>
    <rPh sb="11" eb="13">
      <t>ヘイセイ</t>
    </rPh>
    <rPh sb="15" eb="16">
      <t>ネン</t>
    </rPh>
    <rPh sb="17" eb="18">
      <t>ガツ</t>
    </rPh>
    <rPh sb="19" eb="20">
      <t>ニチ</t>
    </rPh>
    <rPh sb="24" eb="26">
      <t>ゲンソン</t>
    </rPh>
    <rPh sb="28" eb="31">
      <t>ジギョウショ</t>
    </rPh>
    <rPh sb="33" eb="35">
      <t>トウブン</t>
    </rPh>
    <rPh sb="36" eb="37">
      <t>カン</t>
    </rPh>
    <rPh sb="41" eb="42">
      <t>ジョ</t>
    </rPh>
    <rPh sb="44" eb="45">
      <t>スウ</t>
    </rPh>
    <rPh sb="45" eb="47">
      <t>イジョウ</t>
    </rPh>
    <phoneticPr fontId="75"/>
  </si>
  <si>
    <t>常勤換算方法で、利用者６人に対し１人以上</t>
    <rPh sb="0" eb="4">
      <t>ジョウキンカンサン</t>
    </rPh>
    <rPh sb="4" eb="6">
      <t>ホウホウ</t>
    </rPh>
    <phoneticPr fontId="50"/>
  </si>
  <si>
    <t>世話人</t>
    <phoneticPr fontId="50"/>
  </si>
  <si>
    <t>２．人員に関する基準</t>
    <phoneticPr fontId="50"/>
  </si>
  <si>
    <t>メールアドレス登録票（未登録の場合又は変更がある場合のみ）</t>
    <rPh sb="7" eb="10">
      <t>トウロクヒョウ</t>
    </rPh>
    <phoneticPr fontId="50"/>
  </si>
  <si>
    <t>他</t>
    <rPh sb="0" eb="1">
      <t>ホカ</t>
    </rPh>
    <phoneticPr fontId="75"/>
  </si>
  <si>
    <t>処遇改善加算を取得する場合は、算定開始月の前々月の末日までに処遇改善計画書を提出すること</t>
    <phoneticPr fontId="75"/>
  </si>
  <si>
    <t>介護給付費等算定に係る体制等に関する届出書、体制等状況一覧表、関係加算届出</t>
  </si>
  <si>
    <t>加算</t>
    <rPh sb="0" eb="2">
      <t>カサン</t>
    </rPh>
    <phoneticPr fontId="75"/>
  </si>
  <si>
    <t>事業計画書</t>
    <phoneticPr fontId="50"/>
  </si>
  <si>
    <t>資産状況（貸借対照表等の法人の運営状況が分かる資料）</t>
    <rPh sb="0" eb="4">
      <t>シサンジョウキョウ</t>
    </rPh>
    <rPh sb="5" eb="10">
      <t>タイシャクタイショウヒョウ</t>
    </rPh>
    <rPh sb="10" eb="11">
      <t>トウ</t>
    </rPh>
    <rPh sb="12" eb="14">
      <t>ホウジン</t>
    </rPh>
    <rPh sb="15" eb="19">
      <t>ウンエイジョウキョウ</t>
    </rPh>
    <rPh sb="20" eb="21">
      <t>ワ</t>
    </rPh>
    <rPh sb="23" eb="25">
      <t>シリョウ</t>
    </rPh>
    <phoneticPr fontId="75"/>
  </si>
  <si>
    <t>（指定更新の場合）指定通知書の写し</t>
    <rPh sb="1" eb="3">
      <t>シテイ</t>
    </rPh>
    <rPh sb="3" eb="5">
      <t>コウシン</t>
    </rPh>
    <rPh sb="6" eb="8">
      <t>バアイ</t>
    </rPh>
    <rPh sb="9" eb="11">
      <t>シテイ</t>
    </rPh>
    <rPh sb="11" eb="14">
      <t>ツウチショ</t>
    </rPh>
    <rPh sb="15" eb="16">
      <t>ウツ</t>
    </rPh>
    <phoneticPr fontId="50"/>
  </si>
  <si>
    <t>利用予定者名簿</t>
    <phoneticPr fontId="50"/>
  </si>
  <si>
    <t>自立支援協議会評価等に関する措置の概要
（日中サービス支援型の場合。参考様式９または参考様式１０）</t>
    <phoneticPr fontId="50"/>
  </si>
  <si>
    <t>共同生活援助に係る一覧表（別紙９）</t>
    <phoneticPr fontId="50"/>
  </si>
  <si>
    <t>障害者総合支援法第３６条第３項各号の規定に該当しない旨の誓約書（標準様式３）</t>
    <phoneticPr fontId="50"/>
  </si>
  <si>
    <t>主たるサービス対象者（</t>
    <phoneticPr fontId="50"/>
  </si>
  <si>
    <t>主たるサービス対象者を特定する理由等（対象者を特定する場合のみ）（標準様式１）</t>
    <phoneticPr fontId="50"/>
  </si>
  <si>
    <t>苦情処理体制（標準様式２）</t>
    <phoneticPr fontId="50"/>
  </si>
  <si>
    <t>重要事項説明書</t>
    <phoneticPr fontId="50"/>
  </si>
  <si>
    <t>運営規程</t>
    <rPh sb="2" eb="4">
      <t>キテイ</t>
    </rPh>
    <phoneticPr fontId="50"/>
  </si>
  <si>
    <t>運営関係</t>
    <rPh sb="0" eb="4">
      <t>ウンエイカンケイ</t>
    </rPh>
    <phoneticPr fontId="75"/>
  </si>
  <si>
    <t>運営状況</t>
    <rPh sb="0" eb="4">
      <t>ウンエイジョウキョウ</t>
    </rPh>
    <phoneticPr fontId="75"/>
  </si>
  <si>
    <t>サービス管理責任者の兼務に関する調書（県様式3-2）</t>
    <rPh sb="19" eb="20">
      <t>ケン</t>
    </rPh>
    <phoneticPr fontId="50"/>
  </si>
  <si>
    <t>実務経験証明書はサービス管理責任者としての実務経験ではなく、サビ管として配置される以前の相談支援や直接支援の実務経験証明としてください。</t>
    <rPh sb="0" eb="4">
      <t>ジツムケイケン</t>
    </rPh>
    <rPh sb="4" eb="7">
      <t>ショウメイショ</t>
    </rPh>
    <rPh sb="12" eb="17">
      <t>カンリセキニンシャ</t>
    </rPh>
    <rPh sb="21" eb="23">
      <t>ジツム</t>
    </rPh>
    <rPh sb="23" eb="25">
      <t>ケイケン</t>
    </rPh>
    <rPh sb="32" eb="33">
      <t>カン</t>
    </rPh>
    <rPh sb="36" eb="38">
      <t>ハイチ</t>
    </rPh>
    <rPh sb="41" eb="43">
      <t>イゼン</t>
    </rPh>
    <rPh sb="44" eb="48">
      <t>ソウダンシエン</t>
    </rPh>
    <rPh sb="49" eb="53">
      <t>チョクセツシエン</t>
    </rPh>
    <rPh sb="54" eb="56">
      <t>ジツム</t>
    </rPh>
    <rPh sb="56" eb="60">
      <t>ケイケンショウメイ</t>
    </rPh>
    <phoneticPr fontId="75"/>
  </si>
  <si>
    <t>サービス管理責任者の経歴書（県様式３）、実務経験証明書（県様式４）、研修（相談・サビ管の所定の研修）修了証書の写し、資格証の写し</t>
    <rPh sb="14" eb="15">
      <t>ケン</t>
    </rPh>
    <rPh sb="28" eb="29">
      <t>ケン</t>
    </rPh>
    <phoneticPr fontId="50"/>
  </si>
  <si>
    <t>管理者の経歴書（県様式３）、実務経験証明書（県様式４）</t>
    <rPh sb="22" eb="23">
      <t>ケン</t>
    </rPh>
    <phoneticPr fontId="50"/>
  </si>
  <si>
    <t>協力医療機関・協力歯科機関との契約書写し</t>
    <phoneticPr fontId="50"/>
  </si>
  <si>
    <t>*組織体制図を添付すること</t>
    <rPh sb="1" eb="5">
      <t>ソシキタイセイ</t>
    </rPh>
    <rPh sb="5" eb="6">
      <t>ズ</t>
    </rPh>
    <rPh sb="7" eb="9">
      <t>テンプ</t>
    </rPh>
    <phoneticPr fontId="50"/>
  </si>
  <si>
    <t>従業者の勤務の体制及び勤務形態一覧表</t>
    <rPh sb="0" eb="3">
      <t>ジュウギョウシャ</t>
    </rPh>
    <rPh sb="4" eb="6">
      <t>キンム</t>
    </rPh>
    <rPh sb="7" eb="9">
      <t>タイセイ</t>
    </rPh>
    <rPh sb="9" eb="10">
      <t>オヨ</t>
    </rPh>
    <rPh sb="11" eb="15">
      <t>キンムケイタイ</t>
    </rPh>
    <rPh sb="15" eb="18">
      <t>イチランヒョウ</t>
    </rPh>
    <phoneticPr fontId="50"/>
  </si>
  <si>
    <t>人員関係</t>
    <rPh sb="0" eb="4">
      <t>ジンインカンケイ</t>
    </rPh>
    <phoneticPr fontId="75"/>
  </si>
  <si>
    <t>法人所有の事実がわかる書類（建物登記簿の写し・定款の写し等）（法人所有の場合）</t>
    <rPh sb="0" eb="4">
      <t>ホウジンショユウ</t>
    </rPh>
    <rPh sb="5" eb="7">
      <t>ジジツ</t>
    </rPh>
    <rPh sb="11" eb="13">
      <t>ショルイ</t>
    </rPh>
    <rPh sb="23" eb="25">
      <t>テイカン</t>
    </rPh>
    <rPh sb="26" eb="27">
      <t>ウツ</t>
    </rPh>
    <rPh sb="28" eb="29">
      <t>トウ</t>
    </rPh>
    <rPh sb="31" eb="35">
      <t>ホウジンショユウ</t>
    </rPh>
    <rPh sb="36" eb="38">
      <t>バアイ</t>
    </rPh>
    <phoneticPr fontId="50"/>
  </si>
  <si>
    <t>建物賃貸借契約書（賃貸借の場合）</t>
    <phoneticPr fontId="50"/>
  </si>
  <si>
    <t>用途は寄宿舎または共同住宅か</t>
    <phoneticPr fontId="50"/>
  </si>
  <si>
    <t>建築確認検査済証または建築確認済証（不要の場合は、その理由を記した文書を提出すること。）</t>
    <phoneticPr fontId="50"/>
  </si>
  <si>
    <t>防火対象物届出書、又は直近の消防署の検査済通知書等（事前に管轄の消防部局へ相談）</t>
    <phoneticPr fontId="50"/>
  </si>
  <si>
    <t>消防計画書の写し（消防署に届けている場合、消防局の受付印が押印されたもの）</t>
    <phoneticPr fontId="50"/>
  </si>
  <si>
    <t>*「部屋面積(㎡単位)」、「共有部分」、「基準上必要な設備」は図面に明記。</t>
    <phoneticPr fontId="50"/>
  </si>
  <si>
    <t>*写真と図面の対応関係を明確に。(写真と図面にそれぞれ共通の番号を記載する等)</t>
    <phoneticPr fontId="50"/>
  </si>
  <si>
    <r>
      <t>*写真は直近のものを撮影し、</t>
    </r>
    <r>
      <rPr>
        <u val="double"/>
        <sz val="10.5"/>
        <rFont val="UD デジタル 教科書体 NK-R"/>
        <family val="1"/>
        <charset val="128"/>
      </rPr>
      <t>撮影した時点を余白に記入。</t>
    </r>
    <phoneticPr fontId="50"/>
  </si>
  <si>
    <t>*写真は設備基準（備品含む）を満たしているか確認できるものすべてを提出すること。</t>
    <phoneticPr fontId="75"/>
  </si>
  <si>
    <t>平面図（県様式１）、事業所の位置図、写真</t>
    <rPh sb="4" eb="5">
      <t>ケン</t>
    </rPh>
    <rPh sb="5" eb="7">
      <t>ヨウシキ</t>
    </rPh>
    <phoneticPr fontId="50"/>
  </si>
  <si>
    <t>共同生活援助事業所における防火安全対策の状況（県様式2-2）</t>
    <rPh sb="0" eb="9">
      <t>キョウドウセイカツエンジョジギョウショ</t>
    </rPh>
    <rPh sb="13" eb="17">
      <t>ボウカアンゼン</t>
    </rPh>
    <rPh sb="17" eb="19">
      <t>タイサク</t>
    </rPh>
    <rPh sb="20" eb="22">
      <t>ジョウキョウ</t>
    </rPh>
    <rPh sb="23" eb="24">
      <t>ケン</t>
    </rPh>
    <rPh sb="24" eb="26">
      <t>ヨウシキ</t>
    </rPh>
    <phoneticPr fontId="75"/>
  </si>
  <si>
    <t>*写真は設備基準（備品含む）を満たしているか確認できるものすべてを提出すること。</t>
    <rPh sb="4" eb="6">
      <t>セツビ</t>
    </rPh>
    <phoneticPr fontId="75"/>
  </si>
  <si>
    <t>*消防設備も明記すること</t>
    <rPh sb="1" eb="3">
      <t>ショウボウ</t>
    </rPh>
    <rPh sb="3" eb="5">
      <t>セツビ</t>
    </rPh>
    <rPh sb="6" eb="8">
      <t>メイキ</t>
    </rPh>
    <phoneticPr fontId="50"/>
  </si>
  <si>
    <t>設備・備品等一覧表（県様式２）、写真</t>
    <rPh sb="10" eb="11">
      <t>ケン</t>
    </rPh>
    <rPh sb="11" eb="13">
      <t>ヨウシキ</t>
    </rPh>
    <rPh sb="16" eb="18">
      <t>シャシン</t>
    </rPh>
    <phoneticPr fontId="50"/>
  </si>
  <si>
    <r>
      <t>設備関係：</t>
    </r>
    <r>
      <rPr>
        <b/>
        <sz val="10.5"/>
        <rFont val="UD デジタル 教科書体 NK-R"/>
        <family val="1"/>
        <charset val="128"/>
      </rPr>
      <t>住居ごとに</t>
    </r>
    <r>
      <rPr>
        <sz val="10.5"/>
        <rFont val="UD デジタル 教科書体 NK-R"/>
        <family val="1"/>
        <charset val="128"/>
      </rPr>
      <t>下記の1～8を</t>
    </r>
    <r>
      <rPr>
        <b/>
        <sz val="10.5"/>
        <rFont val="UD デジタル 教科書体 NK-R"/>
        <family val="1"/>
        <charset val="128"/>
      </rPr>
      <t>セットで</t>
    </r>
    <r>
      <rPr>
        <sz val="10.5"/>
        <rFont val="UD デジタル 教科書体 NK-R"/>
        <family val="1"/>
        <charset val="128"/>
      </rPr>
      <t>提出すること。</t>
    </r>
    <rPh sb="0" eb="4">
      <t>セツビカンケイ</t>
    </rPh>
    <rPh sb="5" eb="7">
      <t>ジュウキョ</t>
    </rPh>
    <rPh sb="10" eb="12">
      <t>カキ</t>
    </rPh>
    <rPh sb="21" eb="23">
      <t>テイシュツ</t>
    </rPh>
    <phoneticPr fontId="75"/>
  </si>
  <si>
    <t>設備関係</t>
    <rPh sb="0" eb="4">
      <t>セツビカンケイ</t>
    </rPh>
    <phoneticPr fontId="75"/>
  </si>
  <si>
    <t>法人の登記簿謄本</t>
    <phoneticPr fontId="50"/>
  </si>
  <si>
    <t>居宅介護事業所との委託契約書の写し（外部サービス利用型の場合）</t>
    <phoneticPr fontId="50"/>
  </si>
  <si>
    <t>共同生活援助事業所の指定に係る記載事項（付表12）</t>
    <rPh sb="0" eb="4">
      <t>キョウドウセイカツ</t>
    </rPh>
    <rPh sb="4" eb="6">
      <t>エンジョ</t>
    </rPh>
    <rPh sb="6" eb="9">
      <t>ジギョウショ</t>
    </rPh>
    <rPh sb="10" eb="12">
      <t>シテイ</t>
    </rPh>
    <rPh sb="13" eb="14">
      <t>カカ</t>
    </rPh>
    <rPh sb="15" eb="17">
      <t>キサイ</t>
    </rPh>
    <rPh sb="17" eb="19">
      <t>ジコウ</t>
    </rPh>
    <rPh sb="20" eb="22">
      <t>フヒョウ</t>
    </rPh>
    <phoneticPr fontId="50"/>
  </si>
  <si>
    <t>既に指定を受けている事業所等（別紙様式第一号の別紙）（該当がある場合のみ）</t>
    <phoneticPr fontId="75"/>
  </si>
  <si>
    <t>指定申請書（別紙様式第一号）</t>
    <phoneticPr fontId="50"/>
  </si>
  <si>
    <t>基本情報</t>
    <rPh sb="0" eb="4">
      <t>キホンジョウホウ</t>
    </rPh>
    <phoneticPr fontId="75"/>
  </si>
  <si>
    <t>県確認欄</t>
    <rPh sb="0" eb="3">
      <t>ケンカクニン</t>
    </rPh>
    <rPh sb="3" eb="4">
      <t>ラン</t>
    </rPh>
    <phoneticPr fontId="50"/>
  </si>
  <si>
    <t>法人
確認欄</t>
    <rPh sb="0" eb="2">
      <t>ホウジン</t>
    </rPh>
    <rPh sb="3" eb="5">
      <t>カクニン</t>
    </rPh>
    <rPh sb="5" eb="6">
      <t>ラン</t>
    </rPh>
    <phoneticPr fontId="50"/>
  </si>
  <si>
    <t>１．申請書類（新規指定用）</t>
    <phoneticPr fontId="50"/>
  </si>
  <si>
    <t>（共同生活援助（グループホーム） ）</t>
    <rPh sb="1" eb="3">
      <t>キョウドウ</t>
    </rPh>
    <rPh sb="3" eb="5">
      <t>セイカツ</t>
    </rPh>
    <rPh sb="5" eb="7">
      <t>エンジョ</t>
    </rPh>
    <phoneticPr fontId="50"/>
  </si>
  <si>
    <t>指定障害福祉サービス事業所指定チェックリスト</t>
    <phoneticPr fontId="75"/>
  </si>
  <si>
    <t>連絡先（</t>
    <rPh sb="0" eb="3">
      <t>レンラクサキ</t>
    </rPh>
    <phoneticPr fontId="75"/>
  </si>
  <si>
    <t>書類作成担当者（</t>
    <rPh sb="0" eb="4">
      <t>ショルイサクセイ</t>
    </rPh>
    <rPh sb="4" eb="7">
      <t>タントウシャ</t>
    </rPh>
    <phoneticPr fontId="75"/>
  </si>
  <si>
    <t>事業所名</t>
    <rPh sb="0" eb="3">
      <t>ジギョウショ</t>
    </rPh>
    <rPh sb="3" eb="4">
      <t>メイ</t>
    </rPh>
    <phoneticPr fontId="75"/>
  </si>
  <si>
    <t>地域連携推進会議のほか、概ね年に１回以上、地域連携推進会議の構成員が指定障害者支援施設等を見学する機会を設ける。
実施済みまたは年間予定に入っている場合はチェック（実施されることがわかる書類（予定表・会議録等）を添付してください）</t>
    <phoneticPr fontId="75"/>
  </si>
  <si>
    <t xml:space="preserve">
</t>
    <phoneticPr fontId="75"/>
  </si>
  <si>
    <t>年１回以上の開催が義務づけられており、当会議における報告等の記録は５年間保管が必要</t>
  </si>
  <si>
    <t>地域連携推進会議</t>
  </si>
  <si>
    <t>２　苦情解決体制（苦情を受け付けるための相談窓口）</t>
    <phoneticPr fontId="50"/>
  </si>
  <si>
    <t>主たる対象とする障害の種類を定めた場合には当該障害の種類</t>
    <phoneticPr fontId="50"/>
  </si>
  <si>
    <t>緊急時における対応方法（夜間支援加算（Ⅲ）の体制は運営規程に明記）</t>
    <phoneticPr fontId="50"/>
  </si>
  <si>
    <t>7.43㎡（4.5畳）以上（みなし事業所は経過措置あり）</t>
    <phoneticPr fontId="50"/>
  </si>
  <si>
    <t>メールアドレス登録票（指定更新時に変更がある場合）</t>
    <rPh sb="7" eb="10">
      <t>トウロクヒョウ</t>
    </rPh>
    <rPh sb="11" eb="16">
      <t>シテイコウシンジ</t>
    </rPh>
    <rPh sb="17" eb="19">
      <t>ヘンコウ</t>
    </rPh>
    <rPh sb="22" eb="24">
      <t>バアイ</t>
    </rPh>
    <phoneticPr fontId="50"/>
  </si>
  <si>
    <t>災害時情報共有システム登録票（指定更新時に変更がある場合）</t>
    <rPh sb="0" eb="3">
      <t>サイガイジ</t>
    </rPh>
    <rPh sb="3" eb="5">
      <t>ジョウホウ</t>
    </rPh>
    <rPh sb="5" eb="7">
      <t>キョウユウ</t>
    </rPh>
    <rPh sb="11" eb="14">
      <t>トウロクヒョウ</t>
    </rPh>
    <rPh sb="15" eb="20">
      <t>シテイコウシンジ</t>
    </rPh>
    <rPh sb="21" eb="23">
      <t>ヘンコウ</t>
    </rPh>
    <rPh sb="26" eb="28">
      <t>バアイ</t>
    </rPh>
    <phoneticPr fontId="75"/>
  </si>
  <si>
    <t>障害者総合支援法に基づく業務管理体制の整備に関する事項の届出書（未提出の場合又は変更がある場合のみ）</t>
    <phoneticPr fontId="50"/>
  </si>
  <si>
    <t>加算状況に変更なし</t>
  </si>
  <si>
    <t>加算状況に変更あり</t>
  </si>
  <si>
    <t>→</t>
    <phoneticPr fontId="50"/>
  </si>
  <si>
    <t>加算の変更がある場合は、変更部分を明らかにしたうえで、関係様式、資料を添付</t>
    <phoneticPr fontId="50"/>
  </si>
  <si>
    <t>介護給付費等算定に係る体制等に関する届出書、体制等状況一覧表、関係加算届出</t>
    <phoneticPr fontId="75"/>
  </si>
  <si>
    <t>管理者の経歴書（県様式３）、実務経験証明書（県様式４）</t>
    <rPh sb="8" eb="9">
      <t>ケン</t>
    </rPh>
    <rPh sb="22" eb="23">
      <t>ケン</t>
    </rPh>
    <phoneticPr fontId="50"/>
  </si>
  <si>
    <t>平面図（参考様式１）、事業所の位置図、写真</t>
    <rPh sb="4" eb="8">
      <t>サンコウヨウシキ</t>
    </rPh>
    <phoneticPr fontId="50"/>
  </si>
  <si>
    <t>県</t>
    <rPh sb="0" eb="1">
      <t>ケン</t>
    </rPh>
    <phoneticPr fontId="50"/>
  </si>
  <si>
    <t>法人</t>
    <rPh sb="0" eb="2">
      <t>ホウジン</t>
    </rPh>
    <phoneticPr fontId="50"/>
  </si>
  <si>
    <t>１．申請書類（更新指定用）</t>
    <phoneticPr fontId="50"/>
  </si>
  <si>
    <t>６.　地域自立支援協議会での評価の必要性の判断基準は、以下に該当する場合とする。</t>
    <phoneticPr fontId="50"/>
  </si>
  <si>
    <t>５．地域住民への説明及び理解</t>
    <phoneticPr fontId="50"/>
  </si>
  <si>
    <t>ロ　その他の費用</t>
    <phoneticPr fontId="50"/>
  </si>
  <si>
    <t>イ　利用料（市町村長が定める基準）</t>
    <phoneticPr fontId="50"/>
  </si>
  <si>
    <t>指定共同生活援助の内容及び利用者から受領する費用及びその額</t>
    <phoneticPr fontId="50"/>
  </si>
  <si>
    <t>常勤。管理上支障がない場合は他の職務と兼務可</t>
    <phoneticPr fontId="50"/>
  </si>
  <si>
    <t>・世話人または生活支援員との兼務可　</t>
    <phoneticPr fontId="50"/>
  </si>
  <si>
    <t>　　を提出してください。</t>
    <rPh sb="3" eb="5">
      <t>テイシュツ</t>
    </rPh>
    <phoneticPr fontId="75"/>
  </si>
  <si>
    <t>※変更なしの場合も体制の確認のため体制状況一覧</t>
    <rPh sb="1" eb="3">
      <t>ヘンコウ</t>
    </rPh>
    <rPh sb="6" eb="8">
      <t>バアイ</t>
    </rPh>
    <rPh sb="9" eb="11">
      <t>タイセイ</t>
    </rPh>
    <rPh sb="12" eb="14">
      <t>カクニン</t>
    </rPh>
    <rPh sb="17" eb="21">
      <t>タイセイジョウキョウ</t>
    </rPh>
    <rPh sb="21" eb="23">
      <t>イチラン</t>
    </rPh>
    <phoneticPr fontId="75"/>
  </si>
  <si>
    <t>その他：今回の変更により加算の変更がある場合は、変更部分を明らかにしたうえで、
関係様式、資料を添付</t>
    <rPh sb="2" eb="3">
      <t>タ</t>
    </rPh>
    <phoneticPr fontId="50"/>
  </si>
  <si>
    <t>追加する住居で夜間支援等体制加算を取得する事業所は、夜間支援等体制加算届出書（追加した住居を含めて記載）</t>
    <rPh sb="0" eb="2">
      <t>ツイカ</t>
    </rPh>
    <rPh sb="4" eb="6">
      <t>ジュウキョ</t>
    </rPh>
    <rPh sb="7" eb="11">
      <t>ヤカンシエン</t>
    </rPh>
    <rPh sb="11" eb="12">
      <t>トウ</t>
    </rPh>
    <rPh sb="12" eb="16">
      <t>タイセイカサン</t>
    </rPh>
    <rPh sb="17" eb="19">
      <t>シュトク</t>
    </rPh>
    <rPh sb="21" eb="24">
      <t>ジギョウショ</t>
    </rPh>
    <rPh sb="26" eb="31">
      <t>ヤカンシエントウ</t>
    </rPh>
    <rPh sb="31" eb="33">
      <t>タイセイ</t>
    </rPh>
    <rPh sb="33" eb="35">
      <t>カサン</t>
    </rPh>
    <rPh sb="35" eb="38">
      <t>トドケデショ</t>
    </rPh>
    <rPh sb="39" eb="41">
      <t>ツイカ</t>
    </rPh>
    <rPh sb="43" eb="45">
      <t>ジュウキョ</t>
    </rPh>
    <rPh sb="46" eb="47">
      <t>フク</t>
    </rPh>
    <rPh sb="49" eb="51">
      <t>キサイ</t>
    </rPh>
    <phoneticPr fontId="75"/>
  </si>
  <si>
    <t>介護給付費等算定に係る体制等に関する届出書、体制等状況一覧表、関係加算届出</t>
    <phoneticPr fontId="50"/>
  </si>
  <si>
    <t>（日中サービス支援型の場合。参考様式９または参考様式１０）</t>
    <phoneticPr fontId="50"/>
  </si>
  <si>
    <t>自立支援協議会評価等に関する措置の概要</t>
    <phoneticPr fontId="50"/>
  </si>
  <si>
    <t>共同生活援助に係る一覧表（別紙９）</t>
  </si>
  <si>
    <t>運営</t>
    <rPh sb="0" eb="2">
      <t>ウンエイ</t>
    </rPh>
    <phoneticPr fontId="75"/>
  </si>
  <si>
    <t>サービス管理責任者兼務に関する調書（県様式３－２）、各種資格証の写し、研修修了証</t>
    <rPh sb="18" eb="19">
      <t>ケン</t>
    </rPh>
    <phoneticPr fontId="50"/>
  </si>
  <si>
    <t>サービス管理責任者の経歴書、実務経験証明書、（２人目として追加のみ）（県様式３・４）</t>
    <rPh sb="35" eb="36">
      <t>ケン</t>
    </rPh>
    <phoneticPr fontId="50"/>
  </si>
  <si>
    <t>人員</t>
    <rPh sb="0" eb="2">
      <t>ジンイン</t>
    </rPh>
    <phoneticPr fontId="75"/>
  </si>
  <si>
    <t>受託居宅介護サービス事業者が事業を行う事業所の名称及び所在地並びに当該事業者の名称及び所在地（外部サービス利用型のみ）</t>
    <phoneticPr fontId="50"/>
  </si>
  <si>
    <t>住居追加に伴い、住居内の内訳数変更、全体の定員変更が伴う際は、新旧が分かるように記載した資料(任意様式)</t>
    <phoneticPr fontId="50"/>
  </si>
  <si>
    <t>指定内容変更届出書（別紙様式第二号）</t>
    <phoneticPr fontId="50"/>
  </si>
  <si>
    <t>１．申請書類（住居追加・移転用）</t>
    <phoneticPr fontId="50"/>
  </si>
  <si>
    <t>変更用（住居追加・移転用）チェックリスト</t>
    <phoneticPr fontId="75"/>
  </si>
  <si>
    <t>　　を提出すること。</t>
    <rPh sb="3" eb="5">
      <t>テイシュツ</t>
    </rPh>
    <phoneticPr fontId="75"/>
  </si>
  <si>
    <t>設備・備品等一覧表（県様式2）、写真</t>
    <rPh sb="10" eb="11">
      <t>ケン</t>
    </rPh>
    <rPh sb="11" eb="13">
      <t>ヨウシキ</t>
    </rPh>
    <rPh sb="16" eb="18">
      <t>シャシン</t>
    </rPh>
    <phoneticPr fontId="50"/>
  </si>
  <si>
    <t>住居内の内訳数変更、全体の定員変更が伴う際は、新旧が分かるように記載した資料(任意様式)</t>
    <phoneticPr fontId="50"/>
  </si>
  <si>
    <t>指定内容変更届出書（様式第２号）</t>
    <phoneticPr fontId="50"/>
  </si>
  <si>
    <t>１．申請書類（住居の追加を伴わない定員増）</t>
    <rPh sb="7" eb="9">
      <t>ジュウキョ</t>
    </rPh>
    <rPh sb="10" eb="12">
      <t>ツイカ</t>
    </rPh>
    <rPh sb="13" eb="14">
      <t>トモナ</t>
    </rPh>
    <phoneticPr fontId="50"/>
  </si>
  <si>
    <t>変更用（定員増）チェックリスト</t>
    <phoneticPr fontId="75"/>
  </si>
  <si>
    <t>今回の変更により加算の変更がある場合は、変更部分を明らかにしたうえで、関係様式、資料を添付</t>
    <phoneticPr fontId="50"/>
  </si>
  <si>
    <t>運営規定</t>
    <phoneticPr fontId="50"/>
  </si>
  <si>
    <t>※住居が複数ある場合は、新旧が分かるように記載した資料添付(任意様式)</t>
    <phoneticPr fontId="50"/>
  </si>
  <si>
    <t>１．申請書類（定員減）</t>
    <phoneticPr fontId="50"/>
  </si>
  <si>
    <t>変更用（定員減）チェックリスト</t>
    <phoneticPr fontId="75"/>
  </si>
  <si>
    <t>別紙様式第一号</t>
    <rPh sb="0" eb="2">
      <t>ベッシ</t>
    </rPh>
    <rPh sb="2" eb="4">
      <t>ヨウシキ</t>
    </rPh>
    <rPh sb="4" eb="5">
      <t>ダイ</t>
    </rPh>
    <rPh sb="5" eb="7">
      <t>イチゴウ</t>
    </rPh>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</si>
</sst>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409]d;@"/>
    <numFmt numFmtId="179" formatCode="aaa"/>
    <numFmt numFmtId="180" formatCode="[$-409]d&quot;月&quot;"/>
  </numFmts>
  <fonts count="116">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11"/>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HGｺﾞｼｯｸM"/>
      <family val="3"/>
      <charset val="128"/>
    </font>
    <font>
      <sz val="14"/>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6"/>
      <name val="Yu Gothic"/>
      <family val="3"/>
      <charset val="128"/>
    </font>
    <font>
      <sz val="6"/>
      <name val="ＭＳ ゴシック"/>
      <family val="3"/>
      <charset val="128"/>
    </font>
    <font>
      <sz val="6"/>
      <name val="游ゴシック"/>
      <family val="2"/>
      <charset val="128"/>
      <scheme val="minor"/>
    </font>
    <font>
      <sz val="10"/>
      <color theme="1"/>
      <name val="ＭＳ ゴシック"/>
      <family val="3"/>
      <charset val="128"/>
    </font>
    <font>
      <sz val="9"/>
      <name val="ＭＳ ゴシック"/>
      <family val="3"/>
      <charset val="128"/>
    </font>
    <font>
      <b/>
      <sz val="10"/>
      <name val="ＭＳ ゴシック"/>
      <family val="3"/>
      <charset val="128"/>
    </font>
    <font>
      <sz val="8"/>
      <name val="ＭＳ ゴシック"/>
      <family val="3"/>
      <charset val="128"/>
    </font>
    <font>
      <b/>
      <sz val="11"/>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6"/>
      <name val="游ゴシック"/>
      <family val="3"/>
      <charset val="128"/>
    </font>
    <font>
      <sz val="11"/>
      <color rgb="FFFF0000"/>
      <name val="游ゴシック"/>
      <family val="3"/>
      <charset val="128"/>
      <scheme val="minor"/>
    </font>
    <font>
      <sz val="12"/>
      <color rgb="FFFF0000"/>
      <name val="ＭＳ ゴシック"/>
      <family val="3"/>
      <charset val="128"/>
    </font>
    <font>
      <sz val="9"/>
      <color theme="1"/>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scheme val="minor"/>
    </font>
    <font>
      <sz val="14"/>
      <color rgb="FF000000"/>
      <name val="ＭＳ Ｐゴシック"/>
      <family val="3"/>
      <charset val="128"/>
    </font>
    <font>
      <sz val="11"/>
      <color rgb="FF000000"/>
      <name val="ＭＳ Ｐゴシック"/>
      <family val="3"/>
      <charset val="128"/>
    </font>
    <font>
      <b/>
      <u/>
      <sz val="11"/>
      <name val="ＭＳ Ｐゴシック"/>
      <family val="3"/>
      <charset val="128"/>
    </font>
    <font>
      <sz val="20"/>
      <name val="ＭＳ Ｐゴシック"/>
      <family val="3"/>
      <charset val="128"/>
    </font>
    <font>
      <u/>
      <sz val="11"/>
      <color theme="10"/>
      <name val="ＭＳ Ｐゴシック"/>
      <family val="3"/>
      <charset val="128"/>
    </font>
    <font>
      <sz val="6"/>
      <name val="游ゴシック"/>
      <family val="3"/>
      <charset val="128"/>
      <scheme val="minor"/>
    </font>
    <font>
      <sz val="11"/>
      <color theme="1"/>
      <name val="游ゴシック"/>
      <family val="2"/>
      <scheme val="minor"/>
    </font>
    <font>
      <u/>
      <sz val="11"/>
      <color theme="10"/>
      <name val="游ゴシック"/>
      <family val="2"/>
      <scheme val="minor"/>
    </font>
    <font>
      <sz val="10.5"/>
      <name val="ＭＳ ゴシック"/>
      <family val="3"/>
      <charset val="128"/>
    </font>
    <font>
      <b/>
      <sz val="10.5"/>
      <name val="ＭＳ ゴシック"/>
      <family val="3"/>
      <charset val="128"/>
    </font>
    <font>
      <u/>
      <sz val="9"/>
      <color theme="10"/>
      <name val="ＭＳ ゴシック"/>
      <family val="3"/>
      <charset val="128"/>
    </font>
    <font>
      <sz val="12"/>
      <name val="ＭＳ Ｐゴシック"/>
      <family val="3"/>
      <charset val="128"/>
    </font>
    <font>
      <sz val="18"/>
      <color theme="3"/>
      <name val="游ゴシック Light"/>
      <family val="2"/>
      <charset val="128"/>
      <scheme val="major"/>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10"/>
      <color rgb="FF000000"/>
      <name val="ＭＳ ゴシック"/>
      <family val="3"/>
      <charset val="128"/>
    </font>
    <font>
      <sz val="9"/>
      <color rgb="FFFF0000"/>
      <name val="ＭＳ Ｐゴシック"/>
      <family val="3"/>
      <charset val="128"/>
    </font>
    <font>
      <sz val="8"/>
      <color rgb="FFC00000"/>
      <name val="ＭＳ ゴシック"/>
      <family val="3"/>
      <charset val="128"/>
    </font>
    <font>
      <sz val="12"/>
      <name val="HGｺﾞｼｯｸM"/>
      <family val="3"/>
      <charset val="128"/>
    </font>
    <font>
      <sz val="10"/>
      <name val="HGｺﾞｼｯｸM"/>
      <family val="3"/>
      <charset val="128"/>
    </font>
    <font>
      <sz val="9"/>
      <name val="HGｺﾞｼｯｸM"/>
      <family val="3"/>
      <charset val="128"/>
    </font>
    <font>
      <sz val="14"/>
      <color rgb="FF000000"/>
      <name val="ＭＳ ゴシック"/>
      <family val="3"/>
      <charset val="128"/>
    </font>
    <font>
      <sz val="10"/>
      <color rgb="FF000000"/>
      <name val="Times New Roman"/>
      <family val="1"/>
    </font>
    <font>
      <sz val="10.5"/>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color rgb="FF000000"/>
      <name val="游ゴシック"/>
      <family val="3"/>
      <charset val="128"/>
      <scheme val="minor"/>
    </font>
    <font>
      <sz val="11"/>
      <name val="游ゴシック"/>
      <family val="2"/>
      <scheme val="minor"/>
    </font>
    <font>
      <sz val="8"/>
      <name val="游ゴシック"/>
      <family val="3"/>
      <charset val="128"/>
      <scheme val="minor"/>
    </font>
    <font>
      <sz val="8"/>
      <color theme="1"/>
      <name val="游ゴシック"/>
      <family val="2"/>
      <scheme val="minor"/>
    </font>
    <font>
      <sz val="10.5"/>
      <name val="UD デジタル 教科書体 N-R"/>
      <family val="1"/>
      <charset val="128"/>
    </font>
    <font>
      <sz val="10.5"/>
      <name val="UD デジタル 教科書体 NK-R"/>
      <family val="1"/>
      <charset val="128"/>
    </font>
    <font>
      <sz val="10"/>
      <name val="UD デジタル 教科書体 N-R"/>
      <family val="1"/>
      <charset val="128"/>
    </font>
    <font>
      <sz val="11"/>
      <name val="Meiryo UI"/>
      <family val="3"/>
      <charset val="128"/>
    </font>
    <font>
      <sz val="11"/>
      <name val="UD デジタル 教科書体 NK-R"/>
      <family val="1"/>
      <charset val="128"/>
    </font>
    <font>
      <b/>
      <sz val="10.5"/>
      <name val="UD デジタル 教科書体 NK-R"/>
      <family val="1"/>
      <charset val="128"/>
    </font>
    <font>
      <sz val="10"/>
      <name val="UD デジタル 教科書体 NK-R"/>
      <family val="1"/>
      <charset val="128"/>
    </font>
    <font>
      <sz val="10.5"/>
      <color theme="1"/>
      <name val="UD デジタル 教科書体 NK-R"/>
      <family val="1"/>
      <charset val="128"/>
    </font>
    <font>
      <u val="double"/>
      <sz val="10.5"/>
      <name val="UD デジタル 教科書体 NK-R"/>
      <family val="1"/>
      <charset val="128"/>
    </font>
    <font>
      <sz val="6"/>
      <name val="UD デジタル 教科書体 NK-R"/>
      <family val="1"/>
      <charset val="128"/>
    </font>
    <font>
      <sz val="8.5"/>
      <name val="UD デジタル 教科書体 N-R"/>
      <family val="1"/>
      <charset val="128"/>
    </font>
    <font>
      <b/>
      <u/>
      <sz val="10.5"/>
      <name val="UD デジタル 教科書体 NK-R"/>
      <family val="1"/>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s>
  <borders count="1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
      <left/>
      <right/>
      <top/>
      <bottom style="double">
        <color indexed="64"/>
      </bottom>
      <diagonal/>
    </border>
    <border>
      <left/>
      <right style="medium">
        <color indexed="64"/>
      </right>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73">
    <xf numFmtId="0" fontId="0" fillId="0" borderId="0">
      <alignment vertical="center"/>
    </xf>
    <xf numFmtId="0" fontId="30" fillId="2"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9" borderId="0" applyNumberFormat="0" applyBorder="0" applyAlignment="0" applyProtection="0">
      <alignment vertical="center"/>
    </xf>
    <xf numFmtId="0" fontId="32" fillId="0" borderId="0" applyNumberFormat="0" applyFill="0" applyBorder="0" applyAlignment="0" applyProtection="0">
      <alignment vertical="center"/>
    </xf>
    <xf numFmtId="0" fontId="33" fillId="20" borderId="1" applyNumberFormat="0" applyAlignment="0" applyProtection="0">
      <alignment vertical="center"/>
    </xf>
    <xf numFmtId="0" fontId="34" fillId="21" borderId="0" applyNumberFormat="0" applyBorder="0" applyAlignment="0" applyProtection="0">
      <alignment vertical="center"/>
    </xf>
    <xf numFmtId="0" fontId="6" fillId="22" borderId="2" applyNumberFormat="0" applyFont="0" applyAlignment="0" applyProtection="0">
      <alignment vertical="center"/>
    </xf>
    <xf numFmtId="0" fontId="35" fillId="0" borderId="3" applyNumberFormat="0" applyFill="0" applyAlignment="0" applyProtection="0">
      <alignment vertical="center"/>
    </xf>
    <xf numFmtId="0" fontId="36" fillId="3" borderId="0" applyNumberFormat="0" applyBorder="0" applyAlignment="0" applyProtection="0">
      <alignment vertical="center"/>
    </xf>
    <xf numFmtId="0" fontId="37" fillId="23" borderId="4" applyNumberFormat="0" applyAlignment="0" applyProtection="0">
      <alignment vertical="center"/>
    </xf>
    <xf numFmtId="0" fontId="38" fillId="0" borderId="0" applyNumberFormat="0" applyFill="0" applyBorder="0" applyAlignment="0" applyProtection="0">
      <alignment vertical="center"/>
    </xf>
    <xf numFmtId="0" fontId="39" fillId="0" borderId="5" applyNumberFormat="0" applyFill="0" applyAlignment="0" applyProtection="0">
      <alignment vertical="center"/>
    </xf>
    <xf numFmtId="0" fontId="40" fillId="0" borderId="6" applyNumberFormat="0" applyFill="0" applyAlignment="0" applyProtection="0">
      <alignment vertical="center"/>
    </xf>
    <xf numFmtId="0" fontId="41" fillId="0" borderId="7" applyNumberFormat="0" applyFill="0" applyAlignment="0" applyProtection="0">
      <alignment vertical="center"/>
    </xf>
    <xf numFmtId="0" fontId="41" fillId="0" borderId="0" applyNumberFormat="0" applyFill="0" applyBorder="0" applyAlignment="0" applyProtection="0">
      <alignment vertical="center"/>
    </xf>
    <xf numFmtId="0" fontId="42" fillId="0" borderId="8" applyNumberFormat="0" applyFill="0" applyAlignment="0" applyProtection="0">
      <alignment vertical="center"/>
    </xf>
    <xf numFmtId="0" fontId="43" fillId="23" borderId="9" applyNumberFormat="0" applyAlignment="0" applyProtection="0">
      <alignment vertical="center"/>
    </xf>
    <xf numFmtId="0" fontId="44" fillId="0" borderId="0" applyNumberFormat="0" applyFill="0" applyBorder="0" applyAlignment="0" applyProtection="0">
      <alignment vertical="center"/>
    </xf>
    <xf numFmtId="0" fontId="45" fillId="7" borderId="4" applyNumberFormat="0" applyAlignment="0" applyProtection="0">
      <alignment vertical="center"/>
    </xf>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alignment vertical="center"/>
    </xf>
    <xf numFmtId="0" fontId="46" fillId="4" borderId="0" applyNumberFormat="0" applyBorder="0" applyAlignment="0" applyProtection="0">
      <alignment vertical="center"/>
    </xf>
    <xf numFmtId="0" fontId="6" fillId="0" borderId="0"/>
    <xf numFmtId="0" fontId="51" fillId="0" borderId="0">
      <alignment vertical="center"/>
    </xf>
    <xf numFmtId="0" fontId="6" fillId="0" borderId="0"/>
    <xf numFmtId="0" fontId="6" fillId="0" borderId="0"/>
    <xf numFmtId="0" fontId="6" fillId="0" borderId="0">
      <alignment vertical="center"/>
    </xf>
    <xf numFmtId="0" fontId="5" fillId="0" borderId="0">
      <alignment vertical="center"/>
    </xf>
    <xf numFmtId="0" fontId="56" fillId="0" borderId="0">
      <alignment vertical="center"/>
    </xf>
    <xf numFmtId="0" fontId="6" fillId="0" borderId="0"/>
    <xf numFmtId="0" fontId="74" fillId="0" borderId="0" applyNumberForma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76" fillId="0" borderId="0"/>
    <xf numFmtId="0" fontId="77" fillId="0" borderId="0" applyNumberFormat="0" applyFill="0" applyBorder="0" applyAlignment="0" applyProtection="0"/>
    <xf numFmtId="0" fontId="81" fillId="0" borderId="0" applyBorder="0"/>
    <xf numFmtId="0" fontId="3" fillId="0" borderId="0">
      <alignment vertical="center"/>
    </xf>
    <xf numFmtId="0" fontId="56" fillId="0" borderId="0">
      <alignment vertical="center"/>
    </xf>
    <xf numFmtId="0" fontId="93" fillId="0" borderId="0"/>
    <xf numFmtId="0" fontId="7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208">
    <xf numFmtId="0" fontId="0" fillId="0" borderId="0" xfId="0">
      <alignment vertical="center"/>
    </xf>
    <xf numFmtId="0" fontId="13" fillId="0" borderId="0" xfId="46" applyFont="1"/>
    <xf numFmtId="0" fontId="6" fillId="0" borderId="0" xfId="46"/>
    <xf numFmtId="0" fontId="6" fillId="0" borderId="13" xfId="46" applyBorder="1" applyAlignment="1">
      <alignment vertical="center"/>
    </xf>
    <xf numFmtId="0" fontId="6" fillId="0" borderId="14" xfId="46" applyBorder="1" applyAlignment="1">
      <alignment vertical="center"/>
    </xf>
    <xf numFmtId="0" fontId="6" fillId="0" borderId="14" xfId="46" applyBorder="1"/>
    <xf numFmtId="0" fontId="6" fillId="0" borderId="15" xfId="46" applyBorder="1"/>
    <xf numFmtId="0" fontId="15" fillId="0" borderId="0" xfId="47" applyFont="1">
      <alignment vertical="center"/>
    </xf>
    <xf numFmtId="0" fontId="15" fillId="0" borderId="0" xfId="47" applyFont="1" applyAlignment="1">
      <alignment vertical="center" textRotation="255" shrinkToFit="1"/>
    </xf>
    <xf numFmtId="0" fontId="15" fillId="0" borderId="0" xfId="47" applyFont="1" applyFill="1">
      <alignment vertical="center"/>
    </xf>
    <xf numFmtId="0" fontId="9" fillId="0" borderId="0" xfId="47" applyFont="1" applyFill="1">
      <alignment vertical="center"/>
    </xf>
    <xf numFmtId="0" fontId="9" fillId="0" borderId="40" xfId="47" applyFont="1" applyFill="1" applyBorder="1">
      <alignment vertical="center"/>
    </xf>
    <xf numFmtId="0" fontId="9" fillId="0" borderId="0" xfId="47" applyFont="1">
      <alignment vertical="center"/>
    </xf>
    <xf numFmtId="0" fontId="16" fillId="0" borderId="0" xfId="47" applyFont="1">
      <alignment vertical="center"/>
    </xf>
    <xf numFmtId="0" fontId="16" fillId="0" borderId="0" xfId="47" applyFont="1" applyAlignment="1">
      <alignment horizontal="left" vertical="center"/>
    </xf>
    <xf numFmtId="0" fontId="16" fillId="0" borderId="0" xfId="49" applyFont="1" applyAlignment="1">
      <alignment horizontal="left" vertical="center"/>
    </xf>
    <xf numFmtId="0" fontId="6" fillId="0" borderId="0" xfId="49" applyAlignment="1">
      <alignment horizontal="center" vertical="center"/>
    </xf>
    <xf numFmtId="0" fontId="16" fillId="0" borderId="0" xfId="49" applyFont="1" applyAlignment="1">
      <alignment vertical="center"/>
    </xf>
    <xf numFmtId="0" fontId="16" fillId="0" borderId="35" xfId="49" applyFont="1" applyBorder="1" applyAlignment="1">
      <alignment horizontal="center" vertical="center"/>
    </xf>
    <xf numFmtId="0" fontId="16" fillId="0" borderId="57" xfId="49" applyFont="1" applyBorder="1" applyAlignment="1">
      <alignment horizontal="center" vertical="center"/>
    </xf>
    <xf numFmtId="0" fontId="16" fillId="0" borderId="10" xfId="49" applyFont="1" applyBorder="1" applyAlignment="1">
      <alignment horizontal="left" vertical="center"/>
    </xf>
    <xf numFmtId="49" fontId="16" fillId="0" borderId="16" xfId="49" applyNumberFormat="1" applyFont="1" applyBorder="1" applyAlignment="1" applyProtection="1">
      <alignment horizontal="center" vertical="center"/>
      <protection locked="0"/>
    </xf>
    <xf numFmtId="0" fontId="16" fillId="0" borderId="16" xfId="49" applyFont="1" applyBorder="1" applyAlignment="1">
      <alignment horizontal="left" vertical="center"/>
    </xf>
    <xf numFmtId="0" fontId="16" fillId="0" borderId="17" xfId="49" applyFont="1" applyBorder="1" applyAlignment="1">
      <alignment horizontal="left" vertical="center"/>
    </xf>
    <xf numFmtId="0" fontId="16" fillId="0" borderId="18" xfId="49" applyFont="1" applyBorder="1" applyAlignment="1" applyProtection="1">
      <alignment horizontal="center" vertical="center"/>
      <protection locked="0"/>
    </xf>
    <xf numFmtId="49" fontId="16" fillId="0" borderId="0" xfId="50" applyNumberFormat="1" applyFont="1" applyAlignment="1">
      <alignment horizontal="left" vertical="center"/>
    </xf>
    <xf numFmtId="0" fontId="6" fillId="0" borderId="49" xfId="49" applyBorder="1" applyAlignment="1" applyProtection="1">
      <alignment horizontal="center" vertical="center"/>
      <protection locked="0"/>
    </xf>
    <xf numFmtId="49" fontId="16" fillId="0" borderId="0" xfId="50" applyNumberFormat="1" applyFont="1" applyAlignment="1">
      <alignment horizontal="center" vertical="center" shrinkToFit="1"/>
    </xf>
    <xf numFmtId="0" fontId="16" fillId="0" borderId="16" xfId="49" applyFont="1" applyBorder="1" applyAlignment="1">
      <alignment horizontal="left"/>
    </xf>
    <xf numFmtId="0" fontId="16" fillId="0" borderId="17" xfId="49" applyFont="1" applyBorder="1" applyAlignment="1">
      <alignment horizontal="left"/>
    </xf>
    <xf numFmtId="0" fontId="16" fillId="0" borderId="50" xfId="49" applyFont="1" applyBorder="1" applyAlignment="1">
      <alignment horizontal="center" vertical="center"/>
    </xf>
    <xf numFmtId="0" fontId="16" fillId="0" borderId="0" xfId="49" applyFont="1"/>
    <xf numFmtId="0" fontId="16" fillId="0" borderId="19" xfId="49" applyFont="1" applyBorder="1"/>
    <xf numFmtId="0" fontId="16" fillId="0" borderId="21" xfId="49" applyFont="1" applyBorder="1" applyAlignment="1" applyProtection="1">
      <alignment horizontal="center" vertical="center"/>
      <protection locked="0"/>
    </xf>
    <xf numFmtId="0" fontId="16" fillId="0" borderId="16" xfId="49" applyFont="1" applyBorder="1" applyAlignment="1" applyProtection="1">
      <alignment horizontal="left" vertical="center"/>
      <protection locked="0"/>
    </xf>
    <xf numFmtId="0" fontId="16" fillId="0" borderId="19" xfId="49" applyFont="1" applyBorder="1" applyAlignment="1">
      <alignment horizontal="center" vertical="center"/>
    </xf>
    <xf numFmtId="0" fontId="16" fillId="0" borderId="11" xfId="49" applyFont="1" applyBorder="1" applyAlignment="1" applyProtection="1">
      <alignment horizontal="center" vertical="center"/>
      <protection locked="0"/>
    </xf>
    <xf numFmtId="0" fontId="52" fillId="0" borderId="33" xfId="53" applyFont="1" applyBorder="1" applyAlignment="1">
      <alignment horizontal="center" vertical="center" wrapText="1"/>
    </xf>
    <xf numFmtId="0" fontId="8" fillId="0" borderId="0" xfId="49" applyFont="1" applyAlignment="1">
      <alignment horizontal="left" vertical="center"/>
    </xf>
    <xf numFmtId="0" fontId="16" fillId="0" borderId="0" xfId="49" applyFont="1" applyAlignment="1">
      <alignment horizontal="center" vertical="center" wrapText="1"/>
    </xf>
    <xf numFmtId="0" fontId="16" fillId="0" borderId="34" xfId="49" applyFont="1" applyBorder="1" applyAlignment="1">
      <alignment horizontal="center" vertical="center"/>
    </xf>
    <xf numFmtId="0" fontId="16" fillId="0" borderId="0" xfId="49" applyFont="1" applyAlignment="1">
      <alignment horizontal="center"/>
    </xf>
    <xf numFmtId="0" fontId="16" fillId="0" borderId="0" xfId="49" applyFont="1" applyAlignment="1">
      <alignment horizontal="left"/>
    </xf>
    <xf numFmtId="0" fontId="16" fillId="0" borderId="0" xfId="49" applyFont="1" applyAlignment="1">
      <alignment horizontal="center" vertical="center" textRotation="255" wrapText="1"/>
    </xf>
    <xf numFmtId="0" fontId="52" fillId="0" borderId="0" xfId="49" applyFont="1" applyAlignment="1">
      <alignment horizontal="center" vertical="center"/>
    </xf>
    <xf numFmtId="0" fontId="16" fillId="0" borderId="58" xfId="49" applyFont="1" applyBorder="1" applyAlignment="1">
      <alignment horizontal="center" vertical="center"/>
    </xf>
    <xf numFmtId="0" fontId="16" fillId="0" borderId="0" xfId="49" applyFont="1" applyAlignment="1" applyProtection="1">
      <alignment horizontal="center" vertical="center"/>
      <protection locked="0"/>
    </xf>
    <xf numFmtId="0" fontId="6" fillId="0" borderId="0" xfId="49" applyAlignment="1">
      <alignment horizontal="left" vertical="center"/>
    </xf>
    <xf numFmtId="0" fontId="16" fillId="0" borderId="98" xfId="49" applyFont="1" applyBorder="1" applyAlignment="1">
      <alignment horizontal="center" vertical="center"/>
    </xf>
    <xf numFmtId="0" fontId="16" fillId="0" borderId="0" xfId="51" applyFont="1" applyAlignment="1">
      <alignment horizontal="center" vertical="center" textRotation="255"/>
    </xf>
    <xf numFmtId="0" fontId="16" fillId="0" borderId="0" xfId="51" applyFont="1" applyAlignment="1">
      <alignment horizontal="left" vertical="center"/>
    </xf>
    <xf numFmtId="0" fontId="55" fillId="0" borderId="0" xfId="47" applyFont="1" applyAlignment="1">
      <alignment horizontal="left" vertical="center"/>
    </xf>
    <xf numFmtId="0" fontId="9" fillId="0" borderId="0" xfId="47" applyFont="1" applyAlignment="1">
      <alignment horizontal="left" vertical="center"/>
    </xf>
    <xf numFmtId="0" fontId="57" fillId="0" borderId="0" xfId="55" applyFont="1">
      <alignment vertical="center"/>
    </xf>
    <xf numFmtId="0" fontId="16" fillId="0" borderId="0" xfId="47" applyFont="1" applyAlignment="1">
      <alignment horizontal="right" vertical="center"/>
    </xf>
    <xf numFmtId="0" fontId="16" fillId="0" borderId="0" xfId="47" applyFont="1" applyAlignment="1">
      <alignment horizontal="center" vertical="center"/>
    </xf>
    <xf numFmtId="0" fontId="59" fillId="0" borderId="0" xfId="55" applyFont="1">
      <alignment vertical="center"/>
    </xf>
    <xf numFmtId="0" fontId="51" fillId="0" borderId="0" xfId="55" applyFont="1">
      <alignment vertical="center"/>
    </xf>
    <xf numFmtId="0" fontId="51" fillId="0" borderId="0" xfId="55" applyFont="1" applyAlignment="1">
      <alignment horizontal="right" vertical="center"/>
    </xf>
    <xf numFmtId="0" fontId="51" fillId="28" borderId="33" xfId="55" applyFont="1" applyFill="1" applyBorder="1">
      <alignment vertical="center"/>
    </xf>
    <xf numFmtId="0" fontId="52" fillId="0" borderId="0" xfId="47" applyFont="1" applyAlignment="1">
      <alignment horizontal="center" vertical="center"/>
    </xf>
    <xf numFmtId="178" fontId="52" fillId="0" borderId="33" xfId="47" applyNumberFormat="1" applyFont="1" applyBorder="1">
      <alignment vertical="center"/>
    </xf>
    <xf numFmtId="179" fontId="52" fillId="0" borderId="33" xfId="47" applyNumberFormat="1" applyFont="1" applyBorder="1">
      <alignment vertical="center"/>
    </xf>
    <xf numFmtId="0" fontId="16" fillId="0" borderId="33" xfId="47" applyFont="1" applyBorder="1">
      <alignment vertical="center"/>
    </xf>
    <xf numFmtId="0" fontId="52" fillId="25" borderId="33" xfId="47" applyFont="1" applyFill="1" applyBorder="1" applyAlignment="1">
      <alignment horizontal="left" vertical="center"/>
    </xf>
    <xf numFmtId="0" fontId="52" fillId="25" borderId="12" xfId="47" applyFont="1" applyFill="1" applyBorder="1" applyAlignment="1">
      <alignment horizontal="center" vertical="center"/>
    </xf>
    <xf numFmtId="0" fontId="52" fillId="27" borderId="33" xfId="47" applyFont="1" applyFill="1" applyBorder="1">
      <alignment vertical="center"/>
    </xf>
    <xf numFmtId="0" fontId="52" fillId="27" borderId="12" xfId="47" applyFont="1" applyFill="1" applyBorder="1">
      <alignment vertical="center"/>
    </xf>
    <xf numFmtId="0" fontId="52" fillId="26" borderId="33" xfId="47" applyFont="1" applyFill="1" applyBorder="1" applyAlignment="1">
      <alignment horizontal="right" vertical="center"/>
    </xf>
    <xf numFmtId="0" fontId="52" fillId="0" borderId="22" xfId="47" applyFont="1" applyBorder="1" applyAlignment="1">
      <alignment horizontal="right" vertical="center"/>
    </xf>
    <xf numFmtId="177" fontId="52" fillId="0" borderId="33" xfId="47" applyNumberFormat="1" applyFont="1" applyBorder="1" applyAlignment="1">
      <alignment horizontal="right" vertical="center"/>
    </xf>
    <xf numFmtId="0" fontId="52" fillId="0" borderId="33" xfId="47" applyFont="1" applyBorder="1" applyAlignment="1">
      <alignment horizontal="right" vertical="center"/>
    </xf>
    <xf numFmtId="0" fontId="52" fillId="26" borderId="34" xfId="47" applyFont="1" applyFill="1" applyBorder="1" applyAlignment="1">
      <alignment horizontal="right" vertical="center"/>
    </xf>
    <xf numFmtId="0" fontId="52" fillId="0" borderId="108" xfId="47" applyFont="1" applyBorder="1" applyAlignment="1">
      <alignment horizontal="right" vertical="center"/>
    </xf>
    <xf numFmtId="0" fontId="52" fillId="0" borderId="0" xfId="47" applyFont="1">
      <alignment vertical="center"/>
    </xf>
    <xf numFmtId="180" fontId="52" fillId="0" borderId="33" xfId="47" applyNumberFormat="1" applyFont="1" applyBorder="1" applyAlignment="1">
      <alignment horizontal="center" vertical="center"/>
    </xf>
    <xf numFmtId="0" fontId="52" fillId="0" borderId="33" xfId="47" applyFont="1" applyBorder="1" applyAlignment="1">
      <alignment horizontal="center" vertical="center" wrapText="1"/>
    </xf>
    <xf numFmtId="0" fontId="56" fillId="0" borderId="0" xfId="55">
      <alignment vertical="center"/>
    </xf>
    <xf numFmtId="0" fontId="52" fillId="0" borderId="33" xfId="47" applyFont="1" applyBorder="1">
      <alignment vertical="center"/>
    </xf>
    <xf numFmtId="177" fontId="52" fillId="0" borderId="33" xfId="47" applyNumberFormat="1" applyFont="1" applyBorder="1">
      <alignment vertical="center"/>
    </xf>
    <xf numFmtId="0" fontId="52" fillId="0" borderId="11" xfId="47" applyFont="1" applyBorder="1" applyAlignment="1">
      <alignment vertical="center" wrapText="1"/>
    </xf>
    <xf numFmtId="0" fontId="61" fillId="0" borderId="0" xfId="55" applyFont="1">
      <alignment vertical="center"/>
    </xf>
    <xf numFmtId="0" fontId="62" fillId="0" borderId="0" xfId="47" applyFont="1">
      <alignment vertical="center"/>
    </xf>
    <xf numFmtId="0" fontId="52" fillId="0" borderId="34" xfId="47" applyFont="1" applyBorder="1" applyAlignment="1">
      <alignment vertical="center" wrapText="1"/>
    </xf>
    <xf numFmtId="177" fontId="52" fillId="0" borderId="111" xfId="47" applyNumberFormat="1" applyFont="1" applyBorder="1">
      <alignment vertical="center"/>
    </xf>
    <xf numFmtId="0" fontId="52" fillId="0" borderId="0" xfId="47" applyFont="1" applyAlignment="1">
      <alignment horizontal="left" vertical="center"/>
    </xf>
    <xf numFmtId="0" fontId="54" fillId="0" borderId="0" xfId="47" applyFont="1">
      <alignment vertical="center"/>
    </xf>
    <xf numFmtId="0" fontId="52" fillId="0" borderId="12" xfId="50" applyFont="1" applyBorder="1" applyAlignment="1">
      <alignment horizontal="center" vertical="center"/>
    </xf>
    <xf numFmtId="0" fontId="52" fillId="0" borderId="33" xfId="50" applyFont="1" applyBorder="1" applyAlignment="1">
      <alignment horizontal="center" vertical="center"/>
    </xf>
    <xf numFmtId="0" fontId="52" fillId="0" borderId="33" xfId="47" applyFont="1" applyBorder="1" applyAlignment="1">
      <alignment horizontal="center" vertical="center"/>
    </xf>
    <xf numFmtId="0" fontId="52" fillId="29" borderId="33" xfId="50" applyFont="1" applyFill="1" applyBorder="1" applyAlignment="1">
      <alignment horizontal="center" vertical="center"/>
    </xf>
    <xf numFmtId="0" fontId="64" fillId="0" borderId="0" xfId="50" applyFont="1" applyAlignment="1">
      <alignment horizontal="center" vertical="center"/>
    </xf>
    <xf numFmtId="0" fontId="16" fillId="0" borderId="0" xfId="50" applyFont="1" applyAlignment="1">
      <alignment horizontal="center" vertical="center"/>
    </xf>
    <xf numFmtId="0" fontId="65" fillId="0" borderId="0" xfId="47" applyFont="1" applyAlignment="1">
      <alignment horizontal="center" vertical="center"/>
    </xf>
    <xf numFmtId="0" fontId="65" fillId="0" borderId="0" xfId="50" applyFont="1" applyAlignment="1">
      <alignment horizontal="center" vertical="center"/>
    </xf>
    <xf numFmtId="0" fontId="65" fillId="0" borderId="0" xfId="47" applyFont="1">
      <alignment vertical="center"/>
    </xf>
    <xf numFmtId="0" fontId="64" fillId="0" borderId="0" xfId="47" applyFont="1">
      <alignment vertical="center"/>
    </xf>
    <xf numFmtId="0" fontId="64" fillId="0" borderId="0" xfId="47" applyFont="1" applyAlignment="1">
      <alignment horizontal="center" vertical="center"/>
    </xf>
    <xf numFmtId="0" fontId="52" fillId="0" borderId="0" xfId="47" applyFont="1" applyAlignment="1">
      <alignment vertical="center" textRotation="255" shrinkToFit="1"/>
    </xf>
    <xf numFmtId="0" fontId="52" fillId="0" borderId="33" xfId="47" applyFont="1" applyBorder="1" applyAlignment="1">
      <alignment vertical="center" textRotation="255" shrinkToFit="1"/>
    </xf>
    <xf numFmtId="0" fontId="52" fillId="0" borderId="12" xfId="47" applyFont="1" applyBorder="1" applyAlignment="1">
      <alignment horizontal="left" vertical="center"/>
    </xf>
    <xf numFmtId="0" fontId="52" fillId="0" borderId="44" xfId="47" applyFont="1" applyBorder="1" applyAlignment="1">
      <alignment horizontal="left" vertical="center"/>
    </xf>
    <xf numFmtId="0" fontId="52" fillId="0" borderId="22" xfId="47" applyFont="1" applyBorder="1" applyAlignment="1">
      <alignment horizontal="left" vertical="center"/>
    </xf>
    <xf numFmtId="177" fontId="52" fillId="0" borderId="33" xfId="47" applyNumberFormat="1" applyFont="1" applyBorder="1" applyAlignment="1">
      <alignment horizontal="center" vertical="center"/>
    </xf>
    <xf numFmtId="0" fontId="69" fillId="0" borderId="0" xfId="55" applyFont="1">
      <alignment vertical="center"/>
    </xf>
    <xf numFmtId="0" fontId="14" fillId="0" borderId="0" xfId="52" applyFont="1"/>
    <xf numFmtId="0" fontId="9" fillId="0" borderId="0" xfId="52" applyFont="1"/>
    <xf numFmtId="0" fontId="17" fillId="0" borderId="0" xfId="52" applyFont="1"/>
    <xf numFmtId="0" fontId="9" fillId="0" borderId="33" xfId="52" applyFont="1" applyBorder="1" applyAlignment="1">
      <alignment horizontal="distributed" vertical="center" indent="1"/>
    </xf>
    <xf numFmtId="0" fontId="29" fillId="0" borderId="33" xfId="52" applyFont="1" applyBorder="1" applyAlignment="1">
      <alignment horizontal="center"/>
    </xf>
    <xf numFmtId="0" fontId="16" fillId="0" borderId="33" xfId="52" applyFont="1" applyBorder="1" applyAlignment="1">
      <alignment horizontal="distributed" vertical="center" indent="1"/>
    </xf>
    <xf numFmtId="0" fontId="16" fillId="0" borderId="18" xfId="52" applyFont="1" applyBorder="1"/>
    <xf numFmtId="0" fontId="9" fillId="0" borderId="19" xfId="52" applyFont="1" applyBorder="1"/>
    <xf numFmtId="0" fontId="9" fillId="0" borderId="11" xfId="52" applyFont="1" applyBorder="1"/>
    <xf numFmtId="0" fontId="9" fillId="0" borderId="21" xfId="52" applyFont="1" applyBorder="1"/>
    <xf numFmtId="0" fontId="70" fillId="0" borderId="0" xfId="0" applyFont="1" applyFill="1" applyBorder="1" applyAlignment="1"/>
    <xf numFmtId="0" fontId="71" fillId="0" borderId="0" xfId="0" applyFont="1" applyFill="1" applyBorder="1" applyAlignment="1"/>
    <xf numFmtId="0" fontId="71" fillId="0" borderId="0" xfId="0" applyFont="1" applyFill="1" applyBorder="1" applyAlignment="1">
      <alignment horizontal="left" vertical="top" wrapText="1"/>
    </xf>
    <xf numFmtId="0" fontId="71" fillId="0" borderId="33" xfId="0" applyFont="1" applyFill="1" applyBorder="1" applyAlignment="1">
      <alignment horizontal="center" vertical="center"/>
    </xf>
    <xf numFmtId="0" fontId="71" fillId="0" borderId="33" xfId="0" applyFont="1" applyFill="1" applyBorder="1" applyAlignment="1">
      <alignment horizontal="center" vertical="center" wrapText="1"/>
    </xf>
    <xf numFmtId="0" fontId="71" fillId="0" borderId="0" xfId="0" applyFont="1" applyFill="1" applyBorder="1" applyAlignment="1">
      <alignment horizontal="center" vertical="center"/>
    </xf>
    <xf numFmtId="0" fontId="71" fillId="0" borderId="33" xfId="0" applyFont="1" applyFill="1" applyBorder="1" applyAlignment="1">
      <alignment vertical="center" wrapText="1"/>
    </xf>
    <xf numFmtId="0" fontId="71" fillId="0" borderId="33" xfId="0" applyFont="1" applyFill="1" applyBorder="1" applyAlignment="1"/>
    <xf numFmtId="0" fontId="71" fillId="0" borderId="33" xfId="0" applyFont="1" applyFill="1" applyBorder="1" applyAlignment="1">
      <alignment vertical="center"/>
    </xf>
    <xf numFmtId="0" fontId="71" fillId="0" borderId="33" xfId="0" applyFont="1" applyFill="1" applyBorder="1" applyAlignment="1">
      <alignment horizontal="left" vertical="center"/>
    </xf>
    <xf numFmtId="0" fontId="0" fillId="0" borderId="0" xfId="0" applyFont="1" applyAlignment="1"/>
    <xf numFmtId="0" fontId="71" fillId="0" borderId="33" xfId="0" applyFont="1" applyFill="1" applyBorder="1" applyAlignment="1">
      <alignment horizontal="center"/>
    </xf>
    <xf numFmtId="0" fontId="71" fillId="0" borderId="33" xfId="0" applyFont="1" applyFill="1" applyBorder="1" applyAlignment="1">
      <alignment horizontal="center" wrapText="1"/>
    </xf>
    <xf numFmtId="0" fontId="71" fillId="0" borderId="10" xfId="0" applyFont="1" applyFill="1" applyBorder="1" applyAlignment="1"/>
    <xf numFmtId="0" fontId="71" fillId="0" borderId="16" xfId="0" applyFont="1" applyFill="1" applyBorder="1" applyAlignment="1"/>
    <xf numFmtId="0" fontId="71" fillId="0" borderId="17" xfId="0" applyFont="1" applyFill="1" applyBorder="1" applyAlignment="1"/>
    <xf numFmtId="0" fontId="71" fillId="0" borderId="18" xfId="0" applyFont="1" applyFill="1" applyBorder="1" applyAlignment="1"/>
    <xf numFmtId="0" fontId="71" fillId="0" borderId="19" xfId="0" applyFont="1" applyFill="1" applyBorder="1" applyAlignment="1"/>
    <xf numFmtId="0" fontId="71" fillId="0" borderId="11" xfId="0" applyFont="1" applyFill="1" applyBorder="1" applyAlignment="1"/>
    <xf numFmtId="0" fontId="71" fillId="0" borderId="20" xfId="0" applyFont="1" applyFill="1" applyBorder="1" applyAlignment="1"/>
    <xf numFmtId="0" fontId="71" fillId="0" borderId="21" xfId="0" applyFont="1" applyFill="1" applyBorder="1" applyAlignment="1"/>
    <xf numFmtId="0" fontId="71" fillId="0" borderId="18" xfId="0" applyFont="1" applyFill="1" applyBorder="1" applyAlignment="1">
      <alignment horizontal="left" vertical="top" wrapText="1"/>
    </xf>
    <xf numFmtId="0" fontId="71" fillId="0" borderId="19" xfId="0" applyFont="1" applyFill="1" applyBorder="1" applyAlignment="1">
      <alignment horizontal="left" vertical="top" wrapText="1"/>
    </xf>
    <xf numFmtId="0" fontId="6" fillId="0" borderId="0" xfId="56"/>
    <xf numFmtId="0" fontId="72" fillId="0" borderId="0" xfId="56" applyFont="1"/>
    <xf numFmtId="0" fontId="73" fillId="0" borderId="55" xfId="56" applyFont="1" applyBorder="1" applyAlignment="1">
      <alignment horizontal="center"/>
    </xf>
    <xf numFmtId="0" fontId="73" fillId="0" borderId="36" xfId="56" applyFont="1" applyBorder="1" applyAlignment="1">
      <alignment horizontal="center"/>
    </xf>
    <xf numFmtId="0" fontId="73" fillId="0" borderId="56" xfId="56" applyFont="1" applyBorder="1" applyAlignment="1">
      <alignment horizontal="center"/>
    </xf>
    <xf numFmtId="0" fontId="13" fillId="0" borderId="25" xfId="56" applyFont="1" applyBorder="1"/>
    <xf numFmtId="0" fontId="13" fillId="0" borderId="0" xfId="56" applyFont="1"/>
    <xf numFmtId="0" fontId="6" fillId="0" borderId="39" xfId="56" applyBorder="1"/>
    <xf numFmtId="0" fontId="6" fillId="0" borderId="114" xfId="56" applyBorder="1"/>
    <xf numFmtId="0" fontId="47" fillId="0" borderId="0" xfId="56" applyFont="1"/>
    <xf numFmtId="0" fontId="6" fillId="0" borderId="25" xfId="56" applyBorder="1"/>
    <xf numFmtId="0" fontId="6" fillId="0" borderId="29" xfId="56" applyBorder="1"/>
    <xf numFmtId="0" fontId="6" fillId="0" borderId="31" xfId="56" applyBorder="1"/>
    <xf numFmtId="0" fontId="6" fillId="0" borderId="40" xfId="56" applyBorder="1"/>
    <xf numFmtId="0" fontId="6" fillId="0" borderId="0" xfId="41"/>
    <xf numFmtId="0" fontId="72" fillId="0" borderId="0" xfId="41" applyFont="1"/>
    <xf numFmtId="0" fontId="73" fillId="0" borderId="55" xfId="41" applyFont="1" applyBorder="1" applyAlignment="1">
      <alignment horizontal="center"/>
    </xf>
    <xf numFmtId="0" fontId="73" fillId="0" borderId="36" xfId="41" applyFont="1" applyBorder="1" applyAlignment="1">
      <alignment horizontal="center"/>
    </xf>
    <xf numFmtId="0" fontId="73" fillId="0" borderId="56" xfId="41" applyFont="1" applyBorder="1" applyAlignment="1">
      <alignment horizontal="center"/>
    </xf>
    <xf numFmtId="0" fontId="13" fillId="0" borderId="25" xfId="41" applyFont="1" applyBorder="1"/>
    <xf numFmtId="0" fontId="13" fillId="0" borderId="0" xfId="41" applyFont="1"/>
    <xf numFmtId="0" fontId="6" fillId="0" borderId="39" xfId="41" applyBorder="1"/>
    <xf numFmtId="58" fontId="13" fillId="0" borderId="113" xfId="41" applyNumberFormat="1" applyFont="1" applyBorder="1"/>
    <xf numFmtId="0" fontId="13" fillId="0" borderId="113" xfId="41" applyFont="1" applyBorder="1"/>
    <xf numFmtId="0" fontId="6" fillId="0" borderId="114" xfId="41" applyBorder="1"/>
    <xf numFmtId="0" fontId="47" fillId="0" borderId="0" xfId="41" applyFont="1"/>
    <xf numFmtId="0" fontId="6" fillId="0" borderId="25" xfId="41" applyBorder="1"/>
    <xf numFmtId="0" fontId="6" fillId="0" borderId="29" xfId="41" applyBorder="1"/>
    <xf numFmtId="0" fontId="6" fillId="0" borderId="31" xfId="41" applyBorder="1"/>
    <xf numFmtId="0" fontId="6" fillId="0" borderId="40" xfId="41" applyBorder="1"/>
    <xf numFmtId="0" fontId="78" fillId="0" borderId="0" xfId="59" applyFont="1">
      <alignment vertical="center"/>
    </xf>
    <xf numFmtId="0" fontId="78" fillId="27" borderId="33" xfId="59" applyFont="1" applyFill="1" applyBorder="1">
      <alignment vertical="center"/>
    </xf>
    <xf numFmtId="0" fontId="78" fillId="0" borderId="33" xfId="59" applyFont="1" applyBorder="1">
      <alignment vertical="center"/>
    </xf>
    <xf numFmtId="0" fontId="80" fillId="0" borderId="0" xfId="57" applyFont="1" applyAlignment="1">
      <alignment vertical="center" wrapText="1"/>
    </xf>
    <xf numFmtId="0" fontId="78" fillId="0" borderId="0" xfId="59" applyFont="1" applyAlignment="1">
      <alignment vertical="top"/>
    </xf>
    <xf numFmtId="0" fontId="78" fillId="0" borderId="0" xfId="59" applyFont="1" applyAlignment="1">
      <alignment vertical="top" wrapText="1"/>
    </xf>
    <xf numFmtId="0" fontId="78" fillId="0" borderId="0" xfId="59" applyFont="1" applyFill="1" applyAlignment="1">
      <alignment horizontal="center" vertical="center"/>
    </xf>
    <xf numFmtId="0" fontId="78" fillId="0" borderId="0" xfId="59" applyFont="1" applyFill="1">
      <alignment vertical="center"/>
    </xf>
    <xf numFmtId="0" fontId="78" fillId="27" borderId="33" xfId="58" applyFont="1" applyFill="1" applyBorder="1">
      <alignment vertical="center"/>
    </xf>
    <xf numFmtId="0" fontId="78" fillId="0" borderId="0" xfId="58" applyFont="1">
      <alignment vertical="center"/>
    </xf>
    <xf numFmtId="0" fontId="79" fillId="0" borderId="0" xfId="59" applyFont="1">
      <alignment vertical="center"/>
    </xf>
    <xf numFmtId="0" fontId="14" fillId="0" borderId="0" xfId="59" applyFont="1">
      <alignment vertical="center"/>
    </xf>
    <xf numFmtId="0" fontId="16" fillId="0" borderId="52" xfId="49" applyFont="1" applyBorder="1" applyAlignment="1" applyProtection="1">
      <alignment horizontal="center" vertical="center"/>
      <protection locked="0"/>
    </xf>
    <xf numFmtId="0" fontId="16" fillId="0" borderId="54" xfId="49" applyFont="1" applyBorder="1" applyAlignment="1" applyProtection="1">
      <alignment horizontal="center" vertical="center"/>
      <protection locked="0"/>
    </xf>
    <xf numFmtId="0" fontId="16" fillId="0" borderId="16" xfId="49" applyFont="1" applyBorder="1" applyAlignment="1">
      <alignment horizontal="center" vertical="center"/>
    </xf>
    <xf numFmtId="0" fontId="16" fillId="0" borderId="0" xfId="49" applyFont="1" applyAlignment="1">
      <alignment horizontal="center" vertical="center"/>
    </xf>
    <xf numFmtId="0" fontId="16" fillId="0" borderId="20" xfId="49" applyFont="1" applyBorder="1" applyAlignment="1">
      <alignment horizontal="center" vertical="center"/>
    </xf>
    <xf numFmtId="0" fontId="16" fillId="0" borderId="12" xfId="49" applyFont="1" applyBorder="1" applyAlignment="1" applyProtection="1">
      <alignment horizontal="center" vertical="center"/>
      <protection locked="0"/>
    </xf>
    <xf numFmtId="0" fontId="16" fillId="0" borderId="12" xfId="49" applyFont="1" applyBorder="1" applyAlignment="1">
      <alignment horizontal="center" vertical="center"/>
    </xf>
    <xf numFmtId="0" fontId="16" fillId="0" borderId="44" xfId="49" applyFont="1" applyBorder="1" applyAlignment="1">
      <alignment horizontal="center" vertical="center"/>
    </xf>
    <xf numFmtId="0" fontId="16" fillId="0" borderId="20" xfId="49" applyFont="1" applyBorder="1" applyAlignment="1" applyProtection="1">
      <alignment horizontal="center" vertical="center"/>
      <protection locked="0"/>
    </xf>
    <xf numFmtId="0" fontId="16" fillId="0" borderId="33" xfId="49" applyFont="1" applyBorder="1" applyAlignment="1">
      <alignment horizontal="center" vertical="center"/>
    </xf>
    <xf numFmtId="0" fontId="16" fillId="0" borderId="18" xfId="49" applyFont="1" applyBorder="1" applyAlignment="1">
      <alignment horizontal="center" vertical="center"/>
    </xf>
    <xf numFmtId="0" fontId="16" fillId="0" borderId="17" xfId="49" applyFont="1" applyBorder="1" applyAlignment="1">
      <alignment horizontal="center" vertical="center"/>
    </xf>
    <xf numFmtId="0" fontId="16" fillId="0" borderId="21" xfId="49" applyFont="1" applyBorder="1" applyAlignment="1">
      <alignment horizontal="center" vertical="center"/>
    </xf>
    <xf numFmtId="0" fontId="16" fillId="0" borderId="0" xfId="51" applyFont="1" applyAlignment="1">
      <alignment horizontal="left" vertical="center" wrapText="1"/>
    </xf>
    <xf numFmtId="0" fontId="16" fillId="0" borderId="10" xfId="52" applyFont="1" applyBorder="1" applyAlignment="1">
      <alignment horizontal="left" vertical="center" shrinkToFit="1"/>
    </xf>
    <xf numFmtId="0" fontId="16" fillId="0" borderId="33" xfId="53" applyFont="1" applyBorder="1" applyAlignment="1">
      <alignment horizontal="center" vertical="center"/>
    </xf>
    <xf numFmtId="0" fontId="16" fillId="0" borderId="33" xfId="49" applyFont="1" applyBorder="1" applyAlignment="1">
      <alignment horizontal="center" vertical="center" wrapText="1"/>
    </xf>
    <xf numFmtId="0" fontId="16" fillId="0" borderId="20" xfId="49" applyFont="1" applyBorder="1" applyAlignment="1">
      <alignment horizontal="left"/>
    </xf>
    <xf numFmtId="0" fontId="16" fillId="0" borderId="0" xfId="49" applyFont="1" applyAlignment="1">
      <alignment vertical="center" wrapText="1"/>
    </xf>
    <xf numFmtId="0" fontId="16" fillId="0" borderId="33" xfId="47" applyFont="1" applyBorder="1">
      <alignment vertical="center"/>
    </xf>
    <xf numFmtId="0" fontId="52" fillId="0" borderId="33" xfId="47" applyFont="1" applyBorder="1" applyAlignment="1">
      <alignment horizontal="center" vertical="center"/>
    </xf>
    <xf numFmtId="0" fontId="52" fillId="0" borderId="33" xfId="47" applyFont="1" applyBorder="1" applyAlignment="1">
      <alignment horizontal="center" vertical="center" wrapText="1"/>
    </xf>
    <xf numFmtId="180" fontId="52" fillId="0" borderId="33" xfId="47" applyNumberFormat="1" applyFont="1" applyBorder="1" applyAlignment="1">
      <alignment horizontal="center" vertical="center"/>
    </xf>
    <xf numFmtId="0" fontId="52" fillId="26" borderId="33" xfId="47" applyFont="1" applyFill="1" applyBorder="1" applyAlignment="1">
      <alignment horizontal="right" vertical="center"/>
    </xf>
    <xf numFmtId="0" fontId="52" fillId="0" borderId="33" xfId="47" applyFont="1" applyBorder="1">
      <alignment vertical="center"/>
    </xf>
    <xf numFmtId="0" fontId="52" fillId="0" borderId="12" xfId="47" applyFont="1" applyBorder="1" applyAlignment="1">
      <alignment horizontal="left" vertical="center"/>
    </xf>
    <xf numFmtId="0" fontId="52" fillId="0" borderId="44" xfId="47" applyFont="1" applyBorder="1" applyAlignment="1">
      <alignment horizontal="left" vertical="center"/>
    </xf>
    <xf numFmtId="0" fontId="52" fillId="0" borderId="22" xfId="47" applyFont="1" applyBorder="1" applyAlignment="1">
      <alignment horizontal="left" vertical="center"/>
    </xf>
    <xf numFmtId="0" fontId="52" fillId="0" borderId="33" xfId="50" applyFont="1" applyBorder="1" applyAlignment="1">
      <alignment horizontal="center" vertical="center"/>
    </xf>
    <xf numFmtId="0" fontId="52" fillId="0" borderId="12" xfId="50" applyFont="1" applyBorder="1" applyAlignment="1">
      <alignment horizontal="center" vertical="center"/>
    </xf>
    <xf numFmtId="0" fontId="52" fillId="0" borderId="33" xfId="47" applyFont="1" applyBorder="1" applyAlignment="1">
      <alignment horizontal="right" vertical="center"/>
    </xf>
    <xf numFmtId="0" fontId="29" fillId="0" borderId="0" xfId="52" applyFont="1" applyAlignment="1">
      <alignment horizontal="center"/>
    </xf>
    <xf numFmtId="49" fontId="16" fillId="0" borderId="0" xfId="50" applyNumberFormat="1" applyFont="1">
      <alignment vertical="center"/>
    </xf>
    <xf numFmtId="49" fontId="6" fillId="0" borderId="0" xfId="50" applyNumberFormat="1" applyFont="1">
      <alignment vertical="center"/>
    </xf>
    <xf numFmtId="49" fontId="71" fillId="0" borderId="0" xfId="50" applyNumberFormat="1" applyFont="1">
      <alignment vertical="center"/>
    </xf>
    <xf numFmtId="49" fontId="9" fillId="0" borderId="0" xfId="50" applyNumberFormat="1" applyFont="1">
      <alignment vertical="center"/>
    </xf>
    <xf numFmtId="49" fontId="8" fillId="0" borderId="0" xfId="50" applyNumberFormat="1" applyFont="1">
      <alignment vertical="center"/>
    </xf>
    <xf numFmtId="49" fontId="83" fillId="0" borderId="0" xfId="50" applyNumberFormat="1" applyFont="1">
      <alignment vertical="center"/>
    </xf>
    <xf numFmtId="49" fontId="11" fillId="0" borderId="0" xfId="50" applyNumberFormat="1" applyFont="1">
      <alignment vertical="center"/>
    </xf>
    <xf numFmtId="49" fontId="8" fillId="0" borderId="115" xfId="50" applyNumberFormat="1" applyFont="1" applyBorder="1">
      <alignment vertical="center"/>
    </xf>
    <xf numFmtId="49" fontId="8" fillId="0" borderId="115" xfId="50" applyNumberFormat="1" applyFont="1" applyBorder="1" applyAlignment="1">
      <alignment vertical="center" shrinkToFit="1"/>
    </xf>
    <xf numFmtId="49" fontId="8" fillId="0" borderId="116" xfId="50" applyNumberFormat="1" applyFont="1" applyBorder="1" applyAlignment="1">
      <alignment vertical="center" shrinkToFit="1"/>
    </xf>
    <xf numFmtId="49" fontId="8" fillId="0" borderId="10" xfId="50" applyNumberFormat="1" applyFont="1" applyBorder="1">
      <alignment vertical="center"/>
    </xf>
    <xf numFmtId="49" fontId="8" fillId="0" borderId="17" xfId="50" applyNumberFormat="1" applyFont="1" applyBorder="1">
      <alignment vertical="center"/>
    </xf>
    <xf numFmtId="49" fontId="8" fillId="0" borderId="18" xfId="50" applyNumberFormat="1" applyFont="1" applyBorder="1" applyAlignment="1">
      <alignment horizontal="center" vertical="center" shrinkToFit="1"/>
    </xf>
    <xf numFmtId="49" fontId="8" fillId="0" borderId="0" xfId="50" applyNumberFormat="1" applyFont="1" applyAlignment="1">
      <alignment horizontal="left" vertical="center"/>
    </xf>
    <xf numFmtId="49" fontId="84" fillId="30" borderId="34" xfId="50" applyNumberFormat="1" applyFont="1" applyFill="1" applyBorder="1" applyAlignment="1">
      <alignment horizontal="center" vertical="center" shrinkToFit="1"/>
    </xf>
    <xf numFmtId="49" fontId="8" fillId="0" borderId="44" xfId="50" applyNumberFormat="1" applyFont="1" applyBorder="1">
      <alignment vertical="center"/>
    </xf>
    <xf numFmtId="49" fontId="12" fillId="31" borderId="33" xfId="50" applyNumberFormat="1" applyFont="1" applyFill="1" applyBorder="1" applyAlignment="1">
      <alignment horizontal="center" vertical="center" wrapText="1" shrinkToFit="1"/>
    </xf>
    <xf numFmtId="49" fontId="8" fillId="0" borderId="11" xfId="50" applyNumberFormat="1" applyFont="1" applyBorder="1" applyAlignment="1">
      <alignment horizontal="center" vertical="center"/>
    </xf>
    <xf numFmtId="0" fontId="8" fillId="31" borderId="12" xfId="50" applyFont="1" applyFill="1" applyBorder="1" applyAlignment="1">
      <alignment horizontal="center" vertical="center"/>
    </xf>
    <xf numFmtId="49" fontId="8" fillId="0" borderId="117" xfId="50" applyNumberFormat="1" applyFont="1" applyBorder="1">
      <alignment vertical="center"/>
    </xf>
    <xf numFmtId="49" fontId="8" fillId="0" borderId="0" xfId="50" applyNumberFormat="1" applyFont="1" applyAlignment="1">
      <alignment horizontal="left" vertical="top"/>
    </xf>
    <xf numFmtId="0" fontId="86" fillId="30" borderId="0" xfId="49" applyFont="1" applyFill="1" applyAlignment="1">
      <alignment horizontal="left" vertical="center"/>
    </xf>
    <xf numFmtId="0" fontId="86" fillId="30" borderId="22" xfId="49" applyFont="1" applyFill="1" applyBorder="1" applyAlignment="1">
      <alignment horizontal="center" vertical="center"/>
    </xf>
    <xf numFmtId="0" fontId="16" fillId="30" borderId="35" xfId="49" applyFont="1" applyFill="1" applyBorder="1" applyAlignment="1">
      <alignment horizontal="center" vertical="center"/>
    </xf>
    <xf numFmtId="0" fontId="16" fillId="30" borderId="57" xfId="49" applyFont="1" applyFill="1" applyBorder="1" applyAlignment="1">
      <alignment horizontal="center" vertical="center"/>
    </xf>
    <xf numFmtId="0" fontId="16" fillId="30" borderId="22" xfId="49" applyFont="1" applyFill="1" applyBorder="1" applyAlignment="1">
      <alignment horizontal="center" vertical="center"/>
    </xf>
    <xf numFmtId="0" fontId="11" fillId="0" borderId="44" xfId="64" applyFont="1" applyBorder="1" applyAlignment="1">
      <alignment horizontal="left" vertical="center"/>
    </xf>
    <xf numFmtId="0" fontId="11" fillId="0" borderId="22" xfId="64" applyFont="1" applyBorder="1" applyAlignment="1">
      <alignment horizontal="left" vertical="center"/>
    </xf>
    <xf numFmtId="0" fontId="11" fillId="0" borderId="12" xfId="64" applyFont="1" applyBorder="1" applyAlignment="1">
      <alignment horizontal="center" vertical="center"/>
    </xf>
    <xf numFmtId="0" fontId="11" fillId="0" borderId="44" xfId="64" applyFont="1" applyBorder="1" applyAlignment="1">
      <alignment horizontal="center" vertical="center"/>
    </xf>
    <xf numFmtId="0" fontId="11" fillId="0" borderId="12" xfId="64" applyFont="1" applyBorder="1" applyAlignment="1">
      <alignment horizontal="right" vertical="center"/>
    </xf>
    <xf numFmtId="0" fontId="11" fillId="0" borderId="44" xfId="64" applyFont="1" applyBorder="1" applyAlignment="1">
      <alignment horizontal="right" vertical="center"/>
    </xf>
    <xf numFmtId="0" fontId="11" fillId="0" borderId="22" xfId="64" applyFont="1" applyBorder="1" applyAlignment="1">
      <alignment horizontal="right" vertical="center"/>
    </xf>
    <xf numFmtId="0" fontId="11" fillId="0" borderId="0" xfId="64" applyFont="1" applyAlignment="1">
      <alignment horizontal="left" vertical="center"/>
    </xf>
    <xf numFmtId="0" fontId="11" fillId="0" borderId="0" xfId="64" applyFont="1" applyAlignment="1">
      <alignment horizontal="right" vertical="center"/>
    </xf>
    <xf numFmtId="0" fontId="57" fillId="0" borderId="0" xfId="65" applyFont="1">
      <alignment vertical="center"/>
    </xf>
    <xf numFmtId="0" fontId="59" fillId="0" borderId="0" xfId="65" applyFont="1">
      <alignment vertical="center"/>
    </xf>
    <xf numFmtId="0" fontId="51" fillId="0" borderId="0" xfId="65" applyFont="1">
      <alignment vertical="center"/>
    </xf>
    <xf numFmtId="0" fontId="51" fillId="0" borderId="0" xfId="65" applyFont="1" applyAlignment="1">
      <alignment horizontal="right" vertical="center"/>
    </xf>
    <xf numFmtId="0" fontId="51" fillId="28" borderId="33" xfId="65" applyFont="1" applyFill="1" applyBorder="1">
      <alignment vertical="center"/>
    </xf>
    <xf numFmtId="0" fontId="52" fillId="25" borderId="34" xfId="47" applyFont="1" applyFill="1" applyBorder="1" applyAlignment="1">
      <alignment horizontal="left" vertical="center"/>
    </xf>
    <xf numFmtId="0" fontId="56" fillId="0" borderId="0" xfId="65">
      <alignment vertical="center"/>
    </xf>
    <xf numFmtId="0" fontId="61" fillId="0" borderId="0" xfId="65" applyFont="1">
      <alignment vertical="center"/>
    </xf>
    <xf numFmtId="0" fontId="69" fillId="0" borderId="0" xfId="65" applyFont="1">
      <alignment vertical="center"/>
    </xf>
    <xf numFmtId="0" fontId="15" fillId="0" borderId="0" xfId="52" applyFont="1"/>
    <xf numFmtId="0" fontId="15" fillId="0" borderId="10" xfId="52" applyFont="1" applyBorder="1"/>
    <xf numFmtId="0" fontId="15" fillId="0" borderId="16" xfId="52" applyFont="1" applyBorder="1"/>
    <xf numFmtId="0" fontId="15" fillId="0" borderId="17" xfId="52" applyFont="1" applyBorder="1"/>
    <xf numFmtId="0" fontId="15" fillId="0" borderId="18" xfId="52" applyFont="1" applyBorder="1"/>
    <xf numFmtId="0" fontId="15" fillId="0" borderId="19" xfId="52" applyFont="1" applyBorder="1"/>
    <xf numFmtId="0" fontId="15" fillId="0" borderId="11" xfId="52" applyFont="1" applyBorder="1"/>
    <xf numFmtId="0" fontId="15" fillId="0" borderId="20" xfId="52" applyFont="1" applyBorder="1"/>
    <xf numFmtId="0" fontId="15" fillId="0" borderId="21" xfId="52" applyFont="1" applyBorder="1"/>
    <xf numFmtId="0" fontId="16" fillId="0" borderId="0" xfId="52" applyFont="1"/>
    <xf numFmtId="0" fontId="89" fillId="0" borderId="0" xfId="52" applyFont="1" applyAlignment="1">
      <alignment horizontal="left"/>
    </xf>
    <xf numFmtId="0" fontId="18" fillId="0" borderId="0" xfId="52" applyFont="1"/>
    <xf numFmtId="0" fontId="17" fillId="0" borderId="0" xfId="52" applyFont="1" applyAlignment="1">
      <alignment horizontal="right"/>
    </xf>
    <xf numFmtId="0" fontId="17" fillId="0" borderId="12" xfId="52" applyFont="1" applyBorder="1" applyAlignment="1">
      <alignment horizontal="distributed" vertical="center"/>
    </xf>
    <xf numFmtId="0" fontId="17" fillId="0" borderId="12" xfId="52" applyFont="1" applyBorder="1" applyAlignment="1">
      <alignment horizontal="right"/>
    </xf>
    <xf numFmtId="0" fontId="17" fillId="0" borderId="22" xfId="52" applyFont="1" applyBorder="1" applyAlignment="1">
      <alignment horizontal="right"/>
    </xf>
    <xf numFmtId="0" fontId="17" fillId="0" borderId="23" xfId="52" applyFont="1" applyBorder="1" applyAlignment="1">
      <alignment horizontal="center" vertical="center"/>
    </xf>
    <xf numFmtId="0" fontId="17" fillId="0" borderId="24" xfId="52" applyFont="1" applyBorder="1" applyAlignment="1">
      <alignment horizontal="center" vertical="center"/>
    </xf>
    <xf numFmtId="0" fontId="17" fillId="0" borderId="0" xfId="52" applyFont="1" applyAlignment="1">
      <alignment horizontal="center"/>
    </xf>
    <xf numFmtId="176" fontId="90" fillId="0" borderId="25" xfId="52" applyNumberFormat="1" applyFont="1" applyBorder="1" applyAlignment="1">
      <alignment wrapText="1"/>
    </xf>
    <xf numFmtId="0" fontId="17" fillId="0" borderId="10" xfId="52" applyFont="1" applyBorder="1"/>
    <xf numFmtId="0" fontId="17" fillId="0" borderId="16" xfId="52" applyFont="1" applyBorder="1"/>
    <xf numFmtId="0" fontId="17" fillId="0" borderId="17" xfId="52" applyFont="1" applyBorder="1"/>
    <xf numFmtId="0" fontId="17" fillId="0" borderId="25" xfId="52" applyFont="1" applyBorder="1"/>
    <xf numFmtId="0" fontId="17" fillId="0" borderId="18" xfId="52" applyFont="1" applyBorder="1"/>
    <xf numFmtId="0" fontId="17" fillId="0" borderId="19" xfId="52" applyFont="1" applyBorder="1"/>
    <xf numFmtId="0" fontId="17" fillId="0" borderId="26" xfId="52" applyFont="1" applyBorder="1"/>
    <xf numFmtId="0" fontId="17" fillId="0" borderId="11" xfId="52" applyFont="1" applyBorder="1"/>
    <xf numFmtId="0" fontId="17" fillId="0" borderId="20" xfId="52" applyFont="1" applyBorder="1"/>
    <xf numFmtId="0" fontId="17" fillId="0" borderId="21" xfId="52" applyFont="1" applyBorder="1"/>
    <xf numFmtId="0" fontId="17" fillId="0" borderId="27" xfId="52" applyFont="1" applyBorder="1" applyAlignment="1">
      <alignment horizontal="center" vertical="center"/>
    </xf>
    <xf numFmtId="0" fontId="17" fillId="0" borderId="28" xfId="52" applyFont="1" applyBorder="1"/>
    <xf numFmtId="0" fontId="17" fillId="0" borderId="29" xfId="52" applyFont="1" applyBorder="1"/>
    <xf numFmtId="0" fontId="17" fillId="0" borderId="30" xfId="52" applyFont="1" applyBorder="1"/>
    <xf numFmtId="0" fontId="17" fillId="0" borderId="31" xfId="52" applyFont="1" applyBorder="1"/>
    <xf numFmtId="0" fontId="17" fillId="0" borderId="32" xfId="52" applyFont="1" applyBorder="1"/>
    <xf numFmtId="0" fontId="91" fillId="0" borderId="0" xfId="52" applyFont="1"/>
    <xf numFmtId="0" fontId="17" fillId="0" borderId="33" xfId="52" applyFont="1" applyBorder="1" applyAlignment="1">
      <alignment horizontal="center" vertical="center"/>
    </xf>
    <xf numFmtId="0" fontId="17" fillId="0" borderId="34" xfId="52" applyFont="1" applyBorder="1" applyAlignment="1">
      <alignment horizontal="distributed" vertical="center" indent="1"/>
    </xf>
    <xf numFmtId="0" fontId="17" fillId="0" borderId="35" xfId="52" applyFont="1" applyBorder="1" applyAlignment="1">
      <alignment horizontal="distributed" vertical="center" indent="1"/>
    </xf>
    <xf numFmtId="0" fontId="17" fillId="0" borderId="33" xfId="52" applyFont="1" applyBorder="1" applyAlignment="1">
      <alignment horizontal="distributed" vertical="center" indent="1"/>
    </xf>
    <xf numFmtId="0" fontId="20" fillId="0" borderId="0" xfId="52" applyFont="1"/>
    <xf numFmtId="0" fontId="22" fillId="0" borderId="0" xfId="52" applyFont="1"/>
    <xf numFmtId="0" fontId="21" fillId="0" borderId="0" xfId="52" applyFont="1" applyAlignment="1">
      <alignment horizontal="right"/>
    </xf>
    <xf numFmtId="0" fontId="21" fillId="0" borderId="0" xfId="52" applyFont="1" applyAlignment="1">
      <alignment horizontal="center" vertical="center"/>
    </xf>
    <xf numFmtId="0" fontId="21" fillId="0" borderId="0" xfId="52" applyFont="1" applyAlignment="1">
      <alignment vertical="center"/>
    </xf>
    <xf numFmtId="0" fontId="21" fillId="0" borderId="22" xfId="52" applyFont="1" applyBorder="1" applyAlignment="1">
      <alignment horizontal="right" vertical="center"/>
    </xf>
    <xf numFmtId="0" fontId="21" fillId="0" borderId="33" xfId="52" applyFont="1" applyBorder="1" applyAlignment="1">
      <alignment vertical="center" wrapText="1"/>
    </xf>
    <xf numFmtId="0" fontId="21" fillId="0" borderId="0" xfId="52" applyFont="1" applyAlignment="1">
      <alignment horizontal="left" vertical="center" shrinkToFit="1"/>
    </xf>
    <xf numFmtId="49" fontId="15" fillId="0" borderId="0" xfId="52" applyNumberFormat="1" applyFont="1" applyAlignment="1">
      <alignment vertical="center"/>
    </xf>
    <xf numFmtId="49" fontId="26" fillId="0" borderId="0" xfId="52" applyNumberFormat="1" applyFont="1" applyAlignment="1">
      <alignment vertical="center"/>
    </xf>
    <xf numFmtId="49" fontId="27" fillId="0" borderId="0" xfId="52" applyNumberFormat="1" applyFont="1" applyAlignment="1">
      <alignment vertical="center"/>
    </xf>
    <xf numFmtId="49" fontId="22" fillId="0" borderId="0" xfId="52" applyNumberFormat="1" applyFont="1" applyAlignment="1">
      <alignment horizontal="center" vertical="center"/>
    </xf>
    <xf numFmtId="49" fontId="27" fillId="0" borderId="0" xfId="52" applyNumberFormat="1" applyFont="1" applyAlignment="1">
      <alignment horizontal="center" vertical="center"/>
    </xf>
    <xf numFmtId="49" fontId="15" fillId="0" borderId="0" xfId="52" applyNumberFormat="1" applyFont="1" applyAlignment="1">
      <alignment horizontal="right" vertical="center"/>
    </xf>
    <xf numFmtId="49" fontId="15" fillId="0" borderId="0" xfId="52" applyNumberFormat="1" applyFont="1" applyAlignment="1">
      <alignment horizontal="center" vertical="center"/>
    </xf>
    <xf numFmtId="49" fontId="15" fillId="0" borderId="36" xfId="52" applyNumberFormat="1" applyFont="1" applyBorder="1" applyAlignment="1">
      <alignment vertical="center"/>
    </xf>
    <xf numFmtId="49" fontId="15" fillId="0" borderId="37" xfId="52" applyNumberFormat="1" applyFont="1" applyBorder="1" applyAlignment="1">
      <alignment vertical="center"/>
    </xf>
    <xf numFmtId="49" fontId="15" fillId="0" borderId="38" xfId="52" applyNumberFormat="1" applyFont="1" applyBorder="1" applyAlignment="1">
      <alignment vertical="center"/>
    </xf>
    <xf numFmtId="49" fontId="15" fillId="0" borderId="39" xfId="52" applyNumberFormat="1" applyFont="1" applyBorder="1" applyAlignment="1">
      <alignment vertical="center"/>
    </xf>
    <xf numFmtId="49" fontId="15" fillId="0" borderId="31" xfId="52" applyNumberFormat="1" applyFont="1" applyBorder="1" applyAlignment="1">
      <alignment vertical="center"/>
    </xf>
    <xf numFmtId="49" fontId="15" fillId="0" borderId="40" xfId="52" applyNumberFormat="1" applyFont="1" applyBorder="1" applyAlignment="1">
      <alignment vertical="center"/>
    </xf>
    <xf numFmtId="49" fontId="15" fillId="0" borderId="0" xfId="52" applyNumberFormat="1" applyFont="1" applyAlignment="1">
      <alignment horizontal="center" vertical="center" shrinkToFit="1"/>
    </xf>
    <xf numFmtId="49" fontId="16" fillId="0" borderId="0" xfId="52" applyNumberFormat="1" applyFont="1" applyAlignment="1">
      <alignment horizontal="right" vertical="center"/>
    </xf>
    <xf numFmtId="49" fontId="16" fillId="0" borderId="0" xfId="52" applyNumberFormat="1" applyFont="1" applyAlignment="1">
      <alignment horizontal="center" vertical="top"/>
    </xf>
    <xf numFmtId="49" fontId="28" fillId="0" borderId="0" xfId="52" applyNumberFormat="1" applyFont="1" applyAlignment="1">
      <alignment vertical="center"/>
    </xf>
    <xf numFmtId="49" fontId="16" fillId="0" borderId="0" xfId="52" applyNumberFormat="1" applyFont="1" applyAlignment="1">
      <alignment vertical="center"/>
    </xf>
    <xf numFmtId="49" fontId="16" fillId="0" borderId="0" xfId="52" applyNumberFormat="1" applyFont="1" applyAlignment="1">
      <alignment vertical="top"/>
    </xf>
    <xf numFmtId="49" fontId="28" fillId="0" borderId="0" xfId="52" applyNumberFormat="1" applyFont="1" applyAlignment="1">
      <alignment horizontal="center" vertical="top"/>
    </xf>
    <xf numFmtId="49" fontId="28" fillId="0" borderId="0" xfId="52" applyNumberFormat="1" applyFont="1" applyAlignment="1">
      <alignment vertical="top" wrapText="1"/>
    </xf>
    <xf numFmtId="49" fontId="28" fillId="0" borderId="0" xfId="52" applyNumberFormat="1" applyFont="1" applyAlignment="1">
      <alignment horizontal="center" vertical="center"/>
    </xf>
    <xf numFmtId="0" fontId="15" fillId="0" borderId="0" xfId="52" applyFont="1" applyAlignment="1">
      <alignment horizontal="center"/>
    </xf>
    <xf numFmtId="0" fontId="15" fillId="0" borderId="33" xfId="52" applyFont="1" applyBorder="1" applyAlignment="1">
      <alignment horizontal="left"/>
    </xf>
    <xf numFmtId="0" fontId="15" fillId="0" borderId="0" xfId="52" applyFont="1" applyAlignment="1">
      <alignment vertical="center"/>
    </xf>
    <xf numFmtId="0" fontId="15" fillId="0" borderId="19" xfId="52" applyFont="1" applyBorder="1" applyAlignment="1">
      <alignment horizontal="center"/>
    </xf>
    <xf numFmtId="0" fontId="92" fillId="0" borderId="0" xfId="52" applyFont="1"/>
    <xf numFmtId="0" fontId="94" fillId="30" borderId="0" xfId="66" applyFont="1" applyFill="1" applyAlignment="1">
      <alignment horizontal="left" vertical="center"/>
    </xf>
    <xf numFmtId="0" fontId="95" fillId="30" borderId="0" xfId="66" applyFont="1" applyFill="1" applyAlignment="1">
      <alignment horizontal="left" vertical="top"/>
    </xf>
    <xf numFmtId="0" fontId="97" fillId="30" borderId="0" xfId="66" applyFont="1" applyFill="1" applyAlignment="1">
      <alignment horizontal="center" vertical="center"/>
    </xf>
    <xf numFmtId="0" fontId="94" fillId="30" borderId="0" xfId="66" applyFont="1" applyFill="1" applyAlignment="1">
      <alignment vertical="center"/>
    </xf>
    <xf numFmtId="0" fontId="94" fillId="30" borderId="0" xfId="66" applyFont="1" applyFill="1" applyAlignment="1">
      <alignment horizontal="right" vertical="center"/>
    </xf>
    <xf numFmtId="0" fontId="94" fillId="30" borderId="0" xfId="66" applyFont="1" applyFill="1" applyAlignment="1">
      <alignment horizontal="center" vertical="center"/>
    </xf>
    <xf numFmtId="0" fontId="98" fillId="30" borderId="0" xfId="66" applyFont="1" applyFill="1"/>
    <xf numFmtId="0" fontId="95" fillId="30" borderId="0" xfId="66" applyFont="1" applyFill="1" applyAlignment="1">
      <alignment horizontal="left"/>
    </xf>
    <xf numFmtId="0" fontId="96" fillId="30" borderId="0" xfId="66" applyFont="1" applyFill="1" applyAlignment="1">
      <alignment horizontal="right" vertical="top"/>
    </xf>
    <xf numFmtId="0" fontId="95" fillId="30" borderId="20" xfId="66" applyFont="1" applyFill="1" applyBorder="1"/>
    <xf numFmtId="0" fontId="94" fillId="30" borderId="0" xfId="66" applyFont="1" applyFill="1" applyAlignment="1">
      <alignment horizontal="center" vertical="top"/>
    </xf>
    <xf numFmtId="0" fontId="99" fillId="30" borderId="0" xfId="66" applyFont="1" applyFill="1" applyAlignment="1">
      <alignment vertical="top"/>
    </xf>
    <xf numFmtId="0" fontId="99" fillId="30" borderId="0" xfId="66" applyFont="1" applyFill="1" applyAlignment="1">
      <alignment vertical="top" wrapText="1"/>
    </xf>
    <xf numFmtId="0" fontId="100" fillId="30" borderId="0" xfId="66" applyFont="1" applyFill="1" applyAlignment="1">
      <alignment horizontal="left" vertical="top"/>
    </xf>
    <xf numFmtId="0" fontId="95" fillId="30" borderId="33" xfId="66" applyFont="1" applyFill="1" applyBorder="1" applyAlignment="1">
      <alignment horizontal="center" vertical="center"/>
    </xf>
    <xf numFmtId="0" fontId="95" fillId="0" borderId="33" xfId="66" applyFont="1" applyBorder="1" applyAlignment="1">
      <alignment horizontal="center" vertical="center"/>
    </xf>
    <xf numFmtId="0" fontId="95" fillId="0" borderId="0" xfId="66" applyFont="1" applyAlignment="1">
      <alignment horizontal="left" vertical="top"/>
    </xf>
    <xf numFmtId="0" fontId="95" fillId="30" borderId="0" xfId="66" applyFont="1" applyFill="1" applyAlignment="1">
      <alignment horizontal="left" vertical="center"/>
    </xf>
    <xf numFmtId="0" fontId="101" fillId="0" borderId="0" xfId="67" applyFont="1"/>
    <xf numFmtId="0" fontId="102" fillId="0" borderId="0" xfId="67" applyFont="1" applyAlignment="1">
      <alignment wrapText="1"/>
    </xf>
    <xf numFmtId="0" fontId="69" fillId="0" borderId="0" xfId="67" applyFont="1"/>
    <xf numFmtId="0" fontId="69" fillId="0" borderId="0" xfId="67" applyFont="1" applyAlignment="1">
      <alignment wrapText="1"/>
    </xf>
    <xf numFmtId="0" fontId="76" fillId="0" borderId="0" xfId="67"/>
    <xf numFmtId="0" fontId="103" fillId="0" borderId="0" xfId="67" applyFont="1" applyAlignment="1">
      <alignment wrapText="1"/>
    </xf>
    <xf numFmtId="0" fontId="102" fillId="0" borderId="0" xfId="67" applyFont="1" applyAlignment="1">
      <alignment vertical="top"/>
    </xf>
    <xf numFmtId="0" fontId="102" fillId="0" borderId="0" xfId="67" applyFont="1" applyAlignment="1">
      <alignment vertical="top" wrapText="1"/>
    </xf>
    <xf numFmtId="0" fontId="102" fillId="0" borderId="0" xfId="67" applyFont="1"/>
    <xf numFmtId="0" fontId="21" fillId="0" borderId="22" xfId="52" applyFont="1" applyBorder="1" applyAlignment="1">
      <alignment horizontal="center" vertical="center" wrapText="1"/>
    </xf>
    <xf numFmtId="0" fontId="21" fillId="0" borderId="22" xfId="52" applyFont="1" applyBorder="1" applyAlignment="1">
      <alignment horizontal="center" vertical="center"/>
    </xf>
    <xf numFmtId="0" fontId="21" fillId="0" borderId="0" xfId="52" applyFont="1"/>
    <xf numFmtId="0" fontId="23" fillId="0" borderId="0" xfId="52" applyFont="1" applyAlignment="1">
      <alignment horizontal="center"/>
    </xf>
    <xf numFmtId="0" fontId="21" fillId="0" borderId="33" xfId="52" applyFont="1" applyBorder="1" applyAlignment="1">
      <alignment horizontal="center" vertical="center"/>
    </xf>
    <xf numFmtId="49" fontId="6" fillId="0" borderId="0" xfId="50" applyNumberFormat="1" applyFont="1" applyAlignment="1">
      <alignment horizontal="center" vertical="center" shrinkToFit="1"/>
    </xf>
    <xf numFmtId="49" fontId="6" fillId="0" borderId="0" xfId="50" applyNumberFormat="1" applyFont="1" applyAlignment="1">
      <alignment vertical="center" shrinkToFit="1"/>
    </xf>
    <xf numFmtId="49" fontId="8" fillId="0" borderId="73" xfId="50" applyNumberFormat="1" applyFont="1" applyBorder="1" applyAlignment="1">
      <alignment vertical="center" shrinkToFit="1"/>
    </xf>
    <xf numFmtId="49" fontId="8" fillId="0" borderId="16" xfId="50" applyNumberFormat="1" applyFont="1" applyBorder="1" applyAlignment="1">
      <alignment horizontal="center" vertical="center" shrinkToFit="1"/>
    </xf>
    <xf numFmtId="49" fontId="8" fillId="0" borderId="20" xfId="50" applyNumberFormat="1" applyFont="1" applyBorder="1" applyAlignment="1">
      <alignment horizontal="center" vertical="center" shrinkToFit="1"/>
    </xf>
    <xf numFmtId="49" fontId="8" fillId="0" borderId="21" xfId="50" applyNumberFormat="1" applyFont="1" applyBorder="1" applyAlignment="1">
      <alignment horizontal="center" vertical="center" shrinkToFit="1"/>
    </xf>
    <xf numFmtId="49" fontId="8" fillId="0" borderId="16" xfId="50" applyNumberFormat="1" applyFont="1" applyBorder="1">
      <alignment vertical="center"/>
    </xf>
    <xf numFmtId="49" fontId="8" fillId="0" borderId="0" xfId="50" applyNumberFormat="1" applyFont="1" applyAlignment="1">
      <alignment horizontal="center" vertical="center" shrinkToFit="1"/>
    </xf>
    <xf numFmtId="49" fontId="8" fillId="31" borderId="18" xfId="50" applyNumberFormat="1" applyFont="1" applyFill="1" applyBorder="1">
      <alignment vertical="center"/>
    </xf>
    <xf numFmtId="49" fontId="8" fillId="31" borderId="19" xfId="50" applyNumberFormat="1" applyFont="1" applyFill="1" applyBorder="1">
      <alignment vertical="center"/>
    </xf>
    <xf numFmtId="49" fontId="8" fillId="0" borderId="16" xfId="50" applyNumberFormat="1" applyFont="1" applyBorder="1" applyAlignment="1">
      <alignment vertical="center" shrinkToFit="1"/>
    </xf>
    <xf numFmtId="49" fontId="8" fillId="0" borderId="17" xfId="50" applyNumberFormat="1" applyFont="1" applyBorder="1" applyAlignment="1">
      <alignment vertical="center" shrinkToFit="1"/>
    </xf>
    <xf numFmtId="49" fontId="8" fillId="0" borderId="11" xfId="50" applyNumberFormat="1" applyFont="1" applyBorder="1" applyAlignment="1">
      <alignment vertical="center" shrinkToFit="1"/>
    </xf>
    <xf numFmtId="0" fontId="104" fillId="0" borderId="0" xfId="68" applyFont="1">
      <alignment vertical="center"/>
    </xf>
    <xf numFmtId="0" fontId="105" fillId="0" borderId="0" xfId="68" applyFont="1">
      <alignment vertical="center"/>
    </xf>
    <xf numFmtId="0" fontId="105" fillId="0" borderId="33" xfId="68" applyFont="1" applyBorder="1">
      <alignment vertical="center"/>
    </xf>
    <xf numFmtId="0" fontId="105" fillId="27" borderId="33" xfId="68" applyFont="1" applyFill="1" applyBorder="1">
      <alignment vertical="center"/>
    </xf>
    <xf numFmtId="0" fontId="105" fillId="0" borderId="0" xfId="69" applyFont="1">
      <alignment vertical="center"/>
    </xf>
    <xf numFmtId="0" fontId="105" fillId="0" borderId="33" xfId="69" applyFont="1" applyBorder="1">
      <alignment vertical="center"/>
    </xf>
    <xf numFmtId="0" fontId="105" fillId="27" borderId="33" xfId="69" applyFont="1" applyFill="1" applyBorder="1">
      <alignment vertical="center"/>
    </xf>
    <xf numFmtId="0" fontId="77" fillId="0" borderId="0" xfId="62" applyAlignment="1">
      <alignment vertical="center"/>
    </xf>
    <xf numFmtId="0" fontId="104" fillId="0" borderId="0" xfId="69" applyFont="1">
      <alignment vertical="center"/>
    </xf>
    <xf numFmtId="0" fontId="106" fillId="0" borderId="0" xfId="67" applyFont="1"/>
    <xf numFmtId="0" fontId="107" fillId="0" borderId="0" xfId="67" applyFont="1"/>
    <xf numFmtId="0" fontId="108" fillId="0" borderId="0" xfId="67" applyFont="1"/>
    <xf numFmtId="0" fontId="109" fillId="0" borderId="0" xfId="69" applyFont="1">
      <alignment vertical="center"/>
    </xf>
    <xf numFmtId="0" fontId="110" fillId="0" borderId="0" xfId="69" applyFont="1">
      <alignment vertical="center"/>
    </xf>
    <xf numFmtId="0" fontId="105" fillId="27" borderId="35" xfId="68" applyFont="1" applyFill="1" applyBorder="1">
      <alignment vertical="center"/>
    </xf>
    <xf numFmtId="0" fontId="105" fillId="0" borderId="35" xfId="68" applyFont="1" applyBorder="1">
      <alignment vertical="center"/>
    </xf>
    <xf numFmtId="0" fontId="109" fillId="0" borderId="0" xfId="68" applyFont="1">
      <alignment vertical="center"/>
    </xf>
    <xf numFmtId="0" fontId="105" fillId="0" borderId="0" xfId="68" applyFont="1" applyAlignment="1">
      <alignment horizontal="left" vertical="center"/>
    </xf>
    <xf numFmtId="0" fontId="105" fillId="0" borderId="0" xfId="68" applyFont="1" applyAlignment="1">
      <alignment horizontal="left" vertical="top" shrinkToFit="1"/>
    </xf>
    <xf numFmtId="0" fontId="105" fillId="0" borderId="0" xfId="69" applyFont="1" applyAlignment="1">
      <alignment horizontal="left" vertical="center" wrapText="1"/>
    </xf>
    <xf numFmtId="0" fontId="105" fillId="0" borderId="18" xfId="69" applyFont="1" applyBorder="1">
      <alignment vertical="center"/>
    </xf>
    <xf numFmtId="0" fontId="106" fillId="0" borderId="0" xfId="68" applyFont="1">
      <alignment vertical="center"/>
    </xf>
    <xf numFmtId="0" fontId="105" fillId="0" borderId="0" xfId="68" applyFont="1" applyAlignment="1">
      <alignment vertical="center" shrinkToFit="1"/>
    </xf>
    <xf numFmtId="0" fontId="104" fillId="0" borderId="33" xfId="68" applyFont="1" applyBorder="1">
      <alignment vertical="center"/>
    </xf>
    <xf numFmtId="0" fontId="105" fillId="0" borderId="0" xfId="69" applyFont="1" applyAlignment="1">
      <alignment vertical="center" shrinkToFit="1"/>
    </xf>
    <xf numFmtId="0" fontId="105" fillId="27" borderId="22" xfId="68" applyFont="1" applyFill="1" applyBorder="1">
      <alignment vertical="center"/>
    </xf>
    <xf numFmtId="0" fontId="105" fillId="27" borderId="22" xfId="69" applyFont="1" applyFill="1" applyBorder="1">
      <alignment vertical="center"/>
    </xf>
    <xf numFmtId="0" fontId="105" fillId="0" borderId="34" xfId="68" applyFont="1" applyBorder="1">
      <alignment vertical="center"/>
    </xf>
    <xf numFmtId="0" fontId="105" fillId="27" borderId="21" xfId="68" applyFont="1" applyFill="1" applyBorder="1">
      <alignment vertical="center"/>
    </xf>
    <xf numFmtId="0" fontId="105" fillId="0" borderId="44" xfId="68" applyFont="1" applyBorder="1">
      <alignment vertical="center"/>
    </xf>
    <xf numFmtId="0" fontId="105" fillId="27" borderId="17" xfId="68" applyFont="1" applyFill="1" applyBorder="1">
      <alignment vertical="center"/>
    </xf>
    <xf numFmtId="0" fontId="105" fillId="0" borderId="0" xfId="70" applyFont="1">
      <alignment vertical="center"/>
    </xf>
    <xf numFmtId="0" fontId="105" fillId="0" borderId="22" xfId="68" applyFont="1" applyBorder="1">
      <alignment vertical="center"/>
    </xf>
    <xf numFmtId="0" fontId="104" fillId="0" borderId="44" xfId="69" applyFont="1" applyBorder="1">
      <alignment vertical="center"/>
    </xf>
    <xf numFmtId="0" fontId="105" fillId="0" borderId="12" xfId="68" applyFont="1" applyBorder="1">
      <alignment vertical="center"/>
    </xf>
    <xf numFmtId="0" fontId="105" fillId="0" borderId="0" xfId="68" applyFont="1" applyAlignment="1">
      <alignment vertical="center" wrapText="1"/>
    </xf>
    <xf numFmtId="0" fontId="113" fillId="0" borderId="0" xfId="68" applyFont="1" applyAlignment="1">
      <alignment vertical="center" textRotation="255"/>
    </xf>
    <xf numFmtId="0" fontId="113" fillId="0" borderId="0" xfId="68" applyFont="1" applyAlignment="1">
      <alignment horizontal="center" vertical="center" textRotation="255" wrapText="1"/>
    </xf>
    <xf numFmtId="0" fontId="105" fillId="0" borderId="0" xfId="69" applyFont="1" applyAlignment="1">
      <alignment horizontal="center" vertical="center" shrinkToFit="1"/>
    </xf>
    <xf numFmtId="0" fontId="105" fillId="0" borderId="0" xfId="69" applyFont="1" applyAlignment="1">
      <alignment horizontal="center" vertical="center"/>
    </xf>
    <xf numFmtId="0" fontId="104" fillId="0" borderId="0" xfId="70" applyFont="1">
      <alignment vertical="center"/>
    </xf>
    <xf numFmtId="0" fontId="105" fillId="0" borderId="0" xfId="69" applyFont="1" applyAlignment="1">
      <alignment vertical="top" wrapText="1"/>
    </xf>
    <xf numFmtId="0" fontId="105" fillId="0" borderId="33" xfId="70" applyFont="1" applyBorder="1">
      <alignment vertical="center"/>
    </xf>
    <xf numFmtId="0" fontId="105" fillId="27" borderId="33" xfId="70" applyFont="1" applyFill="1" applyBorder="1">
      <alignment vertical="center"/>
    </xf>
    <xf numFmtId="0" fontId="105" fillId="27" borderId="35" xfId="70" applyFont="1" applyFill="1" applyBorder="1">
      <alignment vertical="center"/>
    </xf>
    <xf numFmtId="0" fontId="105" fillId="0" borderId="35" xfId="70" applyFont="1" applyBorder="1">
      <alignment vertical="center"/>
    </xf>
    <xf numFmtId="0" fontId="109" fillId="0" borderId="0" xfId="70" applyFont="1">
      <alignment vertical="center"/>
    </xf>
    <xf numFmtId="0" fontId="105" fillId="0" borderId="0" xfId="70" applyFont="1" applyAlignment="1">
      <alignment horizontal="left" vertical="center"/>
    </xf>
    <xf numFmtId="0" fontId="105" fillId="0" borderId="0" xfId="70" applyFont="1" applyAlignment="1">
      <alignment vertical="center" shrinkToFit="1"/>
    </xf>
    <xf numFmtId="0" fontId="114" fillId="0" borderId="0" xfId="70" applyFont="1">
      <alignment vertical="center"/>
    </xf>
    <xf numFmtId="0" fontId="105" fillId="0" borderId="0" xfId="70" applyFont="1" applyAlignment="1">
      <alignment horizontal="left" vertical="center" wrapText="1"/>
    </xf>
    <xf numFmtId="0" fontId="105" fillId="27" borderId="22" xfId="70" applyFont="1" applyFill="1" applyBorder="1">
      <alignment vertical="center"/>
    </xf>
    <xf numFmtId="0" fontId="105" fillId="0" borderId="34" xfId="70" applyFont="1" applyBorder="1">
      <alignment vertical="center"/>
    </xf>
    <xf numFmtId="0" fontId="105" fillId="27" borderId="21" xfId="70" applyFont="1" applyFill="1" applyBorder="1">
      <alignment vertical="center"/>
    </xf>
    <xf numFmtId="0" fontId="105" fillId="0" borderId="44" xfId="70" applyFont="1" applyBorder="1">
      <alignment vertical="center"/>
    </xf>
    <xf numFmtId="0" fontId="105" fillId="27" borderId="17" xfId="70" applyFont="1" applyFill="1" applyBorder="1">
      <alignment vertical="center"/>
    </xf>
    <xf numFmtId="0" fontId="105" fillId="0" borderId="22" xfId="70" applyFont="1" applyBorder="1">
      <alignment vertical="center"/>
    </xf>
    <xf numFmtId="0" fontId="105" fillId="0" borderId="12" xfId="70" applyFont="1" applyBorder="1">
      <alignment vertical="center"/>
    </xf>
    <xf numFmtId="0" fontId="105" fillId="0" borderId="0" xfId="70" applyFont="1" applyAlignment="1">
      <alignment vertical="center" wrapText="1"/>
    </xf>
    <xf numFmtId="0" fontId="113" fillId="0" borderId="0" xfId="70" applyFont="1" applyAlignment="1">
      <alignment vertical="center" textRotation="255"/>
    </xf>
    <xf numFmtId="0" fontId="113" fillId="0" borderId="0" xfId="70" applyFont="1" applyAlignment="1">
      <alignment horizontal="center" vertical="center"/>
    </xf>
    <xf numFmtId="20" fontId="105" fillId="0" borderId="0" xfId="69" applyNumberFormat="1" applyFont="1">
      <alignment vertical="center"/>
    </xf>
    <xf numFmtId="0" fontId="104" fillId="0" borderId="0" xfId="70" applyFont="1" applyAlignment="1">
      <alignment horizontal="center" vertical="center" wrapText="1"/>
    </xf>
    <xf numFmtId="0" fontId="104" fillId="0" borderId="0" xfId="69" applyFont="1" applyAlignment="1">
      <alignment horizontal="center" vertical="center" wrapText="1"/>
    </xf>
    <xf numFmtId="0" fontId="105" fillId="0" borderId="0" xfId="69" applyFont="1" applyAlignment="1">
      <alignment horizontal="center" vertical="center" wrapText="1"/>
    </xf>
    <xf numFmtId="0" fontId="105" fillId="0" borderId="0" xfId="70" applyFont="1" applyAlignment="1">
      <alignment horizontal="center" vertical="center" wrapText="1"/>
    </xf>
    <xf numFmtId="0" fontId="105" fillId="32" borderId="22" xfId="70" applyFont="1" applyFill="1" applyBorder="1">
      <alignment vertical="center"/>
    </xf>
    <xf numFmtId="0" fontId="105" fillId="32" borderId="44" xfId="70" applyFont="1" applyFill="1" applyBorder="1">
      <alignment vertical="center"/>
    </xf>
    <xf numFmtId="0" fontId="104" fillId="32" borderId="44" xfId="69" applyFont="1" applyFill="1" applyBorder="1">
      <alignment vertical="center"/>
    </xf>
    <xf numFmtId="0" fontId="105" fillId="32" borderId="12" xfId="70" applyFont="1" applyFill="1" applyBorder="1">
      <alignment vertical="center"/>
    </xf>
    <xf numFmtId="0" fontId="113" fillId="0" borderId="0" xfId="70" applyFont="1" applyAlignment="1">
      <alignment horizontal="center" vertical="center" textRotation="255" wrapText="1"/>
    </xf>
    <xf numFmtId="0" fontId="105" fillId="0" borderId="0" xfId="69" applyFont="1" applyAlignment="1">
      <alignment horizontal="left" vertical="center"/>
    </xf>
    <xf numFmtId="0" fontId="104" fillId="0" borderId="0" xfId="71" applyFont="1">
      <alignment vertical="center"/>
    </xf>
    <xf numFmtId="0" fontId="105" fillId="0" borderId="0" xfId="71" applyFont="1">
      <alignment vertical="center"/>
    </xf>
    <xf numFmtId="0" fontId="105" fillId="0" borderId="33" xfId="71" applyFont="1" applyBorder="1">
      <alignment vertical="center"/>
    </xf>
    <xf numFmtId="0" fontId="105" fillId="27" borderId="33" xfId="71" applyFont="1" applyFill="1" applyBorder="1">
      <alignment vertical="center"/>
    </xf>
    <xf numFmtId="0" fontId="105" fillId="27" borderId="35" xfId="71" applyFont="1" applyFill="1" applyBorder="1">
      <alignment vertical="center"/>
    </xf>
    <xf numFmtId="0" fontId="105" fillId="0" borderId="35" xfId="71" applyFont="1" applyBorder="1">
      <alignment vertical="center"/>
    </xf>
    <xf numFmtId="0" fontId="109" fillId="0" borderId="0" xfId="71" applyFont="1">
      <alignment vertical="center"/>
    </xf>
    <xf numFmtId="0" fontId="105" fillId="0" borderId="0" xfId="71" applyFont="1" applyAlignment="1">
      <alignment horizontal="left" vertical="center"/>
    </xf>
    <xf numFmtId="0" fontId="105" fillId="0" borderId="0" xfId="71" applyFont="1" applyAlignment="1">
      <alignment horizontal="left" vertical="center" wrapText="1"/>
    </xf>
    <xf numFmtId="0" fontId="105" fillId="0" borderId="0" xfId="71" applyFont="1" applyAlignment="1">
      <alignment vertical="center" shrinkToFit="1"/>
    </xf>
    <xf numFmtId="0" fontId="115" fillId="0" borderId="0" xfId="71" applyFont="1">
      <alignment vertical="center"/>
    </xf>
    <xf numFmtId="0" fontId="105" fillId="0" borderId="0" xfId="71" applyFont="1" applyAlignment="1">
      <alignment vertical="center" wrapText="1"/>
    </xf>
    <xf numFmtId="0" fontId="113" fillId="0" borderId="0" xfId="71" applyFont="1" applyAlignment="1">
      <alignment vertical="center" textRotation="255"/>
    </xf>
    <xf numFmtId="0" fontId="113" fillId="0" borderId="0" xfId="71" applyFont="1" applyAlignment="1">
      <alignment horizontal="center" vertical="center" textRotation="255" wrapText="1"/>
    </xf>
    <xf numFmtId="0" fontId="105" fillId="0" borderId="0" xfId="68" applyFont="1" applyAlignment="1">
      <alignment horizontal="left" vertical="top" shrinkToFit="1"/>
    </xf>
    <xf numFmtId="0" fontId="101" fillId="0" borderId="0" xfId="67" applyFont="1" applyAlignment="1">
      <alignment horizontal="left" vertical="top" shrinkToFit="1"/>
    </xf>
    <xf numFmtId="0" fontId="105" fillId="0" borderId="0" xfId="68" applyFont="1" applyAlignment="1">
      <alignment horizontal="left" vertical="center" wrapText="1"/>
    </xf>
    <xf numFmtId="0" fontId="110" fillId="0" borderId="0" xfId="68" applyFont="1" applyAlignment="1">
      <alignment horizontal="left" vertical="center" wrapText="1"/>
    </xf>
    <xf numFmtId="0" fontId="105" fillId="0" borderId="0" xfId="69" applyFont="1" applyAlignment="1">
      <alignment horizontal="left" vertical="top" wrapText="1"/>
    </xf>
    <xf numFmtId="0" fontId="105" fillId="0" borderId="0" xfId="69" applyFont="1" applyAlignment="1">
      <alignment horizontal="center" vertical="center"/>
    </xf>
    <xf numFmtId="0" fontId="108" fillId="27" borderId="0" xfId="67" applyFont="1" applyFill="1" applyAlignment="1">
      <alignment horizontal="center"/>
    </xf>
    <xf numFmtId="0" fontId="105" fillId="0" borderId="0" xfId="69" applyFont="1" applyAlignment="1">
      <alignment horizontal="left" vertical="center"/>
    </xf>
    <xf numFmtId="0" fontId="104" fillId="0" borderId="0" xfId="69" applyFont="1" applyAlignment="1">
      <alignment horizontal="left" vertical="center" wrapText="1"/>
    </xf>
    <xf numFmtId="0" fontId="105" fillId="0" borderId="0" xfId="68" applyFont="1" applyAlignment="1">
      <alignment horizontal="left" vertical="center" shrinkToFit="1"/>
    </xf>
    <xf numFmtId="0" fontId="101" fillId="0" borderId="0" xfId="67" applyFont="1" applyAlignment="1">
      <alignment horizontal="left" vertical="center" shrinkToFit="1"/>
    </xf>
    <xf numFmtId="0" fontId="101" fillId="0" borderId="0" xfId="67" applyFont="1" applyAlignment="1">
      <alignment horizontal="left" vertical="center" wrapText="1"/>
    </xf>
    <xf numFmtId="0" fontId="105" fillId="0" borderId="0" xfId="68" applyFont="1" applyAlignment="1">
      <alignment vertical="center" wrapText="1"/>
    </xf>
    <xf numFmtId="0" fontId="101" fillId="0" borderId="0" xfId="67" applyFont="1" applyAlignment="1">
      <alignment vertical="center" wrapText="1"/>
    </xf>
    <xf numFmtId="0" fontId="105" fillId="0" borderId="0" xfId="69" applyFont="1" applyAlignment="1">
      <alignment horizontal="left" vertical="center" wrapText="1"/>
    </xf>
    <xf numFmtId="0" fontId="105" fillId="0" borderId="44" xfId="68" applyFont="1" applyBorder="1" applyAlignment="1">
      <alignment horizontal="left" vertical="center"/>
    </xf>
    <xf numFmtId="0" fontId="105" fillId="0" borderId="22" xfId="68" applyFont="1" applyBorder="1" applyAlignment="1">
      <alignment horizontal="left" vertical="center"/>
    </xf>
    <xf numFmtId="0" fontId="105" fillId="0" borderId="10" xfId="68" applyFont="1" applyBorder="1" applyAlignment="1">
      <alignment horizontal="center" vertical="center" wrapText="1"/>
    </xf>
    <xf numFmtId="0" fontId="105" fillId="0" borderId="60" xfId="68" applyFont="1" applyBorder="1" applyAlignment="1">
      <alignment horizontal="center" vertical="center" wrapText="1"/>
    </xf>
    <xf numFmtId="0" fontId="105" fillId="0" borderId="34" xfId="68" applyFont="1" applyBorder="1" applyAlignment="1">
      <alignment horizontal="center" vertical="center" wrapText="1"/>
    </xf>
    <xf numFmtId="0" fontId="105" fillId="27" borderId="0" xfId="69" applyFont="1" applyFill="1" applyAlignment="1">
      <alignment horizontal="center" vertical="center"/>
    </xf>
    <xf numFmtId="0" fontId="105" fillId="0" borderId="34" xfId="68" applyFont="1" applyBorder="1" applyAlignment="1">
      <alignment vertical="center" wrapText="1"/>
    </xf>
    <xf numFmtId="0" fontId="105" fillId="0" borderId="33" xfId="68" applyFont="1" applyBorder="1" applyAlignment="1">
      <alignment vertical="center" wrapText="1"/>
    </xf>
    <xf numFmtId="0" fontId="111" fillId="27" borderId="0" xfId="68" applyFont="1" applyFill="1" applyAlignment="1">
      <alignment horizontal="center" vertical="center"/>
    </xf>
    <xf numFmtId="0" fontId="104" fillId="0" borderId="12" xfId="69" applyFont="1" applyBorder="1" applyAlignment="1">
      <alignment vertical="center" wrapText="1"/>
    </xf>
    <xf numFmtId="0" fontId="104" fillId="0" borderId="33" xfId="69" applyFont="1" applyBorder="1" applyAlignment="1">
      <alignment vertical="center" wrapText="1"/>
    </xf>
    <xf numFmtId="0" fontId="105" fillId="0" borderId="0" xfId="70" applyFont="1" applyAlignment="1">
      <alignment horizontal="left" vertical="center" wrapText="1"/>
    </xf>
    <xf numFmtId="0" fontId="105" fillId="0" borderId="10" xfId="70" applyFont="1" applyBorder="1" applyAlignment="1">
      <alignment horizontal="center" vertical="center" wrapText="1"/>
    </xf>
    <xf numFmtId="0" fontId="105" fillId="0" borderId="60" xfId="70" applyFont="1" applyBorder="1" applyAlignment="1">
      <alignment horizontal="center" vertical="center" wrapText="1"/>
    </xf>
    <xf numFmtId="0" fontId="105" fillId="0" borderId="34" xfId="70" applyFont="1" applyBorder="1" applyAlignment="1">
      <alignment horizontal="center" vertical="center" wrapText="1"/>
    </xf>
    <xf numFmtId="0" fontId="105" fillId="0" borderId="44" xfId="70" applyFont="1" applyBorder="1" applyAlignment="1">
      <alignment horizontal="left" vertical="center"/>
    </xf>
    <xf numFmtId="0" fontId="105" fillId="0" borderId="22" xfId="70" applyFont="1" applyBorder="1" applyAlignment="1">
      <alignment horizontal="left" vertical="center"/>
    </xf>
    <xf numFmtId="0" fontId="111" fillId="27" borderId="0" xfId="70" applyFont="1" applyFill="1" applyAlignment="1">
      <alignment horizontal="center" vertical="center"/>
    </xf>
    <xf numFmtId="0" fontId="110" fillId="0" borderId="0" xfId="69" applyFont="1" applyAlignment="1">
      <alignment vertical="center" shrinkToFit="1"/>
    </xf>
    <xf numFmtId="0" fontId="105" fillId="0" borderId="0" xfId="70" applyFont="1" applyAlignment="1">
      <alignment vertical="center" wrapText="1"/>
    </xf>
    <xf numFmtId="0" fontId="105" fillId="0" borderId="0" xfId="70" applyFont="1" applyAlignment="1">
      <alignment horizontal="left" vertical="top" shrinkToFit="1"/>
    </xf>
    <xf numFmtId="0" fontId="105" fillId="0" borderId="33" xfId="70" applyFont="1" applyBorder="1" applyAlignment="1">
      <alignment horizontal="center" vertical="center" wrapText="1"/>
    </xf>
    <xf numFmtId="0" fontId="105" fillId="0" borderId="0" xfId="70" applyFont="1" applyAlignment="1">
      <alignment horizontal="left" vertical="center" shrinkToFit="1"/>
    </xf>
    <xf numFmtId="0" fontId="104" fillId="0" borderId="33" xfId="70" applyFont="1" applyBorder="1" applyAlignment="1">
      <alignment horizontal="center" vertical="center" wrapText="1"/>
    </xf>
    <xf numFmtId="0" fontId="104" fillId="32" borderId="12" xfId="69" applyFont="1" applyFill="1" applyBorder="1" applyAlignment="1">
      <alignment vertical="center" wrapText="1"/>
    </xf>
    <xf numFmtId="0" fontId="104" fillId="32" borderId="33" xfId="69" applyFont="1" applyFill="1" applyBorder="1" applyAlignment="1">
      <alignment vertical="center" wrapText="1"/>
    </xf>
    <xf numFmtId="0" fontId="104" fillId="0" borderId="35" xfId="70" applyFont="1" applyBorder="1" applyAlignment="1">
      <alignment horizontal="center" vertical="center" wrapText="1"/>
    </xf>
    <xf numFmtId="0" fontId="104" fillId="0" borderId="60" xfId="70" applyFont="1" applyBorder="1" applyAlignment="1">
      <alignment horizontal="center" vertical="center" wrapText="1"/>
    </xf>
    <xf numFmtId="0" fontId="104" fillId="0" borderId="34" xfId="70" applyFont="1" applyBorder="1" applyAlignment="1">
      <alignment horizontal="center" vertical="center" wrapText="1"/>
    </xf>
    <xf numFmtId="0" fontId="104" fillId="32" borderId="12" xfId="69" applyFont="1" applyFill="1" applyBorder="1" applyAlignment="1">
      <alignment horizontal="center" vertical="center" wrapText="1"/>
    </xf>
    <xf numFmtId="0" fontId="104" fillId="32" borderId="33" xfId="69" applyFont="1" applyFill="1" applyBorder="1" applyAlignment="1">
      <alignment horizontal="center" vertical="center" wrapText="1"/>
    </xf>
    <xf numFmtId="0" fontId="105" fillId="0" borderId="0" xfId="71" applyFont="1" applyAlignment="1">
      <alignment horizontal="left" vertical="center" wrapText="1"/>
    </xf>
    <xf numFmtId="0" fontId="105" fillId="0" borderId="0" xfId="71" applyFont="1" applyAlignment="1">
      <alignment horizontal="left" vertical="center" shrinkToFit="1"/>
    </xf>
    <xf numFmtId="0" fontId="105" fillId="0" borderId="0" xfId="71" applyFont="1" applyAlignment="1">
      <alignment horizontal="left" vertical="top" shrinkToFit="1"/>
    </xf>
    <xf numFmtId="49" fontId="8" fillId="0" borderId="12" xfId="50" applyNumberFormat="1" applyFont="1" applyBorder="1" applyAlignment="1">
      <alignment vertical="center" shrinkToFit="1"/>
    </xf>
    <xf numFmtId="49" fontId="8" fillId="0" borderId="22" xfId="50" applyNumberFormat="1" applyFont="1" applyBorder="1" applyAlignment="1">
      <alignment vertical="center" shrinkToFit="1"/>
    </xf>
    <xf numFmtId="49" fontId="8" fillId="0" borderId="12" xfId="50" applyNumberFormat="1" applyFont="1" applyBorder="1" applyAlignment="1">
      <alignment horizontal="center" vertical="center" shrinkToFit="1"/>
    </xf>
    <xf numFmtId="49" fontId="8" fillId="0" borderId="22" xfId="50" applyNumberFormat="1" applyFont="1" applyBorder="1" applyAlignment="1">
      <alignment horizontal="center" vertical="center" shrinkToFit="1"/>
    </xf>
    <xf numFmtId="49" fontId="8" fillId="0" borderId="44" xfId="50" applyNumberFormat="1" applyFont="1" applyBorder="1" applyAlignment="1">
      <alignment horizontal="center" vertical="center" shrinkToFit="1"/>
    </xf>
    <xf numFmtId="49" fontId="8" fillId="30" borderId="10" xfId="50" applyNumberFormat="1" applyFont="1" applyFill="1" applyBorder="1" applyAlignment="1">
      <alignment horizontal="center" vertical="center"/>
    </xf>
    <xf numFmtId="49" fontId="8" fillId="30" borderId="16" xfId="50" applyNumberFormat="1" applyFont="1" applyFill="1" applyBorder="1" applyAlignment="1">
      <alignment horizontal="center" vertical="center"/>
    </xf>
    <xf numFmtId="49" fontId="8" fillId="30" borderId="17" xfId="50" applyNumberFormat="1" applyFont="1" applyFill="1" applyBorder="1" applyAlignment="1">
      <alignment horizontal="center" vertical="center"/>
    </xf>
    <xf numFmtId="49" fontId="10" fillId="0" borderId="16" xfId="50" applyNumberFormat="1" applyFont="1" applyBorder="1" applyAlignment="1">
      <alignment vertical="center" wrapText="1"/>
    </xf>
    <xf numFmtId="49" fontId="10" fillId="0" borderId="0" xfId="50" applyNumberFormat="1" applyFont="1" applyAlignment="1">
      <alignment vertical="center" wrapText="1"/>
    </xf>
    <xf numFmtId="49" fontId="10" fillId="0" borderId="20" xfId="50" applyNumberFormat="1" applyFont="1" applyBorder="1" applyAlignment="1">
      <alignment vertical="center" wrapText="1"/>
    </xf>
    <xf numFmtId="49" fontId="8" fillId="0" borderId="0" xfId="50" applyNumberFormat="1" applyFont="1" applyAlignment="1">
      <alignment horizontal="left" vertical="top" wrapText="1"/>
    </xf>
    <xf numFmtId="49" fontId="11" fillId="0" borderId="12" xfId="50" applyNumberFormat="1" applyFont="1" applyBorder="1" applyAlignment="1">
      <alignment vertical="center" wrapText="1"/>
    </xf>
    <xf numFmtId="49" fontId="11" fillId="0" borderId="44" xfId="50" applyNumberFormat="1" applyFont="1" applyBorder="1" applyAlignment="1">
      <alignment vertical="center" wrapText="1"/>
    </xf>
    <xf numFmtId="49" fontId="11" fillId="0" borderId="22" xfId="50" applyNumberFormat="1" applyFont="1" applyBorder="1" applyAlignment="1">
      <alignment vertical="center" wrapText="1"/>
    </xf>
    <xf numFmtId="49" fontId="8" fillId="30" borderId="33" xfId="50" applyNumberFormat="1" applyFont="1" applyFill="1" applyBorder="1" applyAlignment="1">
      <alignment horizontal="center" vertical="center"/>
    </xf>
    <xf numFmtId="49" fontId="8" fillId="31" borderId="35" xfId="50" applyNumberFormat="1" applyFont="1" applyFill="1" applyBorder="1" applyAlignment="1">
      <alignment horizontal="center" vertical="center" textRotation="255"/>
    </xf>
    <xf numFmtId="49" fontId="8" fillId="31" borderId="60" xfId="50" applyNumberFormat="1" applyFont="1" applyFill="1" applyBorder="1" applyAlignment="1">
      <alignment horizontal="center" vertical="center" textRotation="255"/>
    </xf>
    <xf numFmtId="49" fontId="8" fillId="31" borderId="34" xfId="50" applyNumberFormat="1" applyFont="1" applyFill="1" applyBorder="1" applyAlignment="1">
      <alignment horizontal="center" vertical="center" textRotation="255"/>
    </xf>
    <xf numFmtId="49" fontId="8" fillId="30" borderId="10" xfId="50" applyNumberFormat="1" applyFont="1" applyFill="1" applyBorder="1">
      <alignment vertical="center"/>
    </xf>
    <xf numFmtId="49" fontId="8" fillId="30" borderId="16" xfId="50" applyNumberFormat="1" applyFont="1" applyFill="1" applyBorder="1">
      <alignment vertical="center"/>
    </xf>
    <xf numFmtId="49" fontId="8" fillId="30" borderId="17" xfId="50" applyNumberFormat="1" applyFont="1" applyFill="1" applyBorder="1">
      <alignment vertical="center"/>
    </xf>
    <xf numFmtId="49" fontId="8" fillId="0" borderId="0" xfId="50" applyNumberFormat="1" applyFont="1" applyAlignment="1">
      <alignment vertical="top" wrapText="1"/>
    </xf>
    <xf numFmtId="49" fontId="8" fillId="0" borderId="0" xfId="50" applyNumberFormat="1" applyFont="1" applyAlignment="1">
      <alignment vertical="top" wrapText="1" shrinkToFit="1"/>
    </xf>
    <xf numFmtId="0" fontId="8" fillId="0" borderId="0" xfId="50" applyFont="1" applyAlignment="1">
      <alignment vertical="top" wrapText="1" shrinkToFit="1"/>
    </xf>
    <xf numFmtId="49" fontId="11" fillId="0" borderId="20" xfId="50" applyNumberFormat="1" applyFont="1" applyBorder="1">
      <alignment vertical="center"/>
    </xf>
    <xf numFmtId="49" fontId="10" fillId="0" borderId="22" xfId="50" applyNumberFormat="1" applyFont="1" applyBorder="1" applyAlignment="1">
      <alignment vertical="center" wrapText="1"/>
    </xf>
    <xf numFmtId="49" fontId="8" fillId="0" borderId="44" xfId="50" applyNumberFormat="1" applyFont="1" applyBorder="1" applyAlignment="1">
      <alignment vertical="center" shrinkToFit="1"/>
    </xf>
    <xf numFmtId="0" fontId="8" fillId="0" borderId="44" xfId="50" applyFont="1" applyBorder="1" applyAlignment="1">
      <alignment vertical="center" shrinkToFit="1"/>
    </xf>
    <xf numFmtId="49" fontId="8" fillId="30" borderId="12" xfId="50" applyNumberFormat="1" applyFont="1" applyFill="1" applyBorder="1" applyAlignment="1">
      <alignment vertical="center" shrinkToFit="1"/>
    </xf>
    <xf numFmtId="49" fontId="8" fillId="30" borderId="22" xfId="50" applyNumberFormat="1" applyFont="1" applyFill="1" applyBorder="1" applyAlignment="1">
      <alignment vertical="center" shrinkToFit="1"/>
    </xf>
    <xf numFmtId="49" fontId="8" fillId="0" borderId="10" xfId="50" applyNumberFormat="1" applyFont="1" applyBorder="1" applyAlignment="1">
      <alignment horizontal="center" vertical="center"/>
    </xf>
    <xf numFmtId="49" fontId="8" fillId="0" borderId="16" xfId="50" applyNumberFormat="1" applyFont="1" applyBorder="1" applyAlignment="1">
      <alignment horizontal="center" vertical="center"/>
    </xf>
    <xf numFmtId="49" fontId="8" fillId="0" borderId="17" xfId="50" applyNumberFormat="1" applyFont="1" applyBorder="1" applyAlignment="1">
      <alignment horizontal="center" vertical="center"/>
    </xf>
    <xf numFmtId="49" fontId="8" fillId="31" borderId="16" xfId="50" applyNumberFormat="1" applyFont="1" applyFill="1" applyBorder="1" applyAlignment="1">
      <alignment horizontal="center" vertical="center" wrapText="1" shrinkToFit="1"/>
    </xf>
    <xf numFmtId="49" fontId="8" fillId="31" borderId="20" xfId="50" applyNumberFormat="1" applyFont="1" applyFill="1" applyBorder="1" applyAlignment="1">
      <alignment horizontal="center" vertical="center" wrapText="1" shrinkToFit="1"/>
    </xf>
    <xf numFmtId="49" fontId="10" fillId="31" borderId="33" xfId="50" applyNumberFormat="1" applyFont="1" applyFill="1" applyBorder="1" applyAlignment="1">
      <alignment horizontal="center" vertical="center" wrapText="1" shrinkToFit="1"/>
    </xf>
    <xf numFmtId="0" fontId="10" fillId="31" borderId="33" xfId="50" applyFont="1" applyFill="1" applyBorder="1" applyAlignment="1">
      <alignment horizontal="center" vertical="center" wrapText="1" shrinkToFit="1"/>
    </xf>
    <xf numFmtId="49" fontId="10" fillId="31" borderId="10" xfId="50" applyNumberFormat="1" applyFont="1" applyFill="1" applyBorder="1" applyAlignment="1">
      <alignment horizontal="center" vertical="center" wrapText="1" shrinkToFit="1"/>
    </xf>
    <xf numFmtId="49" fontId="10" fillId="31" borderId="16" xfId="50" applyNumberFormat="1" applyFont="1" applyFill="1" applyBorder="1" applyAlignment="1">
      <alignment horizontal="center" vertical="center" wrapText="1" shrinkToFit="1"/>
    </xf>
    <xf numFmtId="49" fontId="10" fillId="31" borderId="19" xfId="50" applyNumberFormat="1" applyFont="1" applyFill="1" applyBorder="1" applyAlignment="1">
      <alignment horizontal="center" vertical="center" wrapText="1" shrinkToFit="1"/>
    </xf>
    <xf numFmtId="49" fontId="10" fillId="31" borderId="11" xfId="50" applyNumberFormat="1" applyFont="1" applyFill="1" applyBorder="1" applyAlignment="1">
      <alignment horizontal="center" vertical="center" wrapText="1" shrinkToFit="1"/>
    </xf>
    <xf numFmtId="49" fontId="10" fillId="31" borderId="20" xfId="50" applyNumberFormat="1" applyFont="1" applyFill="1" applyBorder="1" applyAlignment="1">
      <alignment horizontal="center" vertical="center" wrapText="1" shrinkToFit="1"/>
    </xf>
    <xf numFmtId="49" fontId="10" fillId="31" borderId="21" xfId="50" applyNumberFormat="1" applyFont="1" applyFill="1" applyBorder="1" applyAlignment="1">
      <alignment horizontal="center" vertical="center" wrapText="1" shrinkToFit="1"/>
    </xf>
    <xf numFmtId="49" fontId="8" fillId="0" borderId="35" xfId="50" applyNumberFormat="1" applyFont="1" applyBorder="1" applyAlignment="1">
      <alignment horizontal="center" vertical="center" textRotation="255" wrapText="1"/>
    </xf>
    <xf numFmtId="49" fontId="8" fillId="0" borderId="60" xfId="50" applyNumberFormat="1" applyFont="1" applyBorder="1" applyAlignment="1">
      <alignment horizontal="center" vertical="center" textRotation="255" wrapText="1"/>
    </xf>
    <xf numFmtId="49" fontId="8" fillId="0" borderId="34" xfId="50" applyNumberFormat="1" applyFont="1" applyBorder="1" applyAlignment="1">
      <alignment horizontal="center" vertical="center" textRotation="255" wrapText="1"/>
    </xf>
    <xf numFmtId="49" fontId="8" fillId="0" borderId="11" xfId="50" applyNumberFormat="1" applyFont="1" applyBorder="1" applyAlignment="1">
      <alignment vertical="center" shrinkToFit="1"/>
    </xf>
    <xf numFmtId="0" fontId="8" fillId="0" borderId="20" xfId="50" applyFont="1" applyBorder="1" applyAlignment="1">
      <alignment vertical="center" shrinkToFit="1"/>
    </xf>
    <xf numFmtId="49" fontId="8" fillId="31" borderId="16" xfId="50" applyNumberFormat="1" applyFont="1" applyFill="1" applyBorder="1" applyAlignment="1">
      <alignment vertical="center" wrapText="1"/>
    </xf>
    <xf numFmtId="49" fontId="8" fillId="31" borderId="17" xfId="50" applyNumberFormat="1" applyFont="1" applyFill="1" applyBorder="1" applyAlignment="1">
      <alignment vertical="center" wrapText="1"/>
    </xf>
    <xf numFmtId="49" fontId="8" fillId="31" borderId="0" xfId="50" applyNumberFormat="1" applyFont="1" applyFill="1" applyAlignment="1">
      <alignment vertical="center" wrapText="1"/>
    </xf>
    <xf numFmtId="49" fontId="8" fillId="31" borderId="19" xfId="50" applyNumberFormat="1" applyFont="1" applyFill="1" applyBorder="1" applyAlignment="1">
      <alignment vertical="center" wrapText="1"/>
    </xf>
    <xf numFmtId="49" fontId="8" fillId="31" borderId="20" xfId="50" applyNumberFormat="1" applyFont="1" applyFill="1" applyBorder="1" applyAlignment="1">
      <alignment vertical="center" wrapText="1"/>
    </xf>
    <xf numFmtId="49" fontId="8" fillId="31" borderId="21" xfId="50" applyNumberFormat="1" applyFont="1" applyFill="1" applyBorder="1" applyAlignment="1">
      <alignment vertical="center" wrapText="1"/>
    </xf>
    <xf numFmtId="49" fontId="8" fillId="0" borderId="16" xfId="50" applyNumberFormat="1" applyFont="1" applyBorder="1">
      <alignment vertical="center"/>
    </xf>
    <xf numFmtId="49" fontId="8" fillId="0" borderId="0" xfId="50" applyNumberFormat="1" applyFont="1" applyAlignment="1">
      <alignment horizontal="center" vertical="center" shrinkToFit="1"/>
    </xf>
    <xf numFmtId="49" fontId="8" fillId="0" borderId="0" xfId="50" applyNumberFormat="1" applyFont="1" applyAlignment="1">
      <alignment vertical="center" shrinkToFit="1"/>
    </xf>
    <xf numFmtId="49" fontId="8" fillId="0" borderId="19" xfId="50" applyNumberFormat="1" applyFont="1" applyBorder="1" applyAlignment="1">
      <alignment vertical="center" shrinkToFit="1"/>
    </xf>
    <xf numFmtId="49" fontId="8" fillId="0" borderId="11" xfId="50" applyNumberFormat="1" applyFont="1" applyBorder="1">
      <alignment vertical="center"/>
    </xf>
    <xf numFmtId="49" fontId="8" fillId="0" borderId="20" xfId="50" applyNumberFormat="1" applyFont="1" applyBorder="1">
      <alignment vertical="center"/>
    </xf>
    <xf numFmtId="49" fontId="8" fillId="0" borderId="19" xfId="50" applyNumberFormat="1" applyFont="1" applyBorder="1">
      <alignment vertical="center"/>
    </xf>
    <xf numFmtId="49" fontId="8" fillId="31" borderId="12" xfId="50" applyNumberFormat="1" applyFont="1" applyFill="1" applyBorder="1" applyAlignment="1">
      <alignment horizontal="center" vertical="center" wrapText="1"/>
    </xf>
    <xf numFmtId="49" fontId="8" fillId="31" borderId="44" xfId="50" applyNumberFormat="1" applyFont="1" applyFill="1" applyBorder="1" applyAlignment="1">
      <alignment horizontal="center" vertical="center" wrapText="1"/>
    </xf>
    <xf numFmtId="49" fontId="8" fillId="31" borderId="22" xfId="50" applyNumberFormat="1" applyFont="1" applyFill="1" applyBorder="1" applyAlignment="1">
      <alignment horizontal="center" vertical="center" wrapText="1"/>
    </xf>
    <xf numFmtId="49" fontId="8" fillId="0" borderId="12" xfId="50" applyNumberFormat="1" applyFont="1" applyBorder="1" applyAlignment="1">
      <alignment horizontal="center" vertical="center"/>
    </xf>
    <xf numFmtId="49" fontId="8" fillId="0" borderId="22" xfId="50" applyNumberFormat="1" applyFont="1" applyBorder="1" applyAlignment="1">
      <alignment horizontal="center" vertical="center"/>
    </xf>
    <xf numFmtId="49" fontId="8" fillId="31" borderId="10" xfId="50" applyNumberFormat="1" applyFont="1" applyFill="1" applyBorder="1">
      <alignment vertical="center"/>
    </xf>
    <xf numFmtId="49" fontId="8" fillId="31" borderId="17" xfId="50" applyNumberFormat="1" applyFont="1" applyFill="1" applyBorder="1">
      <alignment vertical="center"/>
    </xf>
    <xf numFmtId="49" fontId="8" fillId="31" borderId="18" xfId="50" applyNumberFormat="1" applyFont="1" applyFill="1" applyBorder="1">
      <alignment vertical="center"/>
    </xf>
    <xf numFmtId="49" fontId="8" fillId="31" borderId="19" xfId="50" applyNumberFormat="1" applyFont="1" applyFill="1" applyBorder="1">
      <alignment vertical="center"/>
    </xf>
    <xf numFmtId="49" fontId="8" fillId="31" borderId="11" xfId="50" applyNumberFormat="1" applyFont="1" applyFill="1" applyBorder="1">
      <alignment vertical="center"/>
    </xf>
    <xf numFmtId="49" fontId="8" fillId="31" borderId="21" xfId="50" applyNumberFormat="1" applyFont="1" applyFill="1" applyBorder="1">
      <alignment vertical="center"/>
    </xf>
    <xf numFmtId="49" fontId="8" fillId="0" borderId="21" xfId="50" applyNumberFormat="1" applyFont="1" applyBorder="1">
      <alignment vertical="center"/>
    </xf>
    <xf numFmtId="49" fontId="8" fillId="31" borderId="74" xfId="50" applyNumberFormat="1" applyFont="1" applyFill="1" applyBorder="1" applyAlignment="1">
      <alignment vertical="center" shrinkToFit="1"/>
    </xf>
    <xf numFmtId="49" fontId="8" fillId="31" borderId="75" xfId="50" applyNumberFormat="1" applyFont="1" applyFill="1" applyBorder="1" applyAlignment="1">
      <alignment vertical="center" shrinkToFit="1"/>
    </xf>
    <xf numFmtId="49" fontId="8" fillId="0" borderId="10" xfId="50" applyNumberFormat="1" applyFont="1" applyBorder="1" applyAlignment="1">
      <alignment vertical="center" shrinkToFit="1"/>
    </xf>
    <xf numFmtId="49" fontId="8" fillId="0" borderId="16" xfId="50" applyNumberFormat="1" applyFont="1" applyBorder="1" applyAlignment="1">
      <alignment vertical="center" shrinkToFit="1"/>
    </xf>
    <xf numFmtId="49" fontId="8" fillId="0" borderId="17" xfId="50" applyNumberFormat="1" applyFont="1" applyBorder="1" applyAlignment="1">
      <alignment vertical="center" shrinkToFit="1"/>
    </xf>
    <xf numFmtId="49" fontId="8" fillId="31" borderId="51" xfId="50" applyNumberFormat="1" applyFont="1" applyFill="1" applyBorder="1" applyAlignment="1">
      <alignment vertical="center" shrinkToFit="1"/>
    </xf>
    <xf numFmtId="49" fontId="8" fillId="31" borderId="97" xfId="50" applyNumberFormat="1" applyFont="1" applyFill="1" applyBorder="1" applyAlignment="1">
      <alignment vertical="center" shrinkToFit="1"/>
    </xf>
    <xf numFmtId="49" fontId="81" fillId="0" borderId="50" xfId="50" applyNumberFormat="1" applyFont="1" applyBorder="1" applyAlignment="1">
      <alignment vertical="center" shrinkToFit="1"/>
    </xf>
    <xf numFmtId="49" fontId="81" fillId="0" borderId="51" xfId="50" applyNumberFormat="1" applyFont="1" applyBorder="1" applyAlignment="1">
      <alignment vertical="center" shrinkToFit="1"/>
    </xf>
    <xf numFmtId="49" fontId="81" fillId="0" borderId="97" xfId="50" applyNumberFormat="1" applyFont="1" applyBorder="1" applyAlignment="1">
      <alignment vertical="center" shrinkToFit="1"/>
    </xf>
    <xf numFmtId="49" fontId="6" fillId="0" borderId="0" xfId="50" applyNumberFormat="1" applyFont="1" applyAlignment="1">
      <alignment vertical="center" shrinkToFit="1"/>
    </xf>
    <xf numFmtId="49" fontId="11" fillId="0" borderId="12" xfId="50" applyNumberFormat="1" applyFont="1" applyBorder="1" applyAlignment="1">
      <alignment horizontal="center" vertical="center"/>
    </xf>
    <xf numFmtId="49" fontId="11" fillId="0" borderId="44" xfId="50" applyNumberFormat="1" applyFont="1" applyBorder="1" applyAlignment="1">
      <alignment horizontal="center" vertical="center"/>
    </xf>
    <xf numFmtId="49" fontId="11" fillId="0" borderId="22" xfId="50" applyNumberFormat="1" applyFont="1" applyBorder="1" applyAlignment="1">
      <alignment horizontal="center" vertical="center"/>
    </xf>
    <xf numFmtId="49" fontId="8" fillId="31" borderId="73" xfId="50" applyNumberFormat="1" applyFont="1" applyFill="1" applyBorder="1" applyAlignment="1">
      <alignment vertical="center" shrinkToFit="1"/>
    </xf>
    <xf numFmtId="49" fontId="8" fillId="0" borderId="73" xfId="50" applyNumberFormat="1" applyFont="1" applyBorder="1" applyAlignment="1">
      <alignment vertical="center" shrinkToFit="1"/>
    </xf>
    <xf numFmtId="49" fontId="8" fillId="0" borderId="74" xfId="50" applyNumberFormat="1" applyFont="1" applyBorder="1" applyAlignment="1">
      <alignment vertical="center" shrinkToFit="1"/>
    </xf>
    <xf numFmtId="49" fontId="8" fillId="0" borderId="75" xfId="50" applyNumberFormat="1" applyFont="1" applyBorder="1" applyAlignment="1">
      <alignment vertical="center" shrinkToFit="1"/>
    </xf>
    <xf numFmtId="49" fontId="8" fillId="31" borderId="50" xfId="50" applyNumberFormat="1" applyFont="1" applyFill="1" applyBorder="1" applyAlignment="1">
      <alignment vertical="center" shrinkToFit="1"/>
    </xf>
    <xf numFmtId="49" fontId="84" fillId="31" borderId="10" xfId="50" applyNumberFormat="1" applyFont="1" applyFill="1" applyBorder="1" applyAlignment="1">
      <alignment vertical="center" wrapText="1"/>
    </xf>
    <xf numFmtId="49" fontId="84" fillId="31" borderId="17" xfId="50" applyNumberFormat="1" applyFont="1" applyFill="1" applyBorder="1" applyAlignment="1">
      <alignment vertical="center" wrapText="1"/>
    </xf>
    <xf numFmtId="49" fontId="84" fillId="31" borderId="11" xfId="50" applyNumberFormat="1" applyFont="1" applyFill="1" applyBorder="1" applyAlignment="1">
      <alignment vertical="center" wrapText="1"/>
    </xf>
    <xf numFmtId="49" fontId="84" fillId="31" borderId="21" xfId="50" applyNumberFormat="1" applyFont="1" applyFill="1" applyBorder="1" applyAlignment="1">
      <alignment vertical="center" wrapText="1"/>
    </xf>
    <xf numFmtId="49" fontId="84" fillId="30" borderId="35" xfId="50" applyNumberFormat="1" applyFont="1" applyFill="1" applyBorder="1" applyAlignment="1">
      <alignment horizontal="center" vertical="center" shrinkToFit="1"/>
    </xf>
    <xf numFmtId="0" fontId="84" fillId="30" borderId="34" xfId="50" applyFont="1" applyFill="1" applyBorder="1" applyAlignment="1">
      <alignment horizontal="center" vertical="center" shrinkToFit="1"/>
    </xf>
    <xf numFmtId="49" fontId="8" fillId="0" borderId="16" xfId="50" applyNumberFormat="1" applyFont="1" applyBorder="1" applyAlignment="1">
      <alignment horizontal="center" vertical="center" shrinkToFit="1"/>
    </xf>
    <xf numFmtId="49" fontId="8" fillId="0" borderId="17" xfId="50" applyNumberFormat="1" applyFont="1" applyBorder="1" applyAlignment="1">
      <alignment horizontal="center" vertical="center" shrinkToFit="1"/>
    </xf>
    <xf numFmtId="49" fontId="8" fillId="0" borderId="20" xfId="50" applyNumberFormat="1" applyFont="1" applyBorder="1" applyAlignment="1">
      <alignment horizontal="center" vertical="center" shrinkToFit="1"/>
    </xf>
    <xf numFmtId="49" fontId="8" fillId="0" borderId="21" xfId="50" applyNumberFormat="1" applyFont="1" applyBorder="1" applyAlignment="1">
      <alignment horizontal="center" vertical="center" shrinkToFit="1"/>
    </xf>
    <xf numFmtId="0" fontId="8" fillId="0" borderId="73" xfId="50" applyFont="1" applyBorder="1" applyAlignment="1">
      <alignment vertical="center" shrinkToFit="1"/>
    </xf>
    <xf numFmtId="0" fontId="8" fillId="0" borderId="74" xfId="50" applyFont="1" applyBorder="1" applyAlignment="1">
      <alignment vertical="center" shrinkToFit="1"/>
    </xf>
    <xf numFmtId="0" fontId="8" fillId="0" borderId="75" xfId="50" applyFont="1" applyBorder="1" applyAlignment="1">
      <alignment vertical="center" shrinkToFit="1"/>
    </xf>
    <xf numFmtId="49" fontId="8" fillId="0" borderId="10" xfId="50" applyNumberFormat="1" applyFont="1" applyBorder="1" applyAlignment="1">
      <alignment vertical="center" wrapText="1"/>
    </xf>
    <xf numFmtId="49" fontId="8" fillId="0" borderId="17" xfId="50" applyNumberFormat="1" applyFont="1" applyBorder="1" applyAlignment="1">
      <alignment vertical="center" wrapText="1"/>
    </xf>
    <xf numFmtId="49" fontId="8" fillId="0" borderId="11" xfId="50" applyNumberFormat="1" applyFont="1" applyBorder="1" applyAlignment="1">
      <alignment vertical="center" wrapText="1"/>
    </xf>
    <xf numFmtId="49" fontId="8" fillId="0" borderId="21" xfId="50" applyNumberFormat="1" applyFont="1" applyBorder="1" applyAlignment="1">
      <alignment vertical="center" wrapText="1"/>
    </xf>
    <xf numFmtId="0" fontId="8" fillId="0" borderId="50" xfId="50" applyFont="1" applyBorder="1" applyAlignment="1">
      <alignment vertical="center" shrinkToFit="1"/>
    </xf>
    <xf numFmtId="0" fontId="8" fillId="0" borderId="51" xfId="50" applyFont="1" applyBorder="1" applyAlignment="1">
      <alignment vertical="center" shrinkToFit="1"/>
    </xf>
    <xf numFmtId="0" fontId="8" fillId="0" borderId="97" xfId="50" applyFont="1" applyBorder="1" applyAlignment="1">
      <alignment vertical="center" shrinkToFit="1"/>
    </xf>
    <xf numFmtId="49" fontId="8" fillId="31" borderId="10" xfId="50" applyNumberFormat="1" applyFont="1" applyFill="1" applyBorder="1" applyAlignment="1">
      <alignment vertical="center" wrapText="1"/>
    </xf>
    <xf numFmtId="49" fontId="8" fillId="31" borderId="18" xfId="50" applyNumberFormat="1" applyFont="1" applyFill="1" applyBorder="1" applyAlignment="1">
      <alignment vertical="center" wrapText="1"/>
    </xf>
    <xf numFmtId="49" fontId="8" fillId="31" borderId="11" xfId="50" applyNumberFormat="1" applyFont="1" applyFill="1" applyBorder="1" applyAlignment="1">
      <alignment vertical="center" wrapText="1"/>
    </xf>
    <xf numFmtId="49" fontId="84" fillId="30" borderId="12" xfId="50" applyNumberFormat="1" applyFont="1" applyFill="1" applyBorder="1" applyAlignment="1">
      <alignment horizontal="center" vertical="center" shrinkToFit="1"/>
    </xf>
    <xf numFmtId="49" fontId="84" fillId="30" borderId="44" xfId="50" applyNumberFormat="1" applyFont="1" applyFill="1" applyBorder="1" applyAlignment="1">
      <alignment horizontal="center" vertical="center" shrinkToFit="1"/>
    </xf>
    <xf numFmtId="49" fontId="84" fillId="30" borderId="12" xfId="50" applyNumberFormat="1" applyFont="1" applyFill="1" applyBorder="1" applyAlignment="1">
      <alignment horizontal="center" vertical="center"/>
    </xf>
    <xf numFmtId="49" fontId="84" fillId="30" borderId="22" xfId="50" applyNumberFormat="1" applyFont="1" applyFill="1" applyBorder="1" applyAlignment="1">
      <alignment horizontal="center" vertical="center"/>
    </xf>
    <xf numFmtId="0" fontId="6" fillId="30" borderId="0" xfId="63" applyFont="1" applyFill="1" applyAlignment="1">
      <alignment horizontal="left" vertical="center"/>
    </xf>
    <xf numFmtId="49" fontId="6" fillId="0" borderId="0" xfId="50" applyNumberFormat="1" applyFont="1" applyAlignment="1">
      <alignment horizontal="center" vertical="center"/>
    </xf>
    <xf numFmtId="49" fontId="6" fillId="30" borderId="0" xfId="50" applyNumberFormat="1" applyFont="1" applyFill="1" applyAlignment="1">
      <alignment horizontal="right" vertical="center"/>
    </xf>
    <xf numFmtId="49" fontId="6" fillId="0" borderId="0" xfId="50" applyNumberFormat="1" applyFont="1" applyAlignment="1">
      <alignment horizontal="center" vertical="center" shrinkToFit="1"/>
    </xf>
    <xf numFmtId="0" fontId="6" fillId="0" borderId="10" xfId="46" applyBorder="1" applyAlignment="1">
      <alignment horizontal="center" vertical="center"/>
    </xf>
    <xf numFmtId="0" fontId="6" fillId="0" borderId="16" xfId="46" applyBorder="1" applyAlignment="1"/>
    <xf numFmtId="0" fontId="6" fillId="0" borderId="17" xfId="46" applyBorder="1" applyAlignment="1"/>
    <xf numFmtId="0" fontId="6" fillId="0" borderId="18" xfId="46" applyBorder="1" applyAlignment="1"/>
    <xf numFmtId="0" fontId="6" fillId="0" borderId="0" xfId="46" applyBorder="1" applyAlignment="1"/>
    <xf numFmtId="0" fontId="6" fillId="0" borderId="19" xfId="46" applyBorder="1" applyAlignment="1"/>
    <xf numFmtId="0" fontId="13" fillId="0" borderId="0" xfId="46" applyFont="1" applyAlignment="1">
      <alignment horizontal="center" vertical="center"/>
    </xf>
    <xf numFmtId="0" fontId="6" fillId="0" borderId="0" xfId="46" applyAlignment="1">
      <alignment horizontal="center" vertical="center"/>
    </xf>
    <xf numFmtId="0" fontId="6" fillId="0" borderId="10" xfId="46" applyFont="1" applyBorder="1" applyAlignment="1">
      <alignment horizontal="center" vertical="center"/>
    </xf>
    <xf numFmtId="0" fontId="6" fillId="0" borderId="16" xfId="46" applyFont="1" applyBorder="1" applyAlignment="1">
      <alignment horizontal="center" vertical="center"/>
    </xf>
    <xf numFmtId="0" fontId="6" fillId="0" borderId="17" xfId="46" applyFont="1" applyBorder="1" applyAlignment="1">
      <alignment horizontal="center" vertical="center"/>
    </xf>
    <xf numFmtId="0" fontId="6" fillId="0" borderId="11" xfId="46" applyFont="1" applyBorder="1" applyAlignment="1">
      <alignment horizontal="center" vertical="center"/>
    </xf>
    <xf numFmtId="0" fontId="6" fillId="0" borderId="20" xfId="46" applyFont="1" applyBorder="1" applyAlignment="1">
      <alignment horizontal="center" vertical="center"/>
    </xf>
    <xf numFmtId="0" fontId="6" fillId="0" borderId="21" xfId="46" applyFont="1" applyBorder="1" applyAlignment="1">
      <alignment horizontal="center" vertical="center"/>
    </xf>
    <xf numFmtId="0" fontId="6" fillId="0" borderId="16" xfId="46" applyBorder="1" applyAlignment="1">
      <alignment horizontal="center" vertical="center"/>
    </xf>
    <xf numFmtId="0" fontId="6" fillId="0" borderId="17" xfId="46" applyBorder="1" applyAlignment="1">
      <alignment horizontal="center" vertical="center"/>
    </xf>
    <xf numFmtId="0" fontId="6" fillId="0" borderId="11" xfId="46" applyBorder="1" applyAlignment="1">
      <alignment horizontal="center" vertical="center"/>
    </xf>
    <xf numFmtId="0" fontId="6" fillId="0" borderId="20" xfId="46" applyBorder="1" applyAlignment="1">
      <alignment horizontal="center" vertical="center"/>
    </xf>
    <xf numFmtId="0" fontId="6" fillId="0" borderId="21" xfId="46" applyBorder="1" applyAlignment="1">
      <alignment horizontal="center" vertical="center"/>
    </xf>
    <xf numFmtId="0" fontId="6" fillId="0" borderId="33" xfId="46" applyBorder="1" applyAlignment="1">
      <alignment vertical="center"/>
    </xf>
    <xf numFmtId="0" fontId="16" fillId="0" borderId="33" xfId="49" applyFont="1" applyBorder="1" applyAlignment="1" applyProtection="1">
      <alignment horizontal="left" vertical="center" wrapText="1"/>
      <protection locked="0"/>
    </xf>
    <xf numFmtId="0" fontId="16" fillId="30" borderId="33" xfId="49" applyFont="1" applyFill="1" applyBorder="1" applyAlignment="1">
      <alignment horizontal="center" vertical="center" wrapText="1"/>
    </xf>
    <xf numFmtId="0" fontId="16" fillId="0" borderId="33" xfId="49" applyFont="1" applyBorder="1" applyProtection="1">
      <protection locked="0"/>
    </xf>
    <xf numFmtId="0" fontId="6" fillId="0" borderId="33" xfId="49" applyBorder="1" applyAlignment="1">
      <alignment horizontal="left" vertical="center" wrapText="1"/>
    </xf>
    <xf numFmtId="0" fontId="16" fillId="0" borderId="12" xfId="49" applyFont="1" applyBorder="1" applyAlignment="1">
      <alignment horizontal="center" vertical="center" wrapText="1"/>
    </xf>
    <xf numFmtId="0" fontId="16" fillId="0" borderId="44" xfId="49" applyFont="1" applyBorder="1" applyAlignment="1">
      <alignment horizontal="center" vertical="center" wrapText="1"/>
    </xf>
    <xf numFmtId="0" fontId="16" fillId="0" borderId="22" xfId="49" applyFont="1" applyBorder="1" applyAlignment="1">
      <alignment horizontal="center" vertical="center" wrapText="1"/>
    </xf>
    <xf numFmtId="0" fontId="16" fillId="0" borderId="105" xfId="51" applyFont="1" applyBorder="1" applyAlignment="1">
      <alignment horizontal="left" vertical="center"/>
    </xf>
    <xf numFmtId="0" fontId="16" fillId="0" borderId="106" xfId="51" applyFont="1" applyBorder="1" applyAlignment="1">
      <alignment horizontal="left" vertical="center"/>
    </xf>
    <xf numFmtId="0" fontId="16" fillId="0" borderId="107" xfId="51" applyFont="1" applyBorder="1" applyAlignment="1">
      <alignment horizontal="left" vertical="center"/>
    </xf>
    <xf numFmtId="0" fontId="6" fillId="0" borderId="33" xfId="49" applyBorder="1" applyAlignment="1">
      <alignment horizontal="left" vertical="center"/>
    </xf>
    <xf numFmtId="0" fontId="16" fillId="0" borderId="33" xfId="51" applyFont="1" applyBorder="1" applyAlignment="1">
      <alignment horizontal="left" vertical="center" wrapText="1"/>
    </xf>
    <xf numFmtId="0" fontId="16" fillId="0" borderId="33" xfId="51" applyFont="1" applyBorder="1" applyAlignment="1">
      <alignment horizontal="center" vertical="center" textRotation="255"/>
    </xf>
    <xf numFmtId="0" fontId="16" fillId="0" borderId="102" xfId="51" applyFont="1" applyBorder="1" applyAlignment="1">
      <alignment horizontal="left" vertical="center"/>
    </xf>
    <xf numFmtId="0" fontId="16" fillId="0" borderId="103" xfId="51" applyFont="1" applyBorder="1" applyAlignment="1">
      <alignment horizontal="left" vertical="center"/>
    </xf>
    <xf numFmtId="0" fontId="16" fillId="0" borderId="104" xfId="51" applyFont="1" applyBorder="1" applyAlignment="1">
      <alignment horizontal="left" vertical="center"/>
    </xf>
    <xf numFmtId="0" fontId="16" fillId="0" borderId="35" xfId="51" applyFont="1" applyBorder="1" applyAlignment="1">
      <alignment horizontal="center" vertical="center"/>
    </xf>
    <xf numFmtId="0" fontId="16" fillId="0" borderId="99" xfId="51" applyFont="1" applyBorder="1" applyAlignment="1">
      <alignment horizontal="left" vertical="center"/>
    </xf>
    <xf numFmtId="0" fontId="16" fillId="0" borderId="100" xfId="51" applyFont="1" applyBorder="1" applyAlignment="1">
      <alignment horizontal="left" vertical="center"/>
    </xf>
    <xf numFmtId="0" fontId="16" fillId="0" borderId="101" xfId="51" applyFont="1" applyBorder="1" applyAlignment="1">
      <alignment horizontal="left" vertical="center"/>
    </xf>
    <xf numFmtId="0" fontId="16" fillId="0" borderId="10" xfId="49" applyFont="1" applyBorder="1" applyAlignment="1">
      <alignment horizontal="center" vertical="center"/>
    </xf>
    <xf numFmtId="0" fontId="16" fillId="0" borderId="18" xfId="49" applyFont="1" applyBorder="1" applyAlignment="1">
      <alignment horizontal="center" vertical="center"/>
    </xf>
    <xf numFmtId="0" fontId="16" fillId="0" borderId="11" xfId="49" applyFont="1" applyBorder="1" applyAlignment="1">
      <alignment horizontal="center" vertical="center"/>
    </xf>
    <xf numFmtId="0" fontId="16" fillId="0" borderId="49" xfId="49" applyFont="1" applyBorder="1" applyProtection="1">
      <protection locked="0"/>
    </xf>
    <xf numFmtId="0" fontId="16" fillId="0" borderId="82" xfId="49" applyFont="1" applyBorder="1" applyProtection="1">
      <protection locked="0"/>
    </xf>
    <xf numFmtId="0" fontId="16" fillId="0" borderId="50" xfId="49" applyFont="1" applyBorder="1" applyAlignment="1" applyProtection="1">
      <alignment horizontal="center" vertical="center"/>
      <protection locked="0"/>
    </xf>
    <xf numFmtId="0" fontId="16" fillId="0" borderId="51" xfId="49" applyFont="1" applyBorder="1" applyAlignment="1" applyProtection="1">
      <alignment horizontal="center" vertical="center"/>
      <protection locked="0"/>
    </xf>
    <xf numFmtId="0" fontId="16" fillId="0" borderId="97" xfId="49" applyFont="1" applyBorder="1" applyAlignment="1" applyProtection="1">
      <alignment horizontal="center" vertical="center"/>
      <protection locked="0"/>
    </xf>
    <xf numFmtId="0" fontId="16" fillId="0" borderId="73" xfId="49" applyFont="1" applyBorder="1" applyAlignment="1" applyProtection="1">
      <alignment horizontal="center" vertical="center"/>
      <protection locked="0"/>
    </xf>
    <xf numFmtId="0" fontId="16" fillId="0" borderId="74" xfId="49" applyFont="1" applyBorder="1" applyAlignment="1" applyProtection="1">
      <alignment horizontal="center" vertical="center"/>
      <protection locked="0"/>
    </xf>
    <xf numFmtId="0" fontId="16" fillId="0" borderId="75" xfId="49" applyFont="1" applyBorder="1" applyAlignment="1" applyProtection="1">
      <alignment horizontal="center" vertical="center"/>
      <protection locked="0"/>
    </xf>
    <xf numFmtId="0" fontId="16" fillId="0" borderId="33" xfId="49" applyFont="1" applyBorder="1" applyAlignment="1">
      <alignment horizontal="center" vertical="center"/>
    </xf>
    <xf numFmtId="0" fontId="16" fillId="0" borderId="16" xfId="49" applyFont="1" applyBorder="1" applyAlignment="1" applyProtection="1">
      <alignment horizontal="center"/>
      <protection locked="0"/>
    </xf>
    <xf numFmtId="0" fontId="16" fillId="0" borderId="20" xfId="49" applyFont="1" applyBorder="1" applyAlignment="1" applyProtection="1">
      <alignment horizontal="center"/>
      <protection locked="0"/>
    </xf>
    <xf numFmtId="0" fontId="16" fillId="0" borderId="0" xfId="49" applyFont="1" applyAlignment="1">
      <alignment horizontal="left" vertical="center" wrapText="1"/>
    </xf>
    <xf numFmtId="0" fontId="16" fillId="30" borderId="0" xfId="49" applyFont="1" applyFill="1" applyAlignment="1">
      <alignment horizontal="left" vertical="center" wrapText="1"/>
    </xf>
    <xf numFmtId="0" fontId="16" fillId="30" borderId="0" xfId="49" applyFont="1" applyFill="1" applyAlignment="1">
      <alignment vertical="center" wrapText="1"/>
    </xf>
    <xf numFmtId="0" fontId="16" fillId="0" borderId="35" xfId="49" applyFont="1" applyBorder="1" applyAlignment="1">
      <alignment horizontal="center" vertical="center" textRotation="255" wrapText="1"/>
    </xf>
    <xf numFmtId="0" fontId="16" fillId="0" borderId="60" xfId="49" applyFont="1" applyBorder="1" applyAlignment="1">
      <alignment horizontal="center" vertical="center" textRotation="255" wrapText="1"/>
    </xf>
    <xf numFmtId="0" fontId="16" fillId="0" borderId="34" xfId="49" applyFont="1" applyBorder="1" applyAlignment="1">
      <alignment horizontal="center" vertical="center" textRotation="255" wrapText="1"/>
    </xf>
    <xf numFmtId="0" fontId="16" fillId="0" borderId="44" xfId="49" applyFont="1" applyBorder="1" applyAlignment="1">
      <alignment horizontal="left" vertical="center"/>
    </xf>
    <xf numFmtId="0" fontId="16" fillId="0" borderId="22" xfId="49" applyFont="1" applyBorder="1" applyAlignment="1">
      <alignment horizontal="left" vertical="center"/>
    </xf>
    <xf numFmtId="0" fontId="11" fillId="0" borderId="10" xfId="64" applyFont="1" applyBorder="1" applyAlignment="1">
      <alignment horizontal="right" vertical="center"/>
    </xf>
    <xf numFmtId="0" fontId="11" fillId="0" borderId="17" xfId="64" applyFont="1" applyBorder="1" applyAlignment="1">
      <alignment horizontal="right" vertical="center"/>
    </xf>
    <xf numFmtId="0" fontId="11" fillId="0" borderId="11" xfId="64" applyFont="1" applyBorder="1" applyAlignment="1">
      <alignment horizontal="right" vertical="center"/>
    </xf>
    <xf numFmtId="0" fontId="11" fillId="0" borderId="21" xfId="64" applyFont="1" applyBorder="1" applyAlignment="1">
      <alignment horizontal="right" vertical="center"/>
    </xf>
    <xf numFmtId="0" fontId="16" fillId="0" borderId="22" xfId="49" applyFont="1" applyBorder="1" applyAlignment="1">
      <alignment horizontal="center" vertical="center"/>
    </xf>
    <xf numFmtId="49" fontId="16" fillId="0" borderId="33" xfId="49" applyNumberFormat="1" applyFont="1" applyBorder="1" applyAlignment="1" applyProtection="1">
      <alignment horizontal="center" vertical="center"/>
      <protection locked="0"/>
    </xf>
    <xf numFmtId="0" fontId="16" fillId="0" borderId="44" xfId="49" applyFont="1" applyBorder="1" applyAlignment="1">
      <alignment horizontal="center" vertical="center"/>
    </xf>
    <xf numFmtId="0" fontId="11" fillId="0" borderId="44" xfId="64" applyFont="1" applyBorder="1" applyAlignment="1">
      <alignment horizontal="left" vertical="center"/>
    </xf>
    <xf numFmtId="0" fontId="11" fillId="0" borderId="22" xfId="64" applyFont="1" applyBorder="1" applyAlignment="1">
      <alignment horizontal="left" vertical="center"/>
    </xf>
    <xf numFmtId="0" fontId="11" fillId="0" borderId="12" xfId="64" applyFont="1" applyBorder="1" applyAlignment="1">
      <alignment horizontal="left" vertical="center"/>
    </xf>
    <xf numFmtId="0" fontId="16" fillId="0" borderId="33" xfId="49" applyFont="1" applyBorder="1" applyAlignment="1">
      <alignment horizontal="center" vertical="center" textRotation="255" wrapText="1"/>
    </xf>
    <xf numFmtId="0" fontId="16" fillId="0" borderId="53" xfId="49" applyFont="1" applyBorder="1" applyAlignment="1" applyProtection="1">
      <alignment horizontal="center" vertical="center"/>
      <protection locked="0"/>
    </xf>
    <xf numFmtId="0" fontId="16" fillId="0" borderId="52" xfId="49" applyFont="1" applyBorder="1" applyAlignment="1" applyProtection="1">
      <alignment horizontal="center" vertical="center"/>
      <protection locked="0"/>
    </xf>
    <xf numFmtId="0" fontId="16" fillId="0" borderId="54" xfId="49" applyFont="1" applyBorder="1" applyAlignment="1" applyProtection="1">
      <alignment horizontal="center" vertical="center"/>
      <protection locked="0"/>
    </xf>
    <xf numFmtId="0" fontId="16" fillId="0" borderId="57" xfId="49" applyFont="1" applyBorder="1" applyAlignment="1" applyProtection="1">
      <alignment horizontal="center" vertical="center"/>
      <protection locked="0"/>
    </xf>
    <xf numFmtId="0" fontId="16" fillId="0" borderId="58" xfId="49" applyFont="1" applyBorder="1" applyAlignment="1" applyProtection="1">
      <alignment horizontal="center" vertical="center"/>
      <protection locked="0"/>
    </xf>
    <xf numFmtId="0" fontId="16" fillId="0" borderId="59" xfId="49" applyFont="1" applyBorder="1" applyAlignment="1" applyProtection="1">
      <alignment horizontal="center" vertical="center"/>
      <protection locked="0"/>
    </xf>
    <xf numFmtId="0" fontId="16" fillId="0" borderId="16" xfId="49" applyFont="1" applyBorder="1" applyAlignment="1">
      <alignment horizontal="center" vertical="center"/>
    </xf>
    <xf numFmtId="0" fontId="16" fillId="0" borderId="0" xfId="49" applyFont="1" applyAlignment="1">
      <alignment horizontal="center" vertical="center"/>
    </xf>
    <xf numFmtId="0" fontId="16" fillId="0" borderId="20" xfId="49" applyFont="1" applyBorder="1" applyAlignment="1">
      <alignment horizontal="center" vertical="center"/>
    </xf>
    <xf numFmtId="0" fontId="16" fillId="30" borderId="12" xfId="49" applyFont="1" applyFill="1" applyBorder="1" applyAlignment="1">
      <alignment horizontal="center" vertical="center"/>
    </xf>
    <xf numFmtId="0" fontId="16" fillId="30" borderId="44" xfId="49" applyFont="1" applyFill="1" applyBorder="1" applyAlignment="1">
      <alignment horizontal="center" vertical="center"/>
    </xf>
    <xf numFmtId="0" fontId="16" fillId="30" borderId="22" xfId="49" applyFont="1" applyFill="1" applyBorder="1" applyAlignment="1">
      <alignment horizontal="center" vertical="center"/>
    </xf>
    <xf numFmtId="0" fontId="52" fillId="30" borderId="10" xfId="49" applyFont="1" applyFill="1" applyBorder="1" applyAlignment="1">
      <alignment horizontal="center" vertical="center" wrapText="1"/>
    </xf>
    <xf numFmtId="0" fontId="52" fillId="30" borderId="17" xfId="49" applyFont="1" applyFill="1" applyBorder="1" applyAlignment="1">
      <alignment horizontal="center" vertical="center"/>
    </xf>
    <xf numFmtId="0" fontId="52" fillId="30" borderId="11" xfId="49" applyFont="1" applyFill="1" applyBorder="1" applyAlignment="1">
      <alignment horizontal="center" vertical="center"/>
    </xf>
    <xf numFmtId="0" fontId="52" fillId="30" borderId="21" xfId="49" applyFont="1" applyFill="1" applyBorder="1" applyAlignment="1">
      <alignment horizontal="center" vertical="center"/>
    </xf>
    <xf numFmtId="0" fontId="16" fillId="30" borderId="44" xfId="49" applyFont="1" applyFill="1" applyBorder="1" applyAlignment="1">
      <alignment horizontal="left" vertical="center"/>
    </xf>
    <xf numFmtId="0" fontId="16" fillId="30" borderId="22" xfId="49" applyFont="1" applyFill="1" applyBorder="1" applyAlignment="1">
      <alignment horizontal="left" vertical="center"/>
    </xf>
    <xf numFmtId="0" fontId="87" fillId="30" borderId="10" xfId="64" applyFont="1" applyFill="1" applyBorder="1" applyAlignment="1">
      <alignment horizontal="right" vertical="center"/>
    </xf>
    <xf numFmtId="0" fontId="87" fillId="30" borderId="17" xfId="64" applyFont="1" applyFill="1" applyBorder="1" applyAlignment="1">
      <alignment horizontal="right" vertical="center"/>
    </xf>
    <xf numFmtId="0" fontId="87" fillId="30" borderId="11" xfId="64" applyFont="1" applyFill="1" applyBorder="1" applyAlignment="1">
      <alignment horizontal="right" vertical="center"/>
    </xf>
    <xf numFmtId="0" fontId="87" fillId="30" borderId="21" xfId="64" applyFont="1" applyFill="1" applyBorder="1" applyAlignment="1">
      <alignment horizontal="right" vertical="center"/>
    </xf>
    <xf numFmtId="0" fontId="16" fillId="0" borderId="17" xfId="49" applyFont="1" applyBorder="1" applyAlignment="1">
      <alignment horizontal="center" vertical="center"/>
    </xf>
    <xf numFmtId="0" fontId="16" fillId="0" borderId="21" xfId="49" applyFont="1" applyBorder="1" applyAlignment="1">
      <alignment horizontal="center" vertical="center"/>
    </xf>
    <xf numFmtId="0" fontId="16" fillId="0" borderId="12" xfId="49" applyFont="1" applyBorder="1" applyAlignment="1" applyProtection="1">
      <alignment horizontal="center" vertical="center"/>
      <protection locked="0"/>
    </xf>
    <xf numFmtId="0" fontId="16" fillId="0" borderId="22" xfId="49" applyFont="1" applyBorder="1" applyAlignment="1" applyProtection="1">
      <alignment horizontal="center" vertical="center"/>
      <protection locked="0"/>
    </xf>
    <xf numFmtId="0" fontId="16" fillId="0" borderId="44" xfId="49" applyFont="1" applyBorder="1" applyAlignment="1" applyProtection="1">
      <alignment horizontal="center" vertical="center"/>
      <protection locked="0"/>
    </xf>
    <xf numFmtId="0" fontId="16" fillId="0" borderId="11" xfId="49" applyFont="1" applyBorder="1"/>
    <xf numFmtId="0" fontId="16" fillId="0" borderId="20" xfId="49" applyFont="1" applyBorder="1"/>
    <xf numFmtId="0" fontId="16" fillId="0" borderId="20" xfId="49" applyFont="1" applyBorder="1" applyAlignment="1">
      <alignment horizontal="left"/>
    </xf>
    <xf numFmtId="0" fontId="52" fillId="0" borderId="16" xfId="49" applyFont="1" applyBorder="1" applyAlignment="1">
      <alignment horizontal="center" vertical="center" wrapText="1"/>
    </xf>
    <xf numFmtId="0" fontId="52" fillId="0" borderId="17" xfId="49" applyFont="1" applyBorder="1" applyAlignment="1">
      <alignment horizontal="center" vertical="center"/>
    </xf>
    <xf numFmtId="0" fontId="52" fillId="0" borderId="20" xfId="49" applyFont="1" applyBorder="1" applyAlignment="1">
      <alignment horizontal="center" vertical="center"/>
    </xf>
    <xf numFmtId="0" fontId="52" fillId="0" borderId="21" xfId="49" applyFont="1" applyBorder="1" applyAlignment="1">
      <alignment horizontal="center" vertical="center"/>
    </xf>
    <xf numFmtId="0" fontId="53" fillId="0" borderId="0" xfId="51" applyFont="1" applyAlignment="1">
      <alignment horizontal="left" vertical="center" shrinkToFit="1"/>
    </xf>
    <xf numFmtId="0" fontId="11" fillId="0" borderId="33" xfId="64" applyFont="1" applyBorder="1" applyAlignment="1">
      <alignment horizontal="left" vertical="center"/>
    </xf>
    <xf numFmtId="0" fontId="16" fillId="0" borderId="18" xfId="49" applyFont="1" applyBorder="1" applyAlignment="1">
      <alignment horizontal="center" vertical="center" textRotation="255" wrapText="1"/>
    </xf>
    <xf numFmtId="0" fontId="52" fillId="0" borderId="10" xfId="49" applyFont="1" applyBorder="1" applyAlignment="1">
      <alignment horizontal="center" vertical="center" wrapText="1"/>
    </xf>
    <xf numFmtId="0" fontId="52" fillId="0" borderId="11" xfId="49" applyFont="1" applyBorder="1" applyAlignment="1">
      <alignment horizontal="center" vertical="center"/>
    </xf>
    <xf numFmtId="0" fontId="11" fillId="30" borderId="10" xfId="64" applyFont="1" applyFill="1" applyBorder="1" applyAlignment="1">
      <alignment horizontal="right" vertical="center"/>
    </xf>
    <xf numFmtId="0" fontId="11" fillId="30" borderId="17" xfId="64" applyFont="1" applyFill="1" applyBorder="1" applyAlignment="1">
      <alignment horizontal="right" vertical="center"/>
    </xf>
    <xf numFmtId="0" fontId="11" fillId="30" borderId="11" xfId="64" applyFont="1" applyFill="1" applyBorder="1" applyAlignment="1">
      <alignment horizontal="right" vertical="center"/>
    </xf>
    <xf numFmtId="0" fontId="11" fillId="30" borderId="21" xfId="64" applyFont="1" applyFill="1" applyBorder="1" applyAlignment="1">
      <alignment horizontal="right" vertical="center"/>
    </xf>
    <xf numFmtId="0" fontId="8" fillId="0" borderId="12" xfId="49" applyFont="1" applyBorder="1" applyAlignment="1">
      <alignment horizontal="left" vertical="center"/>
    </xf>
    <xf numFmtId="0" fontId="8" fillId="0" borderId="22" xfId="49" applyFont="1" applyBorder="1" applyAlignment="1">
      <alignment horizontal="left" vertical="center"/>
    </xf>
    <xf numFmtId="0" fontId="16" fillId="30" borderId="10" xfId="49" applyFont="1" applyFill="1" applyBorder="1" applyAlignment="1" applyProtection="1">
      <alignment horizontal="center" vertical="center"/>
      <protection locked="0"/>
    </xf>
    <xf numFmtId="0" fontId="16" fillId="30" borderId="16" xfId="49" applyFont="1" applyFill="1" applyBorder="1" applyAlignment="1" applyProtection="1">
      <alignment horizontal="center" vertical="center"/>
      <protection locked="0"/>
    </xf>
    <xf numFmtId="0" fontId="16" fillId="30" borderId="17" xfId="49" applyFont="1" applyFill="1" applyBorder="1" applyAlignment="1" applyProtection="1">
      <alignment horizontal="center" vertical="center"/>
      <protection locked="0"/>
    </xf>
    <xf numFmtId="0" fontId="16" fillId="30" borderId="11" xfId="49" applyFont="1" applyFill="1" applyBorder="1" applyAlignment="1" applyProtection="1">
      <alignment horizontal="center" vertical="center"/>
      <protection locked="0"/>
    </xf>
    <xf numFmtId="0" fontId="16" fillId="30" borderId="20" xfId="49" applyFont="1" applyFill="1" applyBorder="1" applyAlignment="1" applyProtection="1">
      <alignment horizontal="center" vertical="center"/>
      <protection locked="0"/>
    </xf>
    <xf numFmtId="0" fontId="16" fillId="30" borderId="21" xfId="49" applyFont="1" applyFill="1" applyBorder="1" applyAlignment="1" applyProtection="1">
      <alignment horizontal="center" vertical="center"/>
      <protection locked="0"/>
    </xf>
    <xf numFmtId="0" fontId="16" fillId="30" borderId="16" xfId="49" applyFont="1" applyFill="1" applyBorder="1" applyAlignment="1">
      <alignment horizontal="center" vertical="center"/>
    </xf>
    <xf numFmtId="0" fontId="16" fillId="30" borderId="0" xfId="49" applyFont="1" applyFill="1" applyAlignment="1">
      <alignment horizontal="center" vertical="center"/>
    </xf>
    <xf numFmtId="0" fontId="16" fillId="30" borderId="20" xfId="49" applyFont="1" applyFill="1" applyBorder="1" applyAlignment="1">
      <alignment horizontal="center" vertical="center"/>
    </xf>
    <xf numFmtId="0" fontId="16" fillId="30" borderId="10" xfId="49" applyFont="1" applyFill="1" applyBorder="1" applyAlignment="1">
      <alignment horizontal="center" vertical="center"/>
    </xf>
    <xf numFmtId="0" fontId="16" fillId="30" borderId="17" xfId="49" applyFont="1" applyFill="1" applyBorder="1" applyAlignment="1">
      <alignment horizontal="center" vertical="center"/>
    </xf>
    <xf numFmtId="0" fontId="16" fillId="30" borderId="18" xfId="49" applyFont="1" applyFill="1" applyBorder="1" applyAlignment="1">
      <alignment horizontal="center" vertical="center"/>
    </xf>
    <xf numFmtId="0" fontId="16" fillId="30" borderId="19" xfId="49" applyFont="1" applyFill="1" applyBorder="1" applyAlignment="1">
      <alignment horizontal="center" vertical="center"/>
    </xf>
    <xf numFmtId="0" fontId="16" fillId="30" borderId="11" xfId="49" applyFont="1" applyFill="1" applyBorder="1" applyAlignment="1">
      <alignment horizontal="center" vertical="center"/>
    </xf>
    <xf numFmtId="0" fontId="16" fillId="30" borderId="21" xfId="49" applyFont="1" applyFill="1" applyBorder="1" applyAlignment="1">
      <alignment horizontal="center" vertical="center"/>
    </xf>
    <xf numFmtId="0" fontId="54" fillId="0" borderId="10" xfId="53" applyFont="1" applyBorder="1" applyAlignment="1">
      <alignment horizontal="center" vertical="center" wrapText="1"/>
    </xf>
    <xf numFmtId="0" fontId="54" fillId="0" borderId="17" xfId="53" applyFont="1" applyBorder="1" applyAlignment="1">
      <alignment horizontal="center" vertical="center" wrapText="1"/>
    </xf>
    <xf numFmtId="0" fontId="54" fillId="0" borderId="11" xfId="53" applyFont="1" applyBorder="1" applyAlignment="1">
      <alignment horizontal="center" vertical="center" wrapText="1"/>
    </xf>
    <xf numFmtId="0" fontId="54" fillId="0" borderId="21" xfId="53" applyFont="1" applyBorder="1" applyAlignment="1">
      <alignment horizontal="center" vertical="center" wrapText="1"/>
    </xf>
    <xf numFmtId="0" fontId="16" fillId="0" borderId="33" xfId="53" applyFont="1" applyBorder="1" applyAlignment="1">
      <alignment horizontal="center" vertical="center"/>
    </xf>
    <xf numFmtId="0" fontId="16" fillId="0" borderId="33" xfId="49" applyFont="1" applyBorder="1" applyAlignment="1" applyProtection="1">
      <alignment horizontal="center" vertical="center"/>
      <protection locked="0"/>
    </xf>
    <xf numFmtId="0" fontId="6" fillId="0" borderId="12" xfId="49" applyBorder="1" applyAlignment="1">
      <alignment horizontal="left" vertical="center"/>
    </xf>
    <xf numFmtId="0" fontId="6" fillId="0" borderId="22" xfId="49" applyBorder="1" applyAlignment="1">
      <alignment horizontal="left" vertical="center"/>
    </xf>
    <xf numFmtId="0" fontId="52" fillId="0" borderId="44" xfId="52" applyFont="1" applyBorder="1" applyAlignment="1">
      <alignment horizontal="left" vertical="center" wrapText="1"/>
    </xf>
    <xf numFmtId="0" fontId="52" fillId="0" borderId="22" xfId="52" applyFont="1" applyBorder="1" applyAlignment="1">
      <alignment horizontal="left" vertical="center" wrapText="1"/>
    </xf>
    <xf numFmtId="0" fontId="16" fillId="0" borderId="33" xfId="52" applyFont="1" applyBorder="1" applyAlignment="1">
      <alignment horizontal="center" vertical="center" wrapText="1"/>
    </xf>
    <xf numFmtId="0" fontId="16" fillId="0" borderId="12" xfId="49" applyFont="1" applyBorder="1" applyAlignment="1">
      <alignment horizontal="left" vertical="center"/>
    </xf>
    <xf numFmtId="0" fontId="16" fillId="0" borderId="11" xfId="49" applyFont="1" applyBorder="1" applyAlignment="1" applyProtection="1">
      <alignment horizontal="left" vertical="center"/>
      <protection locked="0"/>
    </xf>
    <xf numFmtId="0" fontId="16" fillId="0" borderId="20" xfId="49" applyFont="1" applyBorder="1" applyAlignment="1" applyProtection="1">
      <alignment horizontal="left" vertical="center"/>
      <protection locked="0"/>
    </xf>
    <xf numFmtId="0" fontId="16" fillId="0" borderId="44" xfId="49" applyFont="1" applyBorder="1" applyAlignment="1" applyProtection="1">
      <alignment horizontal="left" vertical="center"/>
      <protection locked="0"/>
    </xf>
    <xf numFmtId="0" fontId="16" fillId="0" borderId="22" xfId="49" applyFont="1" applyBorder="1" applyAlignment="1" applyProtection="1">
      <alignment horizontal="left" vertical="center"/>
      <protection locked="0"/>
    </xf>
    <xf numFmtId="0" fontId="54" fillId="0" borderId="16" xfId="53" applyFont="1" applyBorder="1" applyAlignment="1">
      <alignment horizontal="center" vertical="center" wrapText="1"/>
    </xf>
    <xf numFmtId="0" fontId="16" fillId="0" borderId="12" xfId="53" applyFont="1" applyBorder="1" applyAlignment="1">
      <alignment horizontal="center" vertical="center"/>
    </xf>
    <xf numFmtId="0" fontId="16" fillId="0" borderId="44" xfId="53" applyFont="1" applyBorder="1" applyAlignment="1">
      <alignment horizontal="center" vertical="center"/>
    </xf>
    <xf numFmtId="0" fontId="16" fillId="0" borderId="16" xfId="53" applyFont="1" applyBorder="1" applyAlignment="1">
      <alignment horizontal="center" vertical="center"/>
    </xf>
    <xf numFmtId="0" fontId="16" fillId="0" borderId="22" xfId="53" applyFont="1" applyBorder="1" applyAlignment="1">
      <alignment horizontal="center" vertical="center"/>
    </xf>
    <xf numFmtId="0" fontId="53" fillId="0" borderId="12" xfId="51" applyFont="1" applyBorder="1" applyAlignment="1">
      <alignment horizontal="left" vertical="center" shrinkToFit="1"/>
    </xf>
    <xf numFmtId="0" fontId="53" fillId="0" borderId="44" xfId="51" applyFont="1" applyBorder="1" applyAlignment="1">
      <alignment horizontal="left" vertical="center" shrinkToFit="1"/>
    </xf>
    <xf numFmtId="0" fontId="53" fillId="0" borderId="16" xfId="51" applyFont="1" applyBorder="1" applyAlignment="1">
      <alignment horizontal="left" vertical="center" shrinkToFit="1"/>
    </xf>
    <xf numFmtId="0" fontId="53" fillId="0" borderId="22" xfId="51" applyFont="1" applyBorder="1" applyAlignment="1">
      <alignment horizontal="left" vertical="center" shrinkToFit="1"/>
    </xf>
    <xf numFmtId="0" fontId="16" fillId="0" borderId="10" xfId="51" applyFont="1" applyBorder="1" applyAlignment="1">
      <alignment horizontal="left" vertical="center" wrapText="1"/>
    </xf>
    <xf numFmtId="0" fontId="16" fillId="0" borderId="16" xfId="51" applyFont="1" applyBorder="1" applyAlignment="1">
      <alignment horizontal="left" vertical="center" wrapText="1"/>
    </xf>
    <xf numFmtId="0" fontId="16" fillId="0" borderId="18" xfId="51" applyFont="1" applyBorder="1" applyAlignment="1">
      <alignment horizontal="left" vertical="center" wrapText="1"/>
    </xf>
    <xf numFmtId="0" fontId="16" fillId="0" borderId="0" xfId="51" applyFont="1" applyAlignment="1">
      <alignment horizontal="left" vertical="center" wrapText="1"/>
    </xf>
    <xf numFmtId="0" fontId="16" fillId="0" borderId="44" xfId="52" applyFont="1" applyBorder="1" applyAlignment="1">
      <alignment horizontal="left" vertical="center"/>
    </xf>
    <xf numFmtId="0" fontId="16" fillId="0" borderId="22" xfId="52" applyFont="1" applyBorder="1" applyAlignment="1">
      <alignment horizontal="left" vertical="center"/>
    </xf>
    <xf numFmtId="0" fontId="16" fillId="0" borderId="22" xfId="52" applyFont="1" applyBorder="1" applyAlignment="1">
      <alignment horizontal="left" vertical="center" wrapText="1"/>
    </xf>
    <xf numFmtId="0" fontId="16" fillId="0" borderId="33" xfId="52" applyFont="1" applyBorder="1" applyAlignment="1">
      <alignment horizontal="left" vertical="center" wrapText="1"/>
    </xf>
    <xf numFmtId="0" fontId="16" fillId="0" borderId="44" xfId="49" applyFont="1" applyBorder="1" applyProtection="1">
      <protection locked="0"/>
    </xf>
    <xf numFmtId="0" fontId="16" fillId="0" borderId="22" xfId="49" applyFont="1" applyBorder="1" applyProtection="1">
      <protection locked="0"/>
    </xf>
    <xf numFmtId="0" fontId="16" fillId="0" borderId="20" xfId="52" applyFont="1" applyBorder="1" applyAlignment="1">
      <alignment horizontal="left" vertical="center"/>
    </xf>
    <xf numFmtId="0" fontId="16" fillId="0" borderId="21" xfId="52" applyFont="1" applyBorder="1" applyAlignment="1">
      <alignment horizontal="left" vertical="center"/>
    </xf>
    <xf numFmtId="0" fontId="16" fillId="0" borderId="10" xfId="52" applyFont="1" applyBorder="1" applyAlignment="1">
      <alignment horizontal="left" vertical="center" shrinkToFit="1"/>
    </xf>
    <xf numFmtId="0" fontId="16" fillId="0" borderId="16" xfId="52" applyFont="1" applyBorder="1" applyAlignment="1">
      <alignment horizontal="left" vertical="center" shrinkToFit="1"/>
    </xf>
    <xf numFmtId="0" fontId="16" fillId="0" borderId="17" xfId="52" applyFont="1" applyBorder="1" applyAlignment="1">
      <alignment horizontal="left" vertical="center" shrinkToFit="1"/>
    </xf>
    <xf numFmtId="0" fontId="16" fillId="24" borderId="33" xfId="49" applyFont="1" applyFill="1" applyBorder="1" applyAlignment="1">
      <alignment horizontal="center" vertical="center"/>
    </xf>
    <xf numFmtId="0" fontId="16" fillId="0" borderId="12" xfId="51" applyFont="1" applyBorder="1" applyAlignment="1">
      <alignment horizontal="center" vertical="center" shrinkToFit="1"/>
    </xf>
    <xf numFmtId="0" fontId="16" fillId="0" borderId="44" xfId="51" applyFont="1" applyBorder="1" applyAlignment="1">
      <alignment horizontal="center" vertical="center" shrinkToFit="1"/>
    </xf>
    <xf numFmtId="0" fontId="16" fillId="0" borderId="16" xfId="51" applyFont="1" applyBorder="1" applyAlignment="1">
      <alignment horizontal="center" vertical="center" shrinkToFit="1"/>
    </xf>
    <xf numFmtId="0" fontId="16" fillId="0" borderId="44" xfId="51" applyFont="1" applyBorder="1" applyAlignment="1">
      <alignment horizontal="center" vertical="center"/>
    </xf>
    <xf numFmtId="0" fontId="16" fillId="0" borderId="22" xfId="51" applyFont="1" applyBorder="1" applyAlignment="1">
      <alignment horizontal="center" vertical="center"/>
    </xf>
    <xf numFmtId="0" fontId="16" fillId="0" borderId="12" xfId="51" applyFont="1" applyBorder="1" applyAlignment="1" applyProtection="1">
      <alignment horizontal="center" vertical="center"/>
      <protection locked="0"/>
    </xf>
    <xf numFmtId="0" fontId="16" fillId="0" borderId="44" xfId="51" applyFont="1" applyBorder="1" applyAlignment="1" applyProtection="1">
      <alignment horizontal="center" vertical="center"/>
      <protection locked="0"/>
    </xf>
    <xf numFmtId="0" fontId="16" fillId="0" borderId="22" xfId="51" applyFont="1" applyBorder="1" applyAlignment="1" applyProtection="1">
      <alignment horizontal="center" vertical="center"/>
      <protection locked="0"/>
    </xf>
    <xf numFmtId="0" fontId="16" fillId="0" borderId="10" xfId="49" applyFont="1" applyBorder="1" applyAlignment="1">
      <alignment horizontal="left" vertical="center" wrapText="1"/>
    </xf>
    <xf numFmtId="0" fontId="16" fillId="0" borderId="17" xfId="49" applyFont="1" applyBorder="1" applyAlignment="1">
      <alignment horizontal="left" vertical="center" wrapText="1"/>
    </xf>
    <xf numFmtId="0" fontId="16" fillId="0" borderId="11" xfId="49" applyFont="1" applyBorder="1" applyAlignment="1">
      <alignment horizontal="left" vertical="center" wrapText="1"/>
    </xf>
    <xf numFmtId="0" fontId="16" fillId="0" borderId="21" xfId="49" applyFont="1" applyBorder="1" applyAlignment="1">
      <alignment horizontal="left" vertical="center" wrapText="1"/>
    </xf>
    <xf numFmtId="0" fontId="52" fillId="0" borderId="10" xfId="49" applyFont="1" applyBorder="1" applyAlignment="1">
      <alignment horizontal="left" vertical="center" wrapText="1" shrinkToFit="1"/>
    </xf>
    <xf numFmtId="0" fontId="52" fillId="0" borderId="16" xfId="49" applyFont="1" applyBorder="1" applyAlignment="1">
      <alignment horizontal="left" vertical="center" wrapText="1" shrinkToFit="1"/>
    </xf>
    <xf numFmtId="0" fontId="52" fillId="0" borderId="18" xfId="49" applyFont="1" applyBorder="1" applyAlignment="1">
      <alignment horizontal="left" vertical="center" wrapText="1" shrinkToFit="1"/>
    </xf>
    <xf numFmtId="0" fontId="52" fillId="0" borderId="0" xfId="49" applyFont="1" applyAlignment="1">
      <alignment horizontal="left" vertical="center" wrapText="1" shrinkToFit="1"/>
    </xf>
    <xf numFmtId="0" fontId="52" fillId="0" borderId="11" xfId="49" applyFont="1" applyBorder="1" applyAlignment="1">
      <alignment horizontal="left" vertical="center" wrapText="1" shrinkToFit="1"/>
    </xf>
    <xf numFmtId="0" fontId="52" fillId="0" borderId="20" xfId="49" applyFont="1" applyBorder="1" applyAlignment="1">
      <alignment horizontal="left" vertical="center" wrapText="1" shrinkToFit="1"/>
    </xf>
    <xf numFmtId="0" fontId="16" fillId="0" borderId="20" xfId="49" applyFont="1" applyBorder="1" applyAlignment="1" applyProtection="1">
      <alignment horizontal="center" vertical="center"/>
      <protection locked="0"/>
    </xf>
    <xf numFmtId="0" fontId="16" fillId="0" borderId="17" xfId="49" applyFont="1" applyBorder="1" applyAlignment="1">
      <alignment vertical="center"/>
    </xf>
    <xf numFmtId="0" fontId="16" fillId="0" borderId="11" xfId="49" applyFont="1" applyBorder="1" applyAlignment="1">
      <alignment vertical="center"/>
    </xf>
    <xf numFmtId="0" fontId="16" fillId="0" borderId="21" xfId="49" applyFont="1" applyBorder="1" applyAlignment="1">
      <alignment vertical="center"/>
    </xf>
    <xf numFmtId="0" fontId="16" fillId="0" borderId="12" xfId="49" applyFont="1" applyBorder="1" applyAlignment="1">
      <alignment horizontal="center" vertical="center"/>
    </xf>
    <xf numFmtId="0" fontId="29" fillId="0" borderId="0" xfId="52" applyFont="1" applyAlignment="1">
      <alignment horizontal="center"/>
    </xf>
    <xf numFmtId="0" fontId="15" fillId="0" borderId="18" xfId="52" applyFont="1" applyBorder="1" applyAlignment="1">
      <alignment horizontal="center"/>
    </xf>
    <xf numFmtId="0" fontId="15" fillId="0" borderId="0" xfId="52" applyFont="1" applyAlignment="1">
      <alignment horizontal="center"/>
    </xf>
    <xf numFmtId="0" fontId="15" fillId="0" borderId="19" xfId="52" applyFont="1" applyBorder="1" applyAlignment="1">
      <alignment horizontal="center"/>
    </xf>
    <xf numFmtId="0" fontId="9" fillId="0" borderId="18" xfId="52" applyFont="1" applyBorder="1" applyAlignment="1">
      <alignment horizontal="left" vertical="top"/>
    </xf>
    <xf numFmtId="0" fontId="9" fillId="0" borderId="19" xfId="52" applyFont="1" applyBorder="1" applyAlignment="1">
      <alignment horizontal="left" vertical="top"/>
    </xf>
    <xf numFmtId="0" fontId="55" fillId="0" borderId="12" xfId="52" applyFont="1" applyBorder="1" applyAlignment="1">
      <alignment horizontal="center" vertical="center"/>
    </xf>
    <xf numFmtId="0" fontId="55" fillId="0" borderId="22" xfId="52" applyFont="1" applyBorder="1" applyAlignment="1">
      <alignment horizontal="center" vertical="center"/>
    </xf>
    <xf numFmtId="0" fontId="96" fillId="30" borderId="0" xfId="66" applyFont="1" applyFill="1" applyAlignment="1">
      <alignment horizontal="center" vertical="center"/>
    </xf>
    <xf numFmtId="0" fontId="94" fillId="30" borderId="0" xfId="66" applyFont="1" applyFill="1" applyAlignment="1">
      <alignment horizontal="center" vertical="center"/>
    </xf>
    <xf numFmtId="0" fontId="96" fillId="30" borderId="0" xfId="66" applyFont="1" applyFill="1" applyAlignment="1">
      <alignment horizontal="right"/>
    </xf>
    <xf numFmtId="0" fontId="98" fillId="30" borderId="0" xfId="66" applyFont="1" applyFill="1" applyAlignment="1">
      <alignment horizontal="left" vertical="center"/>
    </xf>
    <xf numFmtId="0" fontId="98" fillId="30" borderId="20" xfId="66" applyFont="1" applyFill="1" applyBorder="1" applyAlignment="1">
      <alignment horizontal="left" vertical="center"/>
    </xf>
    <xf numFmtId="0" fontId="98" fillId="30" borderId="16" xfId="66" applyFont="1" applyFill="1" applyBorder="1" applyAlignment="1">
      <alignment horizontal="left"/>
    </xf>
    <xf numFmtId="0" fontId="98" fillId="30" borderId="16" xfId="66" applyFont="1" applyFill="1" applyBorder="1" applyAlignment="1">
      <alignment horizontal="center" vertical="center"/>
    </xf>
    <xf numFmtId="0" fontId="98" fillId="30" borderId="20" xfId="66" applyFont="1" applyFill="1" applyBorder="1" applyAlignment="1">
      <alignment horizontal="center" vertical="center"/>
    </xf>
    <xf numFmtId="0" fontId="95" fillId="30" borderId="20" xfId="66" applyFont="1" applyFill="1" applyBorder="1" applyAlignment="1">
      <alignment horizontal="center"/>
    </xf>
    <xf numFmtId="0" fontId="94" fillId="0" borderId="12" xfId="66" applyFont="1" applyBorder="1" applyAlignment="1">
      <alignment horizontal="left" vertical="center"/>
    </xf>
    <xf numFmtId="0" fontId="94" fillId="0" borderId="44" xfId="66" applyFont="1" applyBorder="1" applyAlignment="1">
      <alignment horizontal="left" vertical="center"/>
    </xf>
    <xf numFmtId="0" fontId="94" fillId="0" borderId="22" xfId="66" applyFont="1" applyBorder="1" applyAlignment="1">
      <alignment horizontal="left" vertical="center"/>
    </xf>
    <xf numFmtId="0" fontId="94" fillId="0" borderId="33" xfId="66" applyFont="1" applyBorder="1" applyAlignment="1">
      <alignment horizontal="left" vertical="center"/>
    </xf>
    <xf numFmtId="0" fontId="94" fillId="30" borderId="0" xfId="66" applyFont="1" applyFill="1" applyAlignment="1">
      <alignment horizontal="center" vertical="top"/>
    </xf>
    <xf numFmtId="0" fontId="94" fillId="30" borderId="12" xfId="66" applyFont="1" applyFill="1" applyBorder="1" applyAlignment="1">
      <alignment horizontal="left" vertical="center"/>
    </xf>
    <xf numFmtId="0" fontId="94" fillId="30" borderId="44" xfId="66" applyFont="1" applyFill="1" applyBorder="1" applyAlignment="1">
      <alignment horizontal="left" vertical="center"/>
    </xf>
    <xf numFmtId="0" fontId="94" fillId="30" borderId="22" xfId="66" applyFont="1" applyFill="1" applyBorder="1" applyAlignment="1">
      <alignment horizontal="left" vertical="center"/>
    </xf>
    <xf numFmtId="0" fontId="94" fillId="30" borderId="33" xfId="66" applyFont="1" applyFill="1" applyBorder="1" applyAlignment="1">
      <alignment horizontal="left" vertical="center"/>
    </xf>
    <xf numFmtId="0" fontId="9" fillId="0" borderId="12" xfId="52" applyFont="1" applyBorder="1" applyAlignment="1">
      <alignment horizontal="center" vertical="center"/>
    </xf>
    <xf numFmtId="0" fontId="9" fillId="0" borderId="44" xfId="52" applyFont="1" applyBorder="1" applyAlignment="1">
      <alignment horizontal="center" vertical="center"/>
    </xf>
    <xf numFmtId="0" fontId="9" fillId="0" borderId="22" xfId="52" applyFont="1" applyBorder="1" applyAlignment="1">
      <alignment horizontal="center" vertical="center"/>
    </xf>
    <xf numFmtId="0" fontId="15" fillId="0" borderId="12" xfId="52" applyFont="1" applyBorder="1" applyAlignment="1">
      <alignment horizontal="left" vertical="center"/>
    </xf>
    <xf numFmtId="0" fontId="15" fillId="0" borderId="44" xfId="52" applyFont="1" applyBorder="1" applyAlignment="1">
      <alignment horizontal="left" vertical="center"/>
    </xf>
    <xf numFmtId="0" fontId="15" fillId="0" borderId="22" xfId="52" applyFont="1" applyBorder="1" applyAlignment="1">
      <alignment horizontal="left" vertical="center"/>
    </xf>
    <xf numFmtId="0" fontId="17" fillId="0" borderId="71" xfId="52" applyFont="1" applyBorder="1" applyAlignment="1">
      <alignment horizontal="center" vertical="center"/>
    </xf>
    <xf numFmtId="0" fontId="6" fillId="0" borderId="72" xfId="52" applyBorder="1" applyAlignment="1">
      <alignment horizontal="center" vertical="center"/>
    </xf>
    <xf numFmtId="0" fontId="6" fillId="0" borderId="68" xfId="52" applyBorder="1" applyAlignment="1">
      <alignment horizontal="center" vertical="center"/>
    </xf>
    <xf numFmtId="0" fontId="17" fillId="24" borderId="65" xfId="52" applyFont="1" applyFill="1" applyBorder="1" applyAlignment="1">
      <alignment horizontal="center"/>
    </xf>
    <xf numFmtId="0" fontId="17" fillId="24" borderId="69" xfId="52" applyFont="1" applyFill="1" applyBorder="1" applyAlignment="1">
      <alignment horizontal="center"/>
    </xf>
    <xf numFmtId="0" fontId="17" fillId="24" borderId="70" xfId="52" applyFont="1" applyFill="1" applyBorder="1" applyAlignment="1">
      <alignment horizontal="center"/>
    </xf>
    <xf numFmtId="0" fontId="17" fillId="0" borderId="12" xfId="52" applyFont="1" applyBorder="1" applyAlignment="1">
      <alignment horizontal="center" vertical="center"/>
    </xf>
    <xf numFmtId="0" fontId="6" fillId="0" borderId="44" xfId="52" applyBorder="1" applyAlignment="1">
      <alignment horizontal="center" vertical="center"/>
    </xf>
    <xf numFmtId="0" fontId="6" fillId="0" borderId="22" xfId="52" applyBorder="1" applyAlignment="1">
      <alignment horizontal="center" vertical="center"/>
    </xf>
    <xf numFmtId="0" fontId="91" fillId="0" borderId="36" xfId="52" applyFont="1" applyBorder="1" applyAlignment="1">
      <alignment wrapText="1"/>
    </xf>
    <xf numFmtId="0" fontId="91" fillId="0" borderId="36" xfId="52" applyFont="1" applyBorder="1"/>
    <xf numFmtId="0" fontId="79" fillId="0" borderId="0" xfId="59" applyFont="1" applyAlignment="1">
      <alignment horizontal="left" vertical="top" wrapText="1"/>
    </xf>
    <xf numFmtId="0" fontId="78" fillId="0" borderId="33" xfId="59" applyFont="1" applyBorder="1" applyAlignment="1">
      <alignment horizontal="center" vertical="center"/>
    </xf>
    <xf numFmtId="0" fontId="78" fillId="27" borderId="33" xfId="59" applyFont="1" applyFill="1" applyBorder="1" applyAlignment="1">
      <alignment horizontal="center" vertical="center"/>
    </xf>
    <xf numFmtId="0" fontId="78" fillId="0" borderId="0" xfId="59" applyFont="1" applyAlignment="1">
      <alignment horizontal="left" vertical="center" wrapText="1"/>
    </xf>
    <xf numFmtId="0" fontId="78" fillId="27" borderId="0" xfId="59" applyFont="1" applyFill="1" applyAlignment="1">
      <alignment horizontal="center" vertical="center"/>
    </xf>
    <xf numFmtId="0" fontId="52" fillId="0" borderId="0" xfId="59" applyFont="1" applyAlignment="1">
      <alignment horizontal="right" vertical="center" wrapText="1"/>
    </xf>
    <xf numFmtId="0" fontId="80" fillId="0" borderId="0" xfId="57" applyFont="1" applyAlignment="1">
      <alignment horizontal="center" vertical="center" wrapText="1"/>
    </xf>
    <xf numFmtId="0" fontId="78" fillId="0" borderId="0" xfId="59" applyFont="1" applyAlignment="1">
      <alignment horizontal="left" vertical="top" wrapText="1"/>
    </xf>
    <xf numFmtId="0" fontId="19" fillId="0" borderId="0" xfId="52" applyFont="1" applyAlignment="1">
      <alignment horizontal="center"/>
    </xf>
    <xf numFmtId="0" fontId="17" fillId="0" borderId="44" xfId="52" applyFont="1" applyBorder="1" applyAlignment="1">
      <alignment horizontal="distributed" vertical="center"/>
    </xf>
    <xf numFmtId="0" fontId="6" fillId="0" borderId="44" xfId="52" applyBorder="1"/>
    <xf numFmtId="0" fontId="6" fillId="0" borderId="22" xfId="52" applyBorder="1"/>
    <xf numFmtId="0" fontId="17" fillId="0" borderId="49" xfId="52" applyFont="1" applyBorder="1" applyAlignment="1">
      <alignment horizontal="center"/>
    </xf>
    <xf numFmtId="0" fontId="17" fillId="0" borderId="60" xfId="52" applyFont="1" applyBorder="1" applyAlignment="1">
      <alignment horizontal="distributed" vertical="center"/>
    </xf>
    <xf numFmtId="0" fontId="17" fillId="0" borderId="18" xfId="52" applyFont="1" applyBorder="1" applyAlignment="1">
      <alignment horizontal="center" vertical="center"/>
    </xf>
    <xf numFmtId="0" fontId="17" fillId="0" borderId="0" xfId="52" applyFont="1" applyAlignment="1">
      <alignment horizontal="center" vertical="center"/>
    </xf>
    <xf numFmtId="0" fontId="17" fillId="0" borderId="19" xfId="52" applyFont="1" applyBorder="1" applyAlignment="1">
      <alignment horizontal="center" vertical="center"/>
    </xf>
    <xf numFmtId="0" fontId="17" fillId="0" borderId="0" xfId="52" applyFont="1" applyAlignment="1">
      <alignment horizontal="center"/>
    </xf>
    <xf numFmtId="0" fontId="17" fillId="0" borderId="35" xfId="52" applyFont="1" applyBorder="1" applyAlignment="1">
      <alignment horizontal="distributed" vertical="center" indent="1"/>
    </xf>
    <xf numFmtId="0" fontId="17" fillId="0" borderId="34" xfId="52" applyFont="1" applyBorder="1" applyAlignment="1">
      <alignment horizontal="distributed" vertical="center" indent="1"/>
    </xf>
    <xf numFmtId="0" fontId="17" fillId="0" borderId="16" xfId="52" applyFont="1" applyBorder="1" applyAlignment="1">
      <alignment horizontal="left" vertical="top"/>
    </xf>
    <xf numFmtId="0" fontId="17" fillId="0" borderId="17" xfId="52" applyFont="1" applyBorder="1" applyAlignment="1">
      <alignment horizontal="left" vertical="top"/>
    </xf>
    <xf numFmtId="0" fontId="17" fillId="0" borderId="20" xfId="52" applyFont="1" applyBorder="1" applyAlignment="1">
      <alignment horizontal="left" vertical="top"/>
    </xf>
    <xf numFmtId="0" fontId="17" fillId="0" borderId="21" xfId="52" applyFont="1" applyBorder="1" applyAlignment="1">
      <alignment horizontal="left" vertical="top"/>
    </xf>
    <xf numFmtId="0" fontId="17" fillId="0" borderId="44" xfId="52" applyFont="1" applyBorder="1" applyAlignment="1">
      <alignment horizontal="center"/>
    </xf>
    <xf numFmtId="0" fontId="17" fillId="0" borderId="22" xfId="52" applyFont="1" applyBorder="1" applyAlignment="1">
      <alignment horizontal="center"/>
    </xf>
    <xf numFmtId="0" fontId="17" fillId="0" borderId="44" xfId="52" applyFont="1" applyBorder="1" applyAlignment="1">
      <alignment horizontal="center" vertical="center"/>
    </xf>
    <xf numFmtId="0" fontId="17" fillId="0" borderId="22" xfId="52" applyFont="1" applyBorder="1" applyAlignment="1">
      <alignment horizontal="center" vertical="center"/>
    </xf>
    <xf numFmtId="0" fontId="17" fillId="0" borderId="73" xfId="52" applyFont="1" applyBorder="1" applyAlignment="1">
      <alignment horizontal="center"/>
    </xf>
    <xf numFmtId="0" fontId="17" fillId="0" borderId="74" xfId="52" applyFont="1" applyBorder="1" applyAlignment="1">
      <alignment horizontal="center"/>
    </xf>
    <xf numFmtId="0" fontId="17" fillId="0" borderId="75" xfId="52" applyFont="1" applyBorder="1" applyAlignment="1">
      <alignment horizontal="center"/>
    </xf>
    <xf numFmtId="0" fontId="17" fillId="0" borderId="76" xfId="52" applyFont="1" applyBorder="1" applyAlignment="1">
      <alignment horizontal="center"/>
    </xf>
    <xf numFmtId="0" fontId="17" fillId="0" borderId="77" xfId="52" applyFont="1" applyBorder="1" applyAlignment="1">
      <alignment horizontal="center"/>
    </xf>
    <xf numFmtId="0" fontId="17" fillId="0" borderId="78" xfId="52" applyFont="1" applyBorder="1" applyAlignment="1">
      <alignment horizontal="center"/>
    </xf>
    <xf numFmtId="0" fontId="17" fillId="0" borderId="79" xfId="52" applyFont="1" applyBorder="1" applyAlignment="1">
      <alignment horizontal="center"/>
    </xf>
    <xf numFmtId="0" fontId="17" fillId="0" borderId="80" xfId="52" applyFont="1" applyBorder="1" applyAlignment="1">
      <alignment horizontal="center"/>
    </xf>
    <xf numFmtId="0" fontId="17" fillId="0" borderId="81" xfId="52" applyFont="1" applyBorder="1" applyAlignment="1">
      <alignment horizontal="center"/>
    </xf>
    <xf numFmtId="0" fontId="17" fillId="0" borderId="48" xfId="52" applyFont="1" applyBorder="1" applyAlignment="1">
      <alignment horizontal="center"/>
    </xf>
    <xf numFmtId="0" fontId="17" fillId="0" borderId="82" xfId="52" applyFont="1" applyBorder="1" applyAlignment="1">
      <alignment horizontal="center"/>
    </xf>
    <xf numFmtId="0" fontId="17" fillId="0" borderId="10" xfId="52" applyFont="1" applyBorder="1" applyAlignment="1">
      <alignment horizontal="left" vertical="top"/>
    </xf>
    <xf numFmtId="0" fontId="17" fillId="0" borderId="18" xfId="52" applyFont="1" applyBorder="1" applyAlignment="1">
      <alignment horizontal="left" vertical="top"/>
    </xf>
    <xf numFmtId="0" fontId="17" fillId="0" borderId="0" xfId="52" applyFont="1" applyAlignment="1">
      <alignment horizontal="left" vertical="top"/>
    </xf>
    <xf numFmtId="0" fontId="17" fillId="0" borderId="19" xfId="52" applyFont="1" applyBorder="1" applyAlignment="1">
      <alignment horizontal="left" vertical="top"/>
    </xf>
    <xf numFmtId="0" fontId="17" fillId="0" borderId="11" xfId="52" applyFont="1" applyBorder="1" applyAlignment="1">
      <alignment horizontal="left" vertical="top"/>
    </xf>
    <xf numFmtId="0" fontId="17" fillId="0" borderId="11" xfId="52" applyFont="1" applyBorder="1" applyAlignment="1">
      <alignment horizontal="center"/>
    </xf>
    <xf numFmtId="0" fontId="17" fillId="0" borderId="20" xfId="52" applyFont="1" applyBorder="1" applyAlignment="1">
      <alignment horizontal="center"/>
    </xf>
    <xf numFmtId="0" fontId="17" fillId="0" borderId="21" xfId="52" applyFont="1" applyBorder="1" applyAlignment="1">
      <alignment horizontal="center"/>
    </xf>
    <xf numFmtId="0" fontId="17" fillId="0" borderId="10" xfId="52" applyFont="1" applyBorder="1" applyAlignment="1">
      <alignment horizontal="center"/>
    </xf>
    <xf numFmtId="0" fontId="17" fillId="0" borderId="16" xfId="52" applyFont="1" applyBorder="1" applyAlignment="1">
      <alignment horizontal="center"/>
    </xf>
    <xf numFmtId="0" fontId="17" fillId="0" borderId="17" xfId="52" applyFont="1" applyBorder="1" applyAlignment="1">
      <alignment horizontal="center"/>
    </xf>
    <xf numFmtId="0" fontId="17" fillId="0" borderId="18" xfId="52" applyFont="1" applyBorder="1" applyAlignment="1">
      <alignment horizontal="center"/>
    </xf>
    <xf numFmtId="0" fontId="17" fillId="0" borderId="19" xfId="52" applyFont="1" applyBorder="1" applyAlignment="1">
      <alignment horizontal="center"/>
    </xf>
    <xf numFmtId="0" fontId="21" fillId="0" borderId="12" xfId="52" applyFont="1" applyBorder="1" applyAlignment="1">
      <alignment horizontal="center" vertical="center"/>
    </xf>
    <xf numFmtId="0" fontId="21" fillId="0" borderId="22" xfId="52" applyFont="1" applyBorder="1" applyAlignment="1">
      <alignment horizontal="center" vertical="center"/>
    </xf>
    <xf numFmtId="0" fontId="21" fillId="0" borderId="0" xfId="52" applyFont="1"/>
    <xf numFmtId="0" fontId="23" fillId="0" borderId="0" xfId="52" applyFont="1" applyAlignment="1">
      <alignment horizontal="center"/>
    </xf>
    <xf numFmtId="0" fontId="24" fillId="0" borderId="20" xfId="52" applyFont="1" applyBorder="1" applyAlignment="1">
      <alignment wrapText="1"/>
    </xf>
    <xf numFmtId="0" fontId="21" fillId="0" borderId="33" xfId="52" applyFont="1" applyBorder="1" applyAlignment="1">
      <alignment horizontal="center" vertical="center"/>
    </xf>
    <xf numFmtId="0" fontId="21" fillId="0" borderId="44" xfId="52" applyFont="1" applyBorder="1" applyAlignment="1">
      <alignment horizontal="center" vertical="center"/>
    </xf>
    <xf numFmtId="0" fontId="21" fillId="0" borderId="12" xfId="52" applyFont="1" applyBorder="1" applyAlignment="1">
      <alignment horizontal="center" vertical="center" wrapText="1"/>
    </xf>
    <xf numFmtId="0" fontId="21" fillId="0" borderId="22" xfId="52" applyFont="1" applyBorder="1" applyAlignment="1">
      <alignment horizontal="center" vertical="center" wrapText="1"/>
    </xf>
    <xf numFmtId="0" fontId="24" fillId="0" borderId="44" xfId="52" applyFont="1" applyBorder="1" applyAlignment="1">
      <alignment wrapText="1"/>
    </xf>
    <xf numFmtId="0" fontId="25" fillId="0" borderId="12" xfId="52" applyFont="1" applyBorder="1" applyAlignment="1">
      <alignment horizontal="center" vertical="center" wrapText="1"/>
    </xf>
    <xf numFmtId="0" fontId="21" fillId="0" borderId="0" xfId="52" applyFont="1" applyAlignment="1">
      <alignment horizontal="center" vertical="center" shrinkToFit="1"/>
    </xf>
    <xf numFmtId="49" fontId="22" fillId="0" borderId="0" xfId="52" applyNumberFormat="1" applyFont="1" applyAlignment="1">
      <alignment horizontal="center" vertical="center"/>
    </xf>
    <xf numFmtId="49" fontId="15" fillId="0" borderId="23" xfId="52" applyNumberFormat="1" applyFont="1" applyBorder="1" applyAlignment="1">
      <alignment horizontal="center" vertical="center"/>
    </xf>
    <xf numFmtId="49" fontId="15" fillId="0" borderId="72" xfId="52" applyNumberFormat="1" applyFont="1" applyBorder="1" applyAlignment="1">
      <alignment horizontal="center" vertical="center"/>
    </xf>
    <xf numFmtId="49" fontId="15" fillId="0" borderId="83" xfId="52" applyNumberFormat="1" applyFont="1" applyBorder="1" applyAlignment="1">
      <alignment horizontal="center" vertical="center"/>
    </xf>
    <xf numFmtId="49" fontId="15" fillId="0" borderId="72" xfId="52" applyNumberFormat="1" applyFont="1" applyBorder="1" applyAlignment="1">
      <alignment horizontal="right" vertical="center"/>
    </xf>
    <xf numFmtId="49" fontId="15" fillId="0" borderId="83" xfId="52" applyNumberFormat="1" applyFont="1" applyBorder="1" applyAlignment="1">
      <alignment horizontal="right" vertical="center"/>
    </xf>
    <xf numFmtId="49" fontId="15" fillId="0" borderId="84" xfId="52" applyNumberFormat="1" applyFont="1" applyBorder="1" applyAlignment="1">
      <alignment horizontal="center" vertical="center"/>
    </xf>
    <xf numFmtId="49" fontId="15" fillId="0" borderId="37" xfId="52" applyNumberFormat="1" applyFont="1" applyBorder="1" applyAlignment="1">
      <alignment horizontal="center" vertical="center"/>
    </xf>
    <xf numFmtId="49" fontId="15" fillId="0" borderId="38" xfId="52" applyNumberFormat="1" applyFont="1" applyBorder="1" applyAlignment="1">
      <alignment horizontal="center" vertical="center"/>
    </xf>
    <xf numFmtId="49" fontId="15" fillId="0" borderId="85" xfId="52" applyNumberFormat="1" applyFont="1" applyBorder="1" applyAlignment="1">
      <alignment horizontal="center" vertical="center" shrinkToFit="1"/>
    </xf>
    <xf numFmtId="49" fontId="15" fillId="0" borderId="86" xfId="52" applyNumberFormat="1" applyFont="1" applyBorder="1" applyAlignment="1">
      <alignment horizontal="center" vertical="center" shrinkToFit="1"/>
    </xf>
    <xf numFmtId="49" fontId="15" fillId="0" borderId="87" xfId="52" applyNumberFormat="1" applyFont="1" applyBorder="1" applyAlignment="1">
      <alignment horizontal="center" vertical="center" shrinkToFit="1"/>
    </xf>
    <xf numFmtId="49" fontId="15" fillId="0" borderId="26" xfId="52" applyNumberFormat="1" applyFont="1" applyBorder="1" applyAlignment="1">
      <alignment horizontal="center" vertical="center" shrinkToFit="1"/>
    </xf>
    <xf numFmtId="49" fontId="15" fillId="0" borderId="20" xfId="52" applyNumberFormat="1" applyFont="1" applyBorder="1" applyAlignment="1">
      <alignment horizontal="center" vertical="center" shrinkToFit="1"/>
    </xf>
    <xf numFmtId="49" fontId="15" fillId="0" borderId="45" xfId="52" applyNumberFormat="1" applyFont="1" applyBorder="1" applyAlignment="1">
      <alignment horizontal="center" vertical="center" shrinkToFit="1"/>
    </xf>
    <xf numFmtId="49" fontId="15" fillId="0" borderId="26" xfId="52" applyNumberFormat="1" applyFont="1" applyBorder="1" applyAlignment="1">
      <alignment horizontal="left" vertical="center" shrinkToFit="1"/>
    </xf>
    <xf numFmtId="49" fontId="15" fillId="0" borderId="20" xfId="52" applyNumberFormat="1" applyFont="1" applyBorder="1" applyAlignment="1">
      <alignment horizontal="left" vertical="center" shrinkToFit="1"/>
    </xf>
    <xf numFmtId="49" fontId="15" fillId="0" borderId="45" xfId="52" applyNumberFormat="1" applyFont="1" applyBorder="1" applyAlignment="1">
      <alignment horizontal="left" vertical="center" shrinkToFit="1"/>
    </xf>
    <xf numFmtId="49" fontId="15" fillId="0" borderId="28" xfId="52" applyNumberFormat="1" applyFont="1" applyBorder="1" applyAlignment="1">
      <alignment horizontal="center" vertical="center"/>
    </xf>
    <xf numFmtId="49" fontId="15" fillId="0" borderId="16" xfId="52" applyNumberFormat="1" applyFont="1" applyBorder="1" applyAlignment="1">
      <alignment horizontal="center" vertical="center"/>
    </xf>
    <xf numFmtId="49" fontId="15" fillId="0" borderId="46" xfId="52" applyNumberFormat="1" applyFont="1" applyBorder="1" applyAlignment="1">
      <alignment horizontal="center" vertical="center"/>
    </xf>
    <xf numFmtId="49" fontId="15" fillId="0" borderId="26" xfId="52" applyNumberFormat="1" applyFont="1" applyBorder="1" applyAlignment="1">
      <alignment horizontal="center" vertical="center"/>
    </xf>
    <xf numFmtId="49" fontId="15" fillId="0" borderId="20" xfId="52" applyNumberFormat="1" applyFont="1" applyBorder="1" applyAlignment="1">
      <alignment horizontal="center" vertical="center"/>
    </xf>
    <xf numFmtId="49" fontId="15" fillId="0" borderId="45" xfId="52" applyNumberFormat="1" applyFont="1" applyBorder="1" applyAlignment="1">
      <alignment horizontal="center" vertical="center"/>
    </xf>
    <xf numFmtId="49" fontId="15" fillId="0" borderId="27" xfId="52" applyNumberFormat="1" applyFont="1" applyBorder="1" applyAlignment="1">
      <alignment horizontal="left" vertical="center" shrinkToFit="1"/>
    </xf>
    <xf numFmtId="0" fontId="6" fillId="0" borderId="44" xfId="52" applyBorder="1" applyAlignment="1">
      <alignment horizontal="left" vertical="center" shrinkToFit="1"/>
    </xf>
    <xf numFmtId="49" fontId="15" fillId="0" borderId="44" xfId="52" applyNumberFormat="1" applyFont="1" applyBorder="1" applyAlignment="1">
      <alignment horizontal="left" vertical="center" shrinkToFit="1"/>
    </xf>
    <xf numFmtId="0" fontId="6" fillId="0" borderId="47" xfId="52" applyBorder="1" applyAlignment="1">
      <alignment horizontal="left" vertical="center" shrinkToFit="1"/>
    </xf>
    <xf numFmtId="49" fontId="15" fillId="0" borderId="25" xfId="52" applyNumberFormat="1" applyFont="1" applyBorder="1" applyAlignment="1">
      <alignment horizontal="center" vertical="center"/>
    </xf>
    <xf numFmtId="49" fontId="15" fillId="0" borderId="0" xfId="52" applyNumberFormat="1" applyFont="1" applyAlignment="1">
      <alignment horizontal="center" vertical="center"/>
    </xf>
    <xf numFmtId="49" fontId="15" fillId="0" borderId="39" xfId="52" applyNumberFormat="1" applyFont="1" applyBorder="1" applyAlignment="1">
      <alignment horizontal="center" vertical="center"/>
    </xf>
    <xf numFmtId="49" fontId="15" fillId="0" borderId="29" xfId="52" applyNumberFormat="1" applyFont="1" applyBorder="1" applyAlignment="1">
      <alignment horizontal="center" vertical="center"/>
    </xf>
    <xf numFmtId="49" fontId="15" fillId="0" borderId="31" xfId="52" applyNumberFormat="1" applyFont="1" applyBorder="1" applyAlignment="1">
      <alignment horizontal="center" vertical="center"/>
    </xf>
    <xf numFmtId="49" fontId="15" fillId="0" borderId="40" xfId="52" applyNumberFormat="1" applyFont="1" applyBorder="1" applyAlignment="1">
      <alignment horizontal="center" vertical="center"/>
    </xf>
    <xf numFmtId="49" fontId="15" fillId="0" borderId="28" xfId="52" applyNumberFormat="1" applyFont="1" applyBorder="1" applyAlignment="1">
      <alignment horizontal="left" vertical="center"/>
    </xf>
    <xf numFmtId="49" fontId="15" fillId="0" borderId="16" xfId="52" applyNumberFormat="1" applyFont="1" applyBorder="1" applyAlignment="1">
      <alignment horizontal="left" vertical="center"/>
    </xf>
    <xf numFmtId="49" fontId="15" fillId="0" borderId="46" xfId="52" applyNumberFormat="1" applyFont="1" applyBorder="1" applyAlignment="1">
      <alignment horizontal="left" vertical="center"/>
    </xf>
    <xf numFmtId="49" fontId="15" fillId="0" borderId="0" xfId="52" applyNumberFormat="1" applyFont="1" applyAlignment="1">
      <alignment horizontal="center" vertical="center" shrinkToFit="1"/>
    </xf>
    <xf numFmtId="49" fontId="16" fillId="0" borderId="0" xfId="52" applyNumberFormat="1" applyFont="1" applyAlignment="1">
      <alignment horizontal="left" vertical="top" wrapText="1"/>
    </xf>
    <xf numFmtId="0" fontId="52" fillId="0" borderId="33" xfId="47" applyFont="1" applyBorder="1">
      <alignment vertical="center"/>
    </xf>
    <xf numFmtId="0" fontId="52" fillId="0" borderId="12" xfId="50" applyFont="1" applyBorder="1" applyAlignment="1">
      <alignment horizontal="center" vertical="center" wrapText="1"/>
    </xf>
    <xf numFmtId="0" fontId="52" fillId="0" borderId="44" xfId="50" applyFont="1" applyBorder="1" applyAlignment="1">
      <alignment horizontal="center" vertical="center" wrapText="1"/>
    </xf>
    <xf numFmtId="0" fontId="52" fillId="0" borderId="22" xfId="50" applyFont="1" applyBorder="1" applyAlignment="1">
      <alignment horizontal="center" vertical="center" wrapText="1"/>
    </xf>
    <xf numFmtId="0" fontId="52" fillId="0" borderId="33" xfId="47" applyFont="1" applyBorder="1" applyAlignment="1">
      <alignment horizontal="center" vertical="center"/>
    </xf>
    <xf numFmtId="0" fontId="52" fillId="29" borderId="12" xfId="50" applyFont="1" applyFill="1" applyBorder="1" applyAlignment="1">
      <alignment horizontal="center" vertical="center" wrapText="1"/>
    </xf>
    <xf numFmtId="0" fontId="52" fillId="29" borderId="22" xfId="50" applyFont="1" applyFill="1" applyBorder="1" applyAlignment="1">
      <alignment horizontal="center" vertical="center" wrapText="1"/>
    </xf>
    <xf numFmtId="0" fontId="52" fillId="0" borderId="12" xfId="50" applyFont="1" applyBorder="1" applyAlignment="1">
      <alignment horizontal="center" vertical="center"/>
    </xf>
    <xf numFmtId="0" fontId="52" fillId="0" borderId="44" xfId="50" applyFont="1" applyBorder="1" applyAlignment="1">
      <alignment horizontal="center" vertical="center"/>
    </xf>
    <xf numFmtId="0" fontId="52" fillId="0" borderId="22" xfId="50" applyFont="1" applyBorder="1" applyAlignment="1">
      <alignment horizontal="center" vertical="center"/>
    </xf>
    <xf numFmtId="0" fontId="52" fillId="0" borderId="33" xfId="50" applyFont="1" applyBorder="1" applyAlignment="1">
      <alignment horizontal="center" vertical="center" wrapText="1"/>
    </xf>
    <xf numFmtId="0" fontId="52" fillId="0" borderId="33" xfId="50" applyFont="1" applyBorder="1" applyAlignment="1">
      <alignment horizontal="center" vertical="center"/>
    </xf>
    <xf numFmtId="0" fontId="52" fillId="0" borderId="33" xfId="47" applyFont="1" applyBorder="1" applyAlignment="1">
      <alignment horizontal="center" vertical="center" wrapText="1"/>
    </xf>
    <xf numFmtId="0" fontId="52" fillId="0" borderId="33" xfId="47" applyFont="1" applyBorder="1" applyAlignment="1">
      <alignment horizontal="right" vertical="center"/>
    </xf>
    <xf numFmtId="177" fontId="63" fillId="0" borderId="33" xfId="65" applyNumberFormat="1" applyFont="1" applyBorder="1">
      <alignment vertical="center"/>
    </xf>
    <xf numFmtId="0" fontId="52" fillId="26" borderId="33" xfId="47" applyFont="1" applyFill="1" applyBorder="1" applyAlignment="1">
      <alignment horizontal="right" vertical="center"/>
    </xf>
    <xf numFmtId="0" fontId="15" fillId="0" borderId="109" xfId="47" applyFont="1" applyBorder="1" applyAlignment="1">
      <alignment horizontal="center" vertical="center"/>
    </xf>
    <xf numFmtId="0" fontId="15" fillId="0" borderId="110" xfId="47" applyFont="1" applyBorder="1" applyAlignment="1">
      <alignment horizontal="center" vertical="center"/>
    </xf>
    <xf numFmtId="177" fontId="52" fillId="0" borderId="12" xfId="47" applyNumberFormat="1" applyFont="1" applyBorder="1" applyAlignment="1">
      <alignment horizontal="center" vertical="center"/>
    </xf>
    <xf numFmtId="177" fontId="52" fillId="0" borderId="44" xfId="47" applyNumberFormat="1" applyFont="1" applyBorder="1" applyAlignment="1">
      <alignment horizontal="center" vertical="center"/>
    </xf>
    <xf numFmtId="0" fontId="52" fillId="0" borderId="33" xfId="47" applyFont="1" applyBorder="1" applyAlignment="1">
      <alignment horizontal="left" vertical="center"/>
    </xf>
    <xf numFmtId="0" fontId="54" fillId="0" borderId="12" xfId="47" applyFont="1" applyBorder="1" applyAlignment="1">
      <alignment horizontal="center" vertical="center" wrapText="1"/>
    </xf>
    <xf numFmtId="0" fontId="54" fillId="0" borderId="22" xfId="47" applyFont="1" applyBorder="1" applyAlignment="1">
      <alignment horizontal="center" vertical="center" wrapText="1"/>
    </xf>
    <xf numFmtId="0" fontId="52" fillId="0" borderId="10" xfId="47" applyFont="1" applyBorder="1" applyAlignment="1">
      <alignment horizontal="left" vertical="center" wrapText="1"/>
    </xf>
    <xf numFmtId="0" fontId="52" fillId="0" borderId="44" xfId="47" applyFont="1" applyBorder="1" applyAlignment="1">
      <alignment horizontal="left" vertical="center"/>
    </xf>
    <xf numFmtId="0" fontId="52" fillId="0" borderId="22" xfId="47" applyFont="1" applyBorder="1" applyAlignment="1">
      <alignment horizontal="left" vertical="center"/>
    </xf>
    <xf numFmtId="0" fontId="52" fillId="0" borderId="12" xfId="47" applyFont="1" applyBorder="1" applyAlignment="1">
      <alignment horizontal="left" vertical="center"/>
    </xf>
    <xf numFmtId="177" fontId="52" fillId="0" borderId="12" xfId="47" applyNumberFormat="1" applyFont="1" applyBorder="1" applyAlignment="1">
      <alignment horizontal="center" vertical="center" wrapText="1"/>
    </xf>
    <xf numFmtId="177" fontId="52" fillId="0" borderId="22" xfId="47" applyNumberFormat="1" applyFont="1" applyBorder="1" applyAlignment="1">
      <alignment horizontal="center" vertical="center" wrapText="1"/>
    </xf>
    <xf numFmtId="0" fontId="52" fillId="0" borderId="12" xfId="47" applyFont="1" applyBorder="1">
      <alignment vertical="center"/>
    </xf>
    <xf numFmtId="0" fontId="52" fillId="0" borderId="44" xfId="47" applyFont="1" applyBorder="1">
      <alignment vertical="center"/>
    </xf>
    <xf numFmtId="0" fontId="52" fillId="0" borderId="22" xfId="47" applyFont="1" applyBorder="1">
      <alignment vertical="center"/>
    </xf>
    <xf numFmtId="180" fontId="52" fillId="0" borderId="33" xfId="47" applyNumberFormat="1" applyFont="1" applyBorder="1" applyAlignment="1">
      <alignment horizontal="center" vertical="center"/>
    </xf>
    <xf numFmtId="0" fontId="16" fillId="27" borderId="33" xfId="47" applyFont="1" applyFill="1" applyBorder="1">
      <alignment vertical="center"/>
    </xf>
    <xf numFmtId="0" fontId="52" fillId="0" borderId="12" xfId="47" applyFont="1" applyBorder="1" applyAlignment="1">
      <alignment horizontal="center" vertical="center"/>
    </xf>
    <xf numFmtId="0" fontId="52" fillId="0" borderId="44" xfId="47" applyFont="1" applyBorder="1" applyAlignment="1">
      <alignment horizontal="center" vertical="center"/>
    </xf>
    <xf numFmtId="0" fontId="16" fillId="0" borderId="33" xfId="47" applyFont="1" applyBorder="1">
      <alignment vertical="center"/>
    </xf>
    <xf numFmtId="0" fontId="52" fillId="0" borderId="22" xfId="47" applyFont="1" applyBorder="1" applyAlignment="1">
      <alignment horizontal="center" vertical="center"/>
    </xf>
    <xf numFmtId="0" fontId="88" fillId="0" borderId="18" xfId="47" applyFont="1" applyBorder="1" applyAlignment="1">
      <alignment horizontal="center" vertical="center" wrapText="1"/>
    </xf>
    <xf numFmtId="0" fontId="88" fillId="0" borderId="11" xfId="47" applyFont="1" applyBorder="1" applyAlignment="1">
      <alignment horizontal="center" vertical="center" wrapText="1"/>
    </xf>
    <xf numFmtId="0" fontId="16" fillId="0" borderId="33" xfId="47" applyFont="1" applyBorder="1" applyAlignment="1">
      <alignment horizontal="center" vertical="center" wrapText="1"/>
    </xf>
    <xf numFmtId="0" fontId="16" fillId="0" borderId="12" xfId="47" applyFont="1" applyBorder="1">
      <alignment vertical="center"/>
    </xf>
    <xf numFmtId="0" fontId="52" fillId="0" borderId="10" xfId="47" applyFont="1" applyBorder="1" applyAlignment="1">
      <alignment horizontal="center" vertical="center"/>
    </xf>
    <xf numFmtId="0" fontId="52" fillId="0" borderId="18" xfId="47" applyFont="1" applyBorder="1" applyAlignment="1">
      <alignment horizontal="center" vertical="center"/>
    </xf>
    <xf numFmtId="0" fontId="52" fillId="0" borderId="16" xfId="47" applyFont="1" applyBorder="1" applyAlignment="1">
      <alignment horizontal="center" vertical="center" wrapText="1"/>
    </xf>
    <xf numFmtId="0" fontId="52" fillId="0" borderId="0" xfId="47" applyFont="1" applyAlignment="1">
      <alignment horizontal="center" vertical="center" wrapText="1"/>
    </xf>
    <xf numFmtId="0" fontId="52" fillId="0" borderId="20" xfId="47" applyFont="1" applyBorder="1" applyAlignment="1">
      <alignment horizontal="center" vertical="center" wrapText="1"/>
    </xf>
    <xf numFmtId="49" fontId="52" fillId="0" borderId="33" xfId="47" applyNumberFormat="1" applyFont="1" applyBorder="1" applyAlignment="1">
      <alignment horizontal="center" vertical="center"/>
    </xf>
    <xf numFmtId="0" fontId="52" fillId="0" borderId="22" xfId="47" applyFont="1" applyBorder="1" applyAlignment="1">
      <alignment horizontal="center" vertical="center" wrapText="1"/>
    </xf>
    <xf numFmtId="0" fontId="16" fillId="25" borderId="33" xfId="47" applyFont="1" applyFill="1" applyBorder="1" applyAlignment="1">
      <alignment horizontal="center" vertical="center" wrapText="1"/>
    </xf>
    <xf numFmtId="0" fontId="16" fillId="26" borderId="20" xfId="47" applyFont="1" applyFill="1" applyBorder="1" applyAlignment="1">
      <alignment horizontal="center" vertical="center"/>
    </xf>
    <xf numFmtId="0" fontId="16" fillId="0" borderId="20" xfId="47" applyFont="1" applyBorder="1" applyAlignment="1">
      <alignment horizontal="center" vertical="center"/>
    </xf>
    <xf numFmtId="0" fontId="16" fillId="27" borderId="33" xfId="47" applyFont="1" applyFill="1" applyBorder="1" applyAlignment="1">
      <alignment horizontal="center" vertical="center"/>
    </xf>
    <xf numFmtId="0" fontId="16" fillId="25" borderId="33" xfId="47" applyFont="1" applyFill="1" applyBorder="1" applyAlignment="1">
      <alignment horizontal="center" vertical="center"/>
    </xf>
    <xf numFmtId="0" fontId="51" fillId="28" borderId="33" xfId="65" applyFont="1" applyFill="1" applyBorder="1">
      <alignment vertical="center"/>
    </xf>
    <xf numFmtId="0" fontId="51" fillId="28" borderId="33" xfId="55" applyFont="1" applyFill="1" applyBorder="1">
      <alignment vertical="center"/>
    </xf>
    <xf numFmtId="0" fontId="52" fillId="0" borderId="10" xfId="47" applyFont="1" applyBorder="1" applyAlignment="1">
      <alignment horizontal="center" vertical="center" wrapText="1"/>
    </xf>
    <xf numFmtId="0" fontId="52" fillId="0" borderId="18" xfId="47" applyFont="1" applyBorder="1" applyAlignment="1">
      <alignment horizontal="center" vertical="center" wrapText="1"/>
    </xf>
    <xf numFmtId="0" fontId="52" fillId="0" borderId="11" xfId="47" applyFont="1" applyBorder="1" applyAlignment="1">
      <alignment horizontal="center" vertical="center" wrapText="1"/>
    </xf>
    <xf numFmtId="177" fontId="63" fillId="0" borderId="33" xfId="55" applyNumberFormat="1" applyFont="1" applyBorder="1">
      <alignment vertical="center"/>
    </xf>
    <xf numFmtId="0" fontId="52" fillId="0" borderId="109" xfId="50" applyFont="1" applyBorder="1" applyAlignment="1">
      <alignment horizontal="center" vertical="center" wrapText="1"/>
    </xf>
    <xf numFmtId="0" fontId="52" fillId="0" borderId="112" xfId="50" applyFont="1" applyBorder="1" applyAlignment="1">
      <alignment horizontal="center" vertical="center" wrapText="1"/>
    </xf>
    <xf numFmtId="0" fontId="52" fillId="0" borderId="110" xfId="50" applyFont="1" applyBorder="1" applyAlignment="1">
      <alignment horizontal="center" vertical="center" wrapText="1"/>
    </xf>
    <xf numFmtId="177" fontId="63" fillId="0" borderId="33" xfId="65" quotePrefix="1" applyNumberFormat="1" applyFont="1" applyBorder="1">
      <alignment vertical="center"/>
    </xf>
    <xf numFmtId="0" fontId="69" fillId="0" borderId="33" xfId="65" applyFont="1" applyBorder="1" applyAlignment="1">
      <alignment horizontal="right" vertical="center"/>
    </xf>
    <xf numFmtId="0" fontId="52" fillId="26" borderId="12" xfId="47" applyFont="1" applyFill="1" applyBorder="1" applyAlignment="1">
      <alignment horizontal="right" vertical="center"/>
    </xf>
    <xf numFmtId="0" fontId="52" fillId="26" borderId="44" xfId="47" applyFont="1" applyFill="1" applyBorder="1" applyAlignment="1">
      <alignment horizontal="right" vertical="center"/>
    </xf>
    <xf numFmtId="0" fontId="52" fillId="26" borderId="22" xfId="47" applyFont="1" applyFill="1" applyBorder="1" applyAlignment="1">
      <alignment horizontal="right" vertical="center"/>
    </xf>
    <xf numFmtId="177" fontId="52" fillId="0" borderId="35" xfId="47" applyNumberFormat="1" applyFont="1" applyBorder="1" applyAlignment="1">
      <alignment horizontal="center" vertical="center"/>
    </xf>
    <xf numFmtId="177" fontId="52" fillId="0" borderId="34" xfId="47" applyNumberFormat="1" applyFont="1" applyBorder="1" applyAlignment="1">
      <alignment horizontal="center" vertical="center"/>
    </xf>
    <xf numFmtId="177" fontId="63" fillId="0" borderId="33" xfId="55" quotePrefix="1" applyNumberFormat="1" applyFont="1" applyBorder="1">
      <alignment vertical="center"/>
    </xf>
    <xf numFmtId="0" fontId="69" fillId="0" borderId="33" xfId="55" applyFont="1" applyBorder="1" applyAlignment="1">
      <alignment horizontal="right" vertical="center"/>
    </xf>
    <xf numFmtId="0" fontId="14" fillId="0" borderId="0" xfId="47" applyFont="1" applyFill="1" applyAlignment="1">
      <alignment horizontal="center" vertical="center"/>
    </xf>
    <xf numFmtId="0" fontId="15" fillId="0" borderId="33" xfId="47" applyFont="1" applyFill="1" applyBorder="1" applyAlignment="1">
      <alignment horizontal="center" vertical="center" wrapText="1"/>
    </xf>
    <xf numFmtId="0" fontId="15" fillId="0" borderId="33" xfId="47" applyFont="1" applyFill="1" applyBorder="1" applyAlignment="1">
      <alignment horizontal="center" vertical="center"/>
    </xf>
    <xf numFmtId="0" fontId="15" fillId="0" borderId="42" xfId="47" applyFont="1" applyFill="1" applyBorder="1" applyAlignment="1">
      <alignment horizontal="center" vertical="center"/>
    </xf>
    <xf numFmtId="0" fontId="15" fillId="0" borderId="35" xfId="47" applyFont="1" applyFill="1" applyBorder="1" applyAlignment="1">
      <alignment horizontal="center" vertical="center"/>
    </xf>
    <xf numFmtId="0" fontId="15" fillId="0" borderId="66" xfId="47" applyFont="1" applyFill="1" applyBorder="1" applyAlignment="1">
      <alignment horizontal="distributed" vertical="center" indent="1"/>
    </xf>
    <xf numFmtId="0" fontId="15" fillId="0" borderId="67" xfId="47" applyFont="1" applyFill="1" applyBorder="1" applyAlignment="1">
      <alignment horizontal="distributed" vertical="center" indent="1"/>
    </xf>
    <xf numFmtId="0" fontId="15" fillId="0" borderId="41" xfId="47" applyFont="1" applyFill="1" applyBorder="1" applyAlignment="1">
      <alignment horizontal="center" vertical="center"/>
    </xf>
    <xf numFmtId="0" fontId="15" fillId="0" borderId="63" xfId="47" applyFont="1" applyFill="1" applyBorder="1" applyAlignment="1">
      <alignment horizontal="center" vertical="center"/>
    </xf>
    <xf numFmtId="0" fontId="15" fillId="0" borderId="33" xfId="47" applyFont="1" applyFill="1" applyBorder="1" applyAlignment="1">
      <alignment horizontal="distributed" vertical="center" indent="1"/>
    </xf>
    <xf numFmtId="0" fontId="15" fillId="0" borderId="67" xfId="47" applyFont="1" applyFill="1" applyBorder="1" applyAlignment="1">
      <alignment horizontal="left" vertical="center" indent="1"/>
    </xf>
    <xf numFmtId="0" fontId="15" fillId="0" borderId="24" xfId="47" applyFont="1" applyFill="1" applyBorder="1" applyAlignment="1">
      <alignment horizontal="left" vertical="center" indent="1"/>
    </xf>
    <xf numFmtId="0" fontId="15" fillId="0" borderId="41" xfId="47" applyFont="1" applyFill="1" applyBorder="1" applyAlignment="1">
      <alignment horizontal="distributed" vertical="center" indent="1"/>
    </xf>
    <xf numFmtId="0" fontId="15" fillId="0" borderId="33" xfId="47" applyFont="1" applyFill="1" applyBorder="1" applyAlignment="1">
      <alignment horizontal="left" vertical="center" indent="1"/>
    </xf>
    <xf numFmtId="0" fontId="15" fillId="0" borderId="42" xfId="47" applyFont="1" applyFill="1" applyBorder="1" applyAlignment="1">
      <alignment horizontal="left" vertical="center" indent="1"/>
    </xf>
    <xf numFmtId="0" fontId="15" fillId="0" borderId="65" xfId="47" applyFont="1" applyFill="1" applyBorder="1" applyAlignment="1">
      <alignment horizontal="center" vertical="center"/>
    </xf>
    <xf numFmtId="0" fontId="15" fillId="0" borderId="35" xfId="47" applyFont="1" applyFill="1" applyBorder="1" applyAlignment="1">
      <alignment horizontal="distributed" vertical="center" indent="1"/>
    </xf>
    <xf numFmtId="0" fontId="15" fillId="0" borderId="67" xfId="47" applyFont="1" applyFill="1" applyBorder="1" applyAlignment="1">
      <alignment horizontal="center" vertical="center"/>
    </xf>
    <xf numFmtId="0" fontId="15" fillId="0" borderId="62" xfId="47" applyFont="1" applyFill="1" applyBorder="1" applyAlignment="1">
      <alignment horizontal="center" vertical="center"/>
    </xf>
    <xf numFmtId="0" fontId="15" fillId="0" borderId="88" xfId="47" applyFont="1" applyFill="1" applyBorder="1" applyAlignment="1">
      <alignment horizontal="center" vertical="center"/>
    </xf>
    <xf numFmtId="0" fontId="15" fillId="0" borderId="43" xfId="47" applyFont="1" applyFill="1" applyBorder="1" applyAlignment="1">
      <alignment horizontal="left" vertical="top" wrapText="1"/>
    </xf>
    <xf numFmtId="0" fontId="15" fillId="0" borderId="89" xfId="47" applyFont="1" applyFill="1" applyBorder="1" applyAlignment="1">
      <alignment horizontal="left" vertical="top"/>
    </xf>
    <xf numFmtId="0" fontId="15" fillId="0" borderId="90" xfId="47" applyFont="1" applyFill="1" applyBorder="1" applyAlignment="1">
      <alignment horizontal="left" vertical="top"/>
    </xf>
    <xf numFmtId="0" fontId="16" fillId="0" borderId="0" xfId="47" applyFont="1" applyAlignment="1">
      <alignment horizontal="left" vertical="center" wrapText="1"/>
    </xf>
    <xf numFmtId="0" fontId="15" fillId="0" borderId="12" xfId="47" applyFont="1" applyFill="1" applyBorder="1" applyAlignment="1">
      <alignment horizontal="center" vertical="center"/>
    </xf>
    <xf numFmtId="0" fontId="15" fillId="0" borderId="44" xfId="47" applyFont="1" applyFill="1" applyBorder="1" applyAlignment="1">
      <alignment horizontal="center" vertical="center"/>
    </xf>
    <xf numFmtId="0" fontId="15" fillId="0" borderId="22" xfId="47" applyFont="1" applyFill="1" applyBorder="1" applyAlignment="1">
      <alignment horizontal="center" vertical="center"/>
    </xf>
    <xf numFmtId="0" fontId="15" fillId="0" borderId="64" xfId="47" applyFont="1" applyFill="1" applyBorder="1" applyAlignment="1">
      <alignment horizontal="center" vertical="center" textRotation="255"/>
    </xf>
    <xf numFmtId="0" fontId="15" fillId="0" borderId="34" xfId="47" applyFont="1" applyFill="1" applyBorder="1" applyAlignment="1">
      <alignment horizontal="center" vertical="center" textRotation="255"/>
    </xf>
    <xf numFmtId="0" fontId="15" fillId="0" borderId="41" xfId="47" applyFont="1" applyFill="1" applyBorder="1" applyAlignment="1">
      <alignment horizontal="center" vertical="center" textRotation="255"/>
    </xf>
    <xf numFmtId="0" fontId="15" fillId="0" borderId="33" xfId="47" applyFont="1" applyFill="1" applyBorder="1" applyAlignment="1">
      <alignment horizontal="center" vertical="center" textRotation="255"/>
    </xf>
    <xf numFmtId="0" fontId="15" fillId="0" borderId="61" xfId="47" applyFont="1" applyFill="1" applyBorder="1" applyAlignment="1">
      <alignment horizontal="center" vertical="center" textRotation="255"/>
    </xf>
    <xf numFmtId="0" fontId="15" fillId="0" borderId="62" xfId="47" applyFont="1" applyFill="1" applyBorder="1" applyAlignment="1">
      <alignment horizontal="center" vertical="center" textRotation="255"/>
    </xf>
    <xf numFmtId="0" fontId="15" fillId="0" borderId="34" xfId="47" applyFont="1" applyFill="1" applyBorder="1" applyAlignment="1">
      <alignment horizontal="center" vertical="center"/>
    </xf>
    <xf numFmtId="0" fontId="15" fillId="0" borderId="91" xfId="47" applyFont="1" applyFill="1" applyBorder="1" applyAlignment="1">
      <alignment horizontal="center" vertical="center"/>
    </xf>
    <xf numFmtId="0" fontId="15" fillId="0" borderId="66" xfId="47" applyFont="1" applyFill="1" applyBorder="1" applyAlignment="1">
      <alignment horizontal="center" vertical="center" textRotation="255"/>
    </xf>
    <xf numFmtId="0" fontId="15" fillId="0" borderId="67" xfId="47" applyFont="1" applyFill="1" applyBorder="1" applyAlignment="1">
      <alignment horizontal="center" vertical="center" textRotation="255"/>
    </xf>
    <xf numFmtId="0" fontId="15" fillId="0" borderId="63" xfId="47" applyFont="1" applyFill="1" applyBorder="1" applyAlignment="1">
      <alignment horizontal="center" vertical="center" textRotation="255"/>
    </xf>
    <xf numFmtId="0" fontId="15" fillId="0" borderId="35" xfId="47" applyFont="1" applyFill="1" applyBorder="1" applyAlignment="1">
      <alignment horizontal="center" vertical="center" textRotation="255"/>
    </xf>
    <xf numFmtId="0" fontId="16" fillId="0" borderId="95" xfId="47" applyFont="1" applyFill="1" applyBorder="1" applyAlignment="1">
      <alignment horizontal="center" vertical="center" wrapText="1"/>
    </xf>
    <xf numFmtId="0" fontId="16" fillId="0" borderId="96" xfId="47" applyFont="1" applyFill="1" applyBorder="1" applyAlignment="1">
      <alignment horizontal="center" vertical="center" wrapText="1"/>
    </xf>
    <xf numFmtId="0" fontId="16" fillId="0" borderId="33" xfId="47" applyFont="1" applyFill="1" applyBorder="1" applyAlignment="1">
      <alignment horizontal="center" vertical="center" wrapText="1"/>
    </xf>
    <xf numFmtId="0" fontId="16" fillId="0" borderId="42" xfId="47" applyFont="1" applyFill="1" applyBorder="1" applyAlignment="1">
      <alignment horizontal="center" vertical="center" wrapText="1"/>
    </xf>
    <xf numFmtId="0" fontId="15" fillId="0" borderId="95" xfId="47" applyFont="1" applyFill="1" applyBorder="1" applyAlignment="1">
      <alignment horizontal="center" vertical="center" wrapText="1"/>
    </xf>
    <xf numFmtId="0" fontId="15" fillId="0" borderId="95" xfId="47" applyFont="1" applyFill="1" applyBorder="1" applyAlignment="1">
      <alignment horizontal="center" vertical="center"/>
    </xf>
    <xf numFmtId="0" fontId="16" fillId="0" borderId="92" xfId="47" applyFont="1" applyFill="1" applyBorder="1" applyAlignment="1">
      <alignment horizontal="center" vertical="center" wrapText="1"/>
    </xf>
    <xf numFmtId="0" fontId="16" fillId="0" borderId="36" xfId="47" applyFont="1" applyFill="1" applyBorder="1" applyAlignment="1">
      <alignment horizontal="center" vertical="center" wrapText="1"/>
    </xf>
    <xf numFmtId="0" fontId="16" fillId="0" borderId="56" xfId="47" applyFont="1" applyFill="1" applyBorder="1" applyAlignment="1">
      <alignment horizontal="center" vertical="center" wrapText="1"/>
    </xf>
    <xf numFmtId="0" fontId="16" fillId="0" borderId="18" xfId="47" applyFont="1" applyFill="1" applyBorder="1" applyAlignment="1">
      <alignment horizontal="center" vertical="center" wrapText="1"/>
    </xf>
    <xf numFmtId="0" fontId="16" fillId="0" borderId="0" xfId="47" applyFont="1" applyFill="1" applyBorder="1" applyAlignment="1">
      <alignment horizontal="center" vertical="center" wrapText="1"/>
    </xf>
    <xf numFmtId="0" fontId="16" fillId="0" borderId="39" xfId="47" applyFont="1" applyFill="1" applyBorder="1" applyAlignment="1">
      <alignment horizontal="center" vertical="center" wrapText="1"/>
    </xf>
    <xf numFmtId="0" fontId="16" fillId="0" borderId="11" xfId="47" applyFont="1" applyFill="1" applyBorder="1" applyAlignment="1">
      <alignment horizontal="center" vertical="center" wrapText="1"/>
    </xf>
    <xf numFmtId="0" fontId="16" fillId="0" borderId="20" xfId="47" applyFont="1" applyFill="1" applyBorder="1" applyAlignment="1">
      <alignment horizontal="center" vertical="center" wrapText="1"/>
    </xf>
    <xf numFmtId="0" fontId="16" fillId="0" borderId="45" xfId="47" applyFont="1" applyFill="1" applyBorder="1" applyAlignment="1">
      <alignment horizontal="center" vertical="center" wrapText="1"/>
    </xf>
    <xf numFmtId="0" fontId="15" fillId="0" borderId="94" xfId="47" applyFont="1" applyFill="1" applyBorder="1" applyAlignment="1">
      <alignment horizontal="center" vertical="center" textRotation="255"/>
    </xf>
    <xf numFmtId="0" fontId="15" fillId="0" borderId="95" xfId="47" applyFont="1" applyFill="1" applyBorder="1" applyAlignment="1">
      <alignment horizontal="center" vertical="center" textRotation="255"/>
    </xf>
    <xf numFmtId="0" fontId="9" fillId="0" borderId="43" xfId="47" applyFont="1" applyFill="1" applyBorder="1" applyAlignment="1">
      <alignment horizontal="center" vertical="center"/>
    </xf>
    <xf numFmtId="0" fontId="9" fillId="0" borderId="89" xfId="47" applyFont="1" applyFill="1" applyBorder="1" applyAlignment="1">
      <alignment horizontal="center" vertical="center"/>
    </xf>
    <xf numFmtId="0" fontId="9" fillId="0" borderId="90" xfId="47" applyFont="1" applyFill="1" applyBorder="1" applyAlignment="1">
      <alignment horizontal="center" vertical="center"/>
    </xf>
    <xf numFmtId="0" fontId="15" fillId="0" borderId="10" xfId="47" applyFont="1" applyFill="1" applyBorder="1" applyAlignment="1">
      <alignment horizontal="center" vertical="center"/>
    </xf>
    <xf numFmtId="0" fontId="15" fillId="0" borderId="16" xfId="47" applyFont="1" applyFill="1" applyBorder="1" applyAlignment="1">
      <alignment horizontal="center" vertical="center"/>
    </xf>
    <xf numFmtId="0" fontId="15" fillId="0" borderId="17" xfId="47" applyFont="1" applyFill="1" applyBorder="1" applyAlignment="1">
      <alignment horizontal="center" vertical="center"/>
    </xf>
    <xf numFmtId="0" fontId="15" fillId="0" borderId="18" xfId="47" applyFont="1" applyFill="1" applyBorder="1" applyAlignment="1">
      <alignment horizontal="center" vertical="center"/>
    </xf>
    <xf numFmtId="0" fontId="15" fillId="0" borderId="0" xfId="47" applyFont="1" applyFill="1" applyBorder="1" applyAlignment="1">
      <alignment horizontal="center" vertical="center"/>
    </xf>
    <xf numFmtId="0" fontId="15" fillId="0" borderId="19" xfId="47" applyFont="1" applyFill="1" applyBorder="1" applyAlignment="1">
      <alignment horizontal="center" vertical="center"/>
    </xf>
    <xf numFmtId="0" fontId="15" fillId="0" borderId="11" xfId="47" applyFont="1" applyFill="1" applyBorder="1" applyAlignment="1">
      <alignment horizontal="center" vertical="center"/>
    </xf>
    <xf numFmtId="0" fontId="15" fillId="0" borderId="20" xfId="47" applyFont="1" applyFill="1" applyBorder="1" applyAlignment="1">
      <alignment horizontal="center" vertical="center"/>
    </xf>
    <xf numFmtId="0" fontId="15" fillId="0" borderId="21" xfId="47" applyFont="1" applyFill="1" applyBorder="1" applyAlignment="1">
      <alignment horizontal="center" vertical="center"/>
    </xf>
    <xf numFmtId="0" fontId="15" fillId="0" borderId="10" xfId="47" applyFont="1" applyFill="1" applyBorder="1" applyAlignment="1">
      <alignment horizontal="center" vertical="center" wrapText="1"/>
    </xf>
    <xf numFmtId="0" fontId="15" fillId="0" borderId="16" xfId="47" applyFont="1" applyFill="1" applyBorder="1" applyAlignment="1">
      <alignment horizontal="center" vertical="center" wrapText="1"/>
    </xf>
    <xf numFmtId="0" fontId="15" fillId="0" borderId="17" xfId="47" applyFont="1" applyFill="1" applyBorder="1" applyAlignment="1">
      <alignment horizontal="center" vertical="center" wrapText="1"/>
    </xf>
    <xf numFmtId="0" fontId="15" fillId="0" borderId="18" xfId="47" applyFont="1" applyFill="1" applyBorder="1" applyAlignment="1">
      <alignment horizontal="center" vertical="center" wrapText="1"/>
    </xf>
    <xf numFmtId="0" fontId="15" fillId="0" borderId="0" xfId="47" applyFont="1" applyFill="1" applyBorder="1" applyAlignment="1">
      <alignment horizontal="center" vertical="center" wrapText="1"/>
    </xf>
    <xf numFmtId="0" fontId="15" fillId="0" borderId="19" xfId="47" applyFont="1" applyFill="1" applyBorder="1" applyAlignment="1">
      <alignment horizontal="center" vertical="center" wrapText="1"/>
    </xf>
    <xf numFmtId="0" fontId="15" fillId="0" borderId="11" xfId="47" applyFont="1" applyFill="1" applyBorder="1" applyAlignment="1">
      <alignment horizontal="center" vertical="center" wrapText="1"/>
    </xf>
    <xf numFmtId="0" fontId="15" fillId="0" borderId="20" xfId="47" applyFont="1" applyFill="1" applyBorder="1" applyAlignment="1">
      <alignment horizontal="center" vertical="center" wrapText="1"/>
    </xf>
    <xf numFmtId="0" fontId="15" fillId="0" borderId="21" xfId="47" applyFont="1" applyFill="1" applyBorder="1" applyAlignment="1">
      <alignment horizontal="center" vertical="center" wrapText="1"/>
    </xf>
    <xf numFmtId="0" fontId="15" fillId="0" borderId="92" xfId="47" applyFont="1" applyFill="1" applyBorder="1" applyAlignment="1">
      <alignment horizontal="center" vertical="center" wrapText="1"/>
    </xf>
    <xf numFmtId="0" fontId="15" fillId="0" borderId="36" xfId="47" applyFont="1" applyFill="1" applyBorder="1" applyAlignment="1">
      <alignment horizontal="center" vertical="center" wrapText="1"/>
    </xf>
    <xf numFmtId="0" fontId="15" fillId="0" borderId="93" xfId="47" applyFont="1" applyFill="1" applyBorder="1" applyAlignment="1">
      <alignment horizontal="center" vertical="center" wrapText="1"/>
    </xf>
    <xf numFmtId="0" fontId="9" fillId="0" borderId="33" xfId="47" applyFont="1" applyFill="1" applyBorder="1" applyAlignment="1">
      <alignment horizontal="center" vertical="center"/>
    </xf>
    <xf numFmtId="0" fontId="15" fillId="0" borderId="67" xfId="47" applyFont="1" applyFill="1" applyBorder="1" applyAlignment="1">
      <alignment horizontal="center" vertical="center" wrapText="1"/>
    </xf>
    <xf numFmtId="0" fontId="9" fillId="0" borderId="67" xfId="47" applyFont="1" applyFill="1" applyBorder="1">
      <alignment vertical="center"/>
    </xf>
    <xf numFmtId="0" fontId="9" fillId="0" borderId="33" xfId="47" applyFont="1" applyFill="1" applyBorder="1">
      <alignment vertical="center"/>
    </xf>
    <xf numFmtId="0" fontId="15" fillId="0" borderId="47" xfId="47" applyFont="1" applyFill="1" applyBorder="1" applyAlignment="1">
      <alignment horizontal="center" vertical="center"/>
    </xf>
    <xf numFmtId="0" fontId="71" fillId="0" borderId="11" xfId="0" applyFont="1" applyFill="1" applyBorder="1" applyAlignment="1">
      <alignment horizontal="left" vertical="top" wrapText="1"/>
    </xf>
    <xf numFmtId="0" fontId="71" fillId="0" borderId="20" xfId="0" applyFont="1" applyFill="1" applyBorder="1" applyAlignment="1">
      <alignment horizontal="left" vertical="top" wrapText="1"/>
    </xf>
    <xf numFmtId="0" fontId="71" fillId="0" borderId="21" xfId="0" applyFont="1" applyFill="1" applyBorder="1" applyAlignment="1">
      <alignment horizontal="left" vertical="top" wrapText="1"/>
    </xf>
    <xf numFmtId="0" fontId="71" fillId="0" borderId="18" xfId="0" applyFont="1" applyFill="1" applyBorder="1" applyAlignment="1">
      <alignment horizontal="center" vertical="top" wrapText="1"/>
    </xf>
    <xf numFmtId="0" fontId="71" fillId="0" borderId="0" xfId="0" applyFont="1" applyFill="1" applyBorder="1" applyAlignment="1">
      <alignment horizontal="center" vertical="top" wrapText="1"/>
    </xf>
    <xf numFmtId="0" fontId="71" fillId="0" borderId="19" xfId="0" applyFont="1" applyFill="1" applyBorder="1" applyAlignment="1">
      <alignment horizontal="center" vertical="top" wrapText="1"/>
    </xf>
    <xf numFmtId="0" fontId="71" fillId="0" borderId="18" xfId="0" applyFont="1" applyFill="1" applyBorder="1" applyAlignment="1">
      <alignment horizontal="left" vertical="center"/>
    </xf>
    <xf numFmtId="0" fontId="71" fillId="0" borderId="0" xfId="0" applyFont="1" applyFill="1" applyBorder="1" applyAlignment="1">
      <alignment horizontal="left" vertical="center"/>
    </xf>
    <xf numFmtId="0" fontId="71" fillId="0" borderId="19" xfId="0" applyFont="1" applyFill="1" applyBorder="1" applyAlignment="1">
      <alignment horizontal="left" vertical="center"/>
    </xf>
    <xf numFmtId="0" fontId="71" fillId="0" borderId="18" xfId="0" applyFont="1" applyFill="1" applyBorder="1" applyAlignment="1">
      <alignment horizontal="left" vertical="top" wrapText="1"/>
    </xf>
    <xf numFmtId="0" fontId="71" fillId="0" borderId="0" xfId="0" applyFont="1" applyFill="1" applyBorder="1" applyAlignment="1">
      <alignment horizontal="left" vertical="top" wrapText="1"/>
    </xf>
    <xf numFmtId="0" fontId="71" fillId="0" borderId="19" xfId="0" applyFont="1" applyFill="1" applyBorder="1" applyAlignment="1">
      <alignment horizontal="left" vertical="top" wrapText="1"/>
    </xf>
    <xf numFmtId="0" fontId="71" fillId="0" borderId="0" xfId="0" applyFont="1" applyFill="1" applyBorder="1" applyAlignment="1">
      <alignment horizontal="center"/>
    </xf>
    <xf numFmtId="0" fontId="71" fillId="0" borderId="33" xfId="0" applyFont="1" applyFill="1" applyBorder="1" applyAlignment="1">
      <alignment wrapText="1"/>
    </xf>
    <xf numFmtId="0" fontId="71" fillId="0" borderId="33" xfId="0" applyFont="1" applyFill="1" applyBorder="1" applyAlignment="1">
      <alignment horizontal="left" wrapText="1"/>
    </xf>
    <xf numFmtId="0" fontId="71" fillId="0" borderId="12" xfId="0" applyFont="1" applyFill="1" applyBorder="1" applyAlignment="1">
      <alignment horizontal="center"/>
    </xf>
    <xf numFmtId="0" fontId="71" fillId="0" borderId="44" xfId="0" applyFont="1" applyFill="1" applyBorder="1" applyAlignment="1">
      <alignment horizontal="center"/>
    </xf>
    <xf numFmtId="0" fontId="71" fillId="0" borderId="22" xfId="0" applyFont="1" applyFill="1" applyBorder="1" applyAlignment="1">
      <alignment horizontal="center"/>
    </xf>
    <xf numFmtId="0" fontId="71" fillId="0" borderId="33" xfId="0" applyFont="1" applyFill="1" applyBorder="1" applyAlignment="1">
      <alignment horizontal="left" vertical="center"/>
    </xf>
    <xf numFmtId="0" fontId="71" fillId="0" borderId="0" xfId="0" applyFont="1" applyFill="1" applyBorder="1" applyAlignment="1">
      <alignment shrinkToFit="1"/>
    </xf>
    <xf numFmtId="0" fontId="0" fillId="0" borderId="0" xfId="0" applyFont="1" applyAlignment="1">
      <alignment shrinkToFit="1"/>
    </xf>
    <xf numFmtId="0" fontId="71" fillId="0" borderId="33" xfId="0" applyFont="1" applyFill="1" applyBorder="1" applyAlignment="1">
      <alignment horizontal="center" vertical="center"/>
    </xf>
    <xf numFmtId="0" fontId="13" fillId="0" borderId="113" xfId="56" applyFont="1" applyBorder="1" applyAlignment="1">
      <alignment horizontal="left"/>
    </xf>
    <xf numFmtId="0" fontId="13" fillId="0" borderId="114" xfId="56" applyFont="1" applyBorder="1" applyAlignment="1">
      <alignment horizontal="left"/>
    </xf>
    <xf numFmtId="0" fontId="13" fillId="0" borderId="0" xfId="56" applyFont="1" applyAlignment="1">
      <alignment horizontal="left"/>
    </xf>
    <xf numFmtId="0" fontId="13" fillId="0" borderId="39" xfId="56" applyFont="1" applyBorder="1" applyAlignment="1">
      <alignment horizontal="left"/>
    </xf>
    <xf numFmtId="0" fontId="6" fillId="0" borderId="55" xfId="56" applyBorder="1" applyAlignment="1">
      <alignment wrapText="1"/>
    </xf>
    <xf numFmtId="0" fontId="6" fillId="0" borderId="36" xfId="56" applyBorder="1" applyAlignment="1">
      <alignment wrapText="1"/>
    </xf>
    <xf numFmtId="0" fontId="6" fillId="0" borderId="56" xfId="56" applyBorder="1" applyAlignment="1">
      <alignment wrapText="1"/>
    </xf>
    <xf numFmtId="0" fontId="6" fillId="0" borderId="25" xfId="56" applyBorder="1" applyAlignment="1">
      <alignment wrapText="1"/>
    </xf>
    <xf numFmtId="0" fontId="6" fillId="0" borderId="0" xfId="56" applyAlignment="1">
      <alignment wrapText="1"/>
    </xf>
    <xf numFmtId="0" fontId="6" fillId="0" borderId="39" xfId="56" applyBorder="1" applyAlignment="1">
      <alignment wrapText="1"/>
    </xf>
    <xf numFmtId="0" fontId="6" fillId="0" borderId="29" xfId="56" applyBorder="1" applyAlignment="1">
      <alignment wrapText="1"/>
    </xf>
    <xf numFmtId="0" fontId="6" fillId="0" borderId="31" xfId="56" applyBorder="1" applyAlignment="1">
      <alignment wrapText="1"/>
    </xf>
    <xf numFmtId="0" fontId="6" fillId="0" borderId="40" xfId="56" applyBorder="1" applyAlignment="1">
      <alignment wrapText="1"/>
    </xf>
    <xf numFmtId="0" fontId="73" fillId="0" borderId="55" xfId="56" applyFont="1" applyBorder="1" applyAlignment="1">
      <alignment horizontal="center"/>
    </xf>
    <xf numFmtId="0" fontId="73" fillId="0" borderId="36" xfId="56" applyFont="1" applyBorder="1" applyAlignment="1">
      <alignment horizontal="center"/>
    </xf>
    <xf numFmtId="0" fontId="73" fillId="0" borderId="56" xfId="56" applyFont="1" applyBorder="1" applyAlignment="1">
      <alignment horizontal="center"/>
    </xf>
    <xf numFmtId="0" fontId="73" fillId="0" borderId="25" xfId="56" applyFont="1" applyBorder="1" applyAlignment="1">
      <alignment horizontal="center"/>
    </xf>
    <xf numFmtId="0" fontId="73" fillId="0" borderId="0" xfId="56" applyFont="1" applyAlignment="1">
      <alignment horizontal="center"/>
    </xf>
    <xf numFmtId="0" fontId="73" fillId="0" borderId="39" xfId="56" applyFont="1" applyBorder="1" applyAlignment="1">
      <alignment horizontal="center"/>
    </xf>
    <xf numFmtId="58" fontId="13" fillId="0" borderId="113" xfId="56" applyNumberFormat="1" applyFont="1" applyBorder="1" applyAlignment="1">
      <alignment horizontal="left"/>
    </xf>
    <xf numFmtId="0" fontId="13" fillId="0" borderId="113" xfId="56" applyFont="1" applyBorder="1" applyAlignment="1">
      <alignment horizontal="center"/>
    </xf>
    <xf numFmtId="0" fontId="13" fillId="0" borderId="114" xfId="56" applyFont="1" applyBorder="1" applyAlignment="1">
      <alignment horizontal="center"/>
    </xf>
    <xf numFmtId="0" fontId="13" fillId="0" borderId="0" xfId="41" applyFont="1" applyAlignment="1">
      <alignment horizontal="left"/>
    </xf>
    <xf numFmtId="0" fontId="13" fillId="0" borderId="39" xfId="41" applyFont="1" applyBorder="1" applyAlignment="1">
      <alignment horizontal="left"/>
    </xf>
    <xf numFmtId="0" fontId="13" fillId="0" borderId="113" xfId="41" applyFont="1" applyBorder="1" applyAlignment="1">
      <alignment horizontal="left"/>
    </xf>
    <xf numFmtId="0" fontId="13" fillId="0" borderId="114" xfId="41" applyFont="1" applyBorder="1" applyAlignment="1">
      <alignment horizontal="left"/>
    </xf>
    <xf numFmtId="0" fontId="6" fillId="0" borderId="55" xfId="41" applyBorder="1" applyAlignment="1">
      <alignment wrapText="1"/>
    </xf>
    <xf numFmtId="0" fontId="6" fillId="0" borderId="36" xfId="41" applyBorder="1" applyAlignment="1">
      <alignment wrapText="1"/>
    </xf>
    <xf numFmtId="0" fontId="6" fillId="0" borderId="56" xfId="41" applyBorder="1" applyAlignment="1">
      <alignment wrapText="1"/>
    </xf>
    <xf numFmtId="0" fontId="6" fillId="0" borderId="25" xfId="41" applyBorder="1" applyAlignment="1">
      <alignment wrapText="1"/>
    </xf>
    <xf numFmtId="0" fontId="6" fillId="0" borderId="0" xfId="41" applyAlignment="1">
      <alignment wrapText="1"/>
    </xf>
    <xf numFmtId="0" fontId="6" fillId="0" borderId="39" xfId="41" applyBorder="1" applyAlignment="1">
      <alignment wrapText="1"/>
    </xf>
    <xf numFmtId="0" fontId="6" fillId="0" borderId="29" xfId="41" applyBorder="1" applyAlignment="1">
      <alignment wrapText="1"/>
    </xf>
    <xf numFmtId="0" fontId="6" fillId="0" borderId="31" xfId="41" applyBorder="1" applyAlignment="1">
      <alignment wrapText="1"/>
    </xf>
    <xf numFmtId="0" fontId="6" fillId="0" borderId="40" xfId="41" applyBorder="1" applyAlignment="1">
      <alignment wrapText="1"/>
    </xf>
    <xf numFmtId="0" fontId="73" fillId="0" borderId="55" xfId="41" applyFont="1" applyBorder="1" applyAlignment="1">
      <alignment horizontal="center"/>
    </xf>
    <xf numFmtId="0" fontId="73" fillId="0" borderId="36" xfId="41" applyFont="1" applyBorder="1" applyAlignment="1">
      <alignment horizontal="center"/>
    </xf>
    <xf numFmtId="0" fontId="73" fillId="0" borderId="56" xfId="41" applyFont="1" applyBorder="1" applyAlignment="1">
      <alignment horizontal="center"/>
    </xf>
    <xf numFmtId="0" fontId="73" fillId="0" borderId="25" xfId="41" applyFont="1" applyBorder="1" applyAlignment="1">
      <alignment horizontal="center"/>
    </xf>
    <xf numFmtId="0" fontId="73" fillId="0" borderId="0" xfId="41" applyFont="1" applyAlignment="1">
      <alignment horizontal="center"/>
    </xf>
    <xf numFmtId="0" fontId="73" fillId="0" borderId="39" xfId="41" applyFont="1" applyBorder="1" applyAlignment="1">
      <alignment horizontal="center"/>
    </xf>
    <xf numFmtId="0" fontId="13" fillId="0" borderId="113" xfId="41" applyFont="1" applyBorder="1" applyAlignment="1">
      <alignment horizontal="center"/>
    </xf>
    <xf numFmtId="0" fontId="13" fillId="0" borderId="114" xfId="41" applyFont="1" applyBorder="1" applyAlignment="1">
      <alignment horizontal="center"/>
    </xf>
    <xf numFmtId="0" fontId="85" fillId="30" borderId="44" xfId="72" applyFont="1" applyFill="1" applyBorder="1" applyAlignment="1">
      <alignment vertical="center" shrinkToFit="1"/>
    </xf>
    <xf numFmtId="0" fontId="85" fillId="30" borderId="22" xfId="72" applyFont="1" applyFill="1" applyBorder="1" applyAlignment="1">
      <alignment vertical="center" shrinkToFit="1"/>
    </xf>
    <xf numFmtId="0" fontId="6" fillId="31" borderId="17" xfId="72" applyFont="1" applyFill="1" applyBorder="1">
      <alignment vertical="center"/>
    </xf>
    <xf numFmtId="0" fontId="8" fillId="31" borderId="12" xfId="72" applyFont="1" applyFill="1" applyBorder="1">
      <alignment vertical="center"/>
    </xf>
    <xf numFmtId="0" fontId="8" fillId="31" borderId="44" xfId="72" applyFont="1" applyFill="1" applyBorder="1">
      <alignment vertical="center"/>
    </xf>
    <xf numFmtId="0" fontId="8" fillId="31" borderId="22" xfId="72" applyFont="1" applyFill="1" applyBorder="1">
      <alignment vertical="center"/>
    </xf>
    <xf numFmtId="0" fontId="6" fillId="0" borderId="0" xfId="72" applyFont="1">
      <alignment vertical="center"/>
    </xf>
  </cellXfs>
  <cellStyles count="7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9" xr:uid="{F8296DDF-AE01-4E6B-99D1-3B4DD35735CA}"/>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7" builtinId="8"/>
    <cellStyle name="ハイパーリンク 2" xfId="62" xr:uid="{41F8CC60-08BE-4A46-9D7F-67EA3BC3BE3A}"/>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4" xr:uid="{40078815-BFF8-461E-A777-6B40941C274D}"/>
    <cellStyle name="標準 11" xfId="72" xr:uid="{E43B19A5-59F9-43DA-9E0C-86673312CA10}"/>
    <cellStyle name="標準 2" xfId="41" xr:uid="{00000000-0005-0000-0000-000029000000}"/>
    <cellStyle name="標準 2 2" xfId="42" xr:uid="{00000000-0005-0000-0000-00002A000000}"/>
    <cellStyle name="標準 2 2 2" xfId="52" xr:uid="{491F3559-1749-4DF2-957A-4F9420C9A9EB}"/>
    <cellStyle name="標準 2 2 2 2" xfId="71" xr:uid="{F47CE9C2-8494-4BB5-AC9D-FB4BAFC37D58}"/>
    <cellStyle name="標準 2 2 3" xfId="59" xr:uid="{A47DA419-F71A-49B1-A7FB-D4BADD142144}"/>
    <cellStyle name="標準 2 2 4" xfId="60" xr:uid="{49847CED-BB64-4B0F-A8B8-9AF66C7602F0}"/>
    <cellStyle name="標準 2 2 4 2" xfId="70" xr:uid="{C7F847A2-59EE-4EC4-8339-43D99B52D101}"/>
    <cellStyle name="標準 2 2 5" xfId="68" xr:uid="{40E74B7C-28A9-4DE1-A626-9431E22B5BE5}"/>
    <cellStyle name="標準 2 3" xfId="50" xr:uid="{47170026-735B-48DC-9E09-84F97510994C}"/>
    <cellStyle name="標準 2 3 2" xfId="67" xr:uid="{09924561-9553-45AE-BC4E-A8312BF6B94A}"/>
    <cellStyle name="標準 3" xfId="43" xr:uid="{00000000-0005-0000-0000-00002B000000}"/>
    <cellStyle name="標準 3 2" xfId="51" xr:uid="{17E7302F-10F5-4618-9CDF-88D8A3A6DCA0}"/>
    <cellStyle name="標準 3 2 2" xfId="69" xr:uid="{D5C1CFB4-B694-4E7E-BB17-51754C497733}"/>
    <cellStyle name="標準 3 3" xfId="58" xr:uid="{12C5B3C2-7F22-4554-9556-36B5DCC6DC90}"/>
    <cellStyle name="標準 4" xfId="44" xr:uid="{00000000-0005-0000-0000-00002C000000}"/>
    <cellStyle name="標準 4 2" xfId="65" xr:uid="{AA1C2912-E9AC-4DB8-950E-FE11432124DA}"/>
    <cellStyle name="標準 5" xfId="45" xr:uid="{00000000-0005-0000-0000-00002D000000}"/>
    <cellStyle name="標準 5 2" xfId="66" xr:uid="{A8834301-42E9-4720-B85B-F82A177F52A6}"/>
    <cellStyle name="標準 6" xfId="54" xr:uid="{292AC4E1-0D58-4CB0-B3DC-985025DDE581}"/>
    <cellStyle name="標準 7" xfId="55" xr:uid="{D080F255-D075-40F2-A993-DF6F09EDA438}"/>
    <cellStyle name="標準 8" xfId="56" xr:uid="{3A6563A6-BA2C-4AAA-A73A-BEA18597BB9A}"/>
    <cellStyle name="標準 9" xfId="61" xr:uid="{22688D4E-1217-403A-8DA9-451B5A752E0E}"/>
    <cellStyle name="標準_04100002(1)" xfId="46" xr:uid="{00000000-0005-0000-0000-00002E000000}"/>
    <cellStyle name="標準_③-２加算様式（就労）" xfId="47" xr:uid="{00000000-0005-0000-0000-000030000000}"/>
    <cellStyle name="標準_事業者指定様式（多機能用総括表）作業ファイル" xfId="53" xr:uid="{3F736CDC-0A90-47AB-AFA8-4C2938026F70}"/>
    <cellStyle name="標準_第１号様式・付表" xfId="63" xr:uid="{0A4CD708-76AD-4D4A-94F7-DB748E56DBB4}"/>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externalLink" Target="externalLinks/externalLink8.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25351;&#23450;&#30003;&#35531;&#12539;&#26356;&#26032;&#65288;&#24517;&#35201;&#26360;&#39006;&#19968;&#35239;&#65289;'!A1"/></Relationships>
</file>

<file path=xl/drawings/drawing1.xml><?xml version="1.0" encoding="utf-8"?>
<xdr:wsDr xmlns:xdr="http://schemas.openxmlformats.org/drawingml/2006/spreadsheetDrawing" xmlns:a="http://schemas.openxmlformats.org/drawingml/2006/main">
  <xdr:twoCellAnchor>
    <xdr:from>
      <xdr:col>7</xdr:col>
      <xdr:colOff>1643742</xdr:colOff>
      <xdr:row>1</xdr:row>
      <xdr:rowOff>0</xdr:rowOff>
    </xdr:from>
    <xdr:to>
      <xdr:col>12</xdr:col>
      <xdr:colOff>283029</xdr:colOff>
      <xdr:row>2</xdr:row>
      <xdr:rowOff>337457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720C12C-BBFD-44F7-9E3B-01E17FA3F635}"/>
            </a:ext>
          </a:extLst>
        </xdr:cNvPr>
        <xdr:cNvSpPr/>
      </xdr:nvSpPr>
      <xdr:spPr>
        <a:xfrm>
          <a:off x="11488782" y="358140"/>
          <a:ext cx="3782787" cy="809897"/>
        </a:xfrm>
        <a:prstGeom prst="roundRect">
          <a:avLst/>
        </a:prstGeom>
        <a:solidFill>
          <a:srgbClr val="FFFF00"/>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必要書類一覧に戻る</a:t>
          </a:r>
          <a:endParaRPr kumimoji="1" lang="en-US" altLang="ja-JP" sz="14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（クリックすると必要書類一覧にもどります）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Users/015040/Desktop/&#30003;&#35531;&#26360;&#38306;&#20418;/&#26045;&#35373;&#20837;&#25152;&#25903;&#25588;/&#26045;&#35373;&#20837;&#25152;%20&#25351;&#23450;&#12296;&#26032;&#35215;&#12539;&#26356;&#26032;&#12539;&#22793;&#26356;&#12539;&#24259;&#27490;&#65289;&#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016133/AppData/Local/Temp/Tempc81d878f-d9c2-4b43-90e9-5772cb8cf87a_001269464%20(2).zip/060412&#25351;&#23450;&#30003;&#35531;&#38306;&#36899;&#27096;&#24335;&#65288;060628&#36861;&#21152;&#65289;/05_&#21442;&#32771;&#36039;&#26009;&#65300;&#65288;&#21220;&#21209;&#20307;&#21046;&#19968;&#35239;&#34920;&#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12304;&#20316;&#26989;&#20013;&#12305;&#27161;&#28310;&#27096;&#24335;.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12304;&#20316;&#26989;&#20013;&#12305;&#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row>
        <row r="12">
          <cell r="A12" t="str">
            <v>共同生活援助・介護サービス包括型</v>
          </cell>
          <cell r="B12" t="str">
            <v>管理者</v>
          </cell>
          <cell r="C12" t="str">
            <v>サービス管理責任者</v>
          </cell>
          <cell r="D12" t="str">
            <v>世話人</v>
          </cell>
          <cell r="E12" t="str">
            <v>生活支援員</v>
          </cell>
          <cell r="F12" t="str">
            <v>その他職員</v>
          </cell>
        </row>
        <row r="13">
          <cell r="A13" t="str">
            <v>共同生活援助・外部サービス利用型</v>
          </cell>
          <cell r="B13" t="str">
            <v>管理者</v>
          </cell>
          <cell r="C13" t="str">
            <v>サービス管理責任者</v>
          </cell>
          <cell r="D13" t="str">
            <v>世話人</v>
          </cell>
          <cell r="E13" t="str">
            <v>その他職員</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cell r="F17" t="str">
            <v>その他職員</v>
          </cell>
        </row>
        <row r="18">
          <cell r="A18" t="str">
            <v>就労移行支援</v>
          </cell>
          <cell r="B18" t="str">
            <v>管理者</v>
          </cell>
          <cell r="C18" t="str">
            <v>サービス管理責任者</v>
          </cell>
          <cell r="D18" t="str">
            <v>就労支援員</v>
          </cell>
          <cell r="E18" t="str">
            <v>職業指導員</v>
          </cell>
          <cell r="F18" t="str">
            <v>生活支援員</v>
          </cell>
        </row>
        <row r="19">
          <cell r="A19" t="str">
            <v>認定指定就労移行支援</v>
          </cell>
          <cell r="B19" t="str">
            <v>管理者</v>
          </cell>
          <cell r="C19" t="str">
            <v>サービス管理責任者</v>
          </cell>
          <cell r="D19" t="str">
            <v>職業指導員</v>
          </cell>
          <cell r="E19" t="str">
            <v>生活支援員</v>
          </cell>
        </row>
        <row r="20">
          <cell r="A20" t="str">
            <v>就労継続支援Ａ型・Ｂ型</v>
          </cell>
          <cell r="B20" t="str">
            <v>管理者</v>
          </cell>
          <cell r="C20" t="str">
            <v>サービス管理責任者</v>
          </cell>
          <cell r="D20" t="str">
            <v>職業指導員</v>
          </cell>
          <cell r="E20" t="str">
            <v>生活支援員</v>
          </cell>
          <cell r="F20" t="str">
            <v>その他職員</v>
          </cell>
        </row>
        <row r="21">
          <cell r="A21" t="str">
            <v>一般相談支援事業</v>
          </cell>
          <cell r="B21" t="str">
            <v>管理者</v>
          </cell>
          <cell r="C21" t="str">
            <v>従業者</v>
          </cell>
        </row>
        <row r="22">
          <cell r="A22" t="str">
            <v>就労定着支援</v>
          </cell>
          <cell r="B22" t="str">
            <v>管理者</v>
          </cell>
          <cell r="C22" t="str">
            <v>サービス管理責任者</v>
          </cell>
          <cell r="D22" t="str">
            <v>就労定着支援員</v>
          </cell>
        </row>
        <row r="23">
          <cell r="A23" t="str">
            <v>自立生活援助</v>
          </cell>
          <cell r="B23" t="str">
            <v>管理者</v>
          </cell>
          <cell r="C23" t="str">
            <v>サービス管理責任者</v>
          </cell>
          <cell r="D23" t="str">
            <v>地域生活支援員</v>
          </cell>
        </row>
        <row r="24">
          <cell r="A24" t="str">
            <v>特定相談支援・障害児相談支援</v>
          </cell>
          <cell r="B24" t="str">
            <v>管理者</v>
          </cell>
          <cell r="C24" t="str">
            <v>相談支援専門員</v>
          </cell>
          <cell r="D24" t="str">
            <v>相談支援員</v>
          </cell>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row>
        <row r="29">
          <cell r="A29" t="str">
            <v>居宅訪問型児童発達支援</v>
          </cell>
          <cell r="B29" t="str">
            <v>管理者</v>
          </cell>
          <cell r="C29" t="str">
            <v>児童発達支援管理責任者</v>
          </cell>
          <cell r="D29" t="str">
            <v>訪問支援員</v>
          </cell>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申請書"/>
      <sheetName val="変更届出書"/>
      <sheetName val="付表１"/>
      <sheetName val="付表２"/>
      <sheetName val="付表３"/>
      <sheetName val="付表３－２"/>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児発管兼務調書）"/>
      <sheetName val="県様式４（実務経験証明書）"/>
      <sheetName val="県様式３－２（サビ管兼務調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sheetData sheetId="7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hlw.go.jp/web/t_doc?dataId=00ta8302&amp;dataType=1&amp;pageNo=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mhlw.go.jp/web/t_doc?dataId=00ta8302&amp;dataType=1&amp;pageNo=1"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FED0F-3BBB-47A7-BF79-4032F1771D65}">
  <sheetPr>
    <tabColor theme="9" tint="0.79998168889431442"/>
  </sheetPr>
  <dimension ref="A1:BG159"/>
  <sheetViews>
    <sheetView view="pageBreakPreview" zoomScale="130" zoomScaleNormal="130" zoomScaleSheetLayoutView="130" zoomScalePageLayoutView="85" workbookViewId="0">
      <selection activeCell="K113" sqref="K113"/>
    </sheetView>
  </sheetViews>
  <sheetFormatPr defaultColWidth="8.6640625" defaultRowHeight="14.4"/>
  <cols>
    <col min="1" max="1" width="3.21875" style="377" customWidth="1"/>
    <col min="2" max="3" width="2.77734375" style="377" customWidth="1"/>
    <col min="4" max="4" width="3.44140625" style="377" customWidth="1"/>
    <col min="5" max="325" width="2.77734375" style="377" customWidth="1"/>
    <col min="326" max="16384" width="8.6640625" style="377"/>
  </cols>
  <sheetData>
    <row r="1" spans="1:33" s="385" customFormat="1" ht="13.5" customHeight="1">
      <c r="A1" s="385" t="s">
        <v>852</v>
      </c>
      <c r="B1" s="381"/>
      <c r="C1" s="381"/>
      <c r="D1" s="381" t="s">
        <v>460</v>
      </c>
      <c r="E1" s="483"/>
      <c r="F1" s="483"/>
      <c r="G1" s="483"/>
      <c r="H1" s="483"/>
      <c r="I1" s="483"/>
      <c r="J1" s="483"/>
      <c r="K1" s="483"/>
      <c r="L1" s="483"/>
      <c r="M1" s="483"/>
      <c r="N1" s="483"/>
      <c r="O1" s="381" t="s">
        <v>461</v>
      </c>
      <c r="P1" s="381"/>
      <c r="Q1" s="381"/>
      <c r="R1" s="381"/>
      <c r="S1" s="381"/>
      <c r="T1" s="381"/>
      <c r="U1" s="381"/>
      <c r="V1" s="381"/>
      <c r="W1" s="381"/>
      <c r="X1" s="381"/>
      <c r="Y1" s="381"/>
      <c r="Z1" s="381"/>
      <c r="AA1" s="381"/>
      <c r="AB1" s="381"/>
      <c r="AC1" s="381"/>
      <c r="AD1" s="381"/>
      <c r="AE1" s="381"/>
      <c r="AF1" s="381"/>
      <c r="AG1" s="381"/>
    </row>
    <row r="2" spans="1:33" s="385" customFormat="1" ht="13.5" customHeight="1">
      <c r="A2" s="385" t="s">
        <v>851</v>
      </c>
      <c r="B2" s="381"/>
      <c r="C2" s="381"/>
      <c r="D2" s="381"/>
      <c r="E2" s="416"/>
      <c r="F2" s="483"/>
      <c r="G2" s="483"/>
      <c r="H2" s="483"/>
      <c r="I2" s="483"/>
      <c r="J2" s="483"/>
      <c r="K2" s="483"/>
      <c r="L2" s="483"/>
      <c r="M2" s="483"/>
      <c r="N2" s="483"/>
      <c r="O2" s="381" t="s">
        <v>461</v>
      </c>
      <c r="P2" s="381" t="s">
        <v>850</v>
      </c>
      <c r="Q2" s="381"/>
      <c r="R2" s="381"/>
      <c r="S2" s="483"/>
      <c r="T2" s="483"/>
      <c r="U2" s="483"/>
      <c r="V2" s="483"/>
      <c r="W2" s="483"/>
      <c r="X2" s="483"/>
      <c r="Y2" s="483"/>
      <c r="Z2" s="483"/>
      <c r="AA2" s="483"/>
      <c r="AB2" s="483"/>
      <c r="AC2" s="483"/>
      <c r="AD2" s="381" t="s">
        <v>461</v>
      </c>
      <c r="AE2" s="381"/>
      <c r="AF2" s="381"/>
      <c r="AG2" s="381"/>
    </row>
    <row r="3" spans="1:33" s="381" customFormat="1" ht="13.95" customHeight="1">
      <c r="Y3" s="401"/>
      <c r="AA3" s="401"/>
      <c r="AC3" s="415"/>
    </row>
    <row r="4" spans="1:33" s="381" customFormat="1" ht="13.95" customHeight="1">
      <c r="B4" s="468" t="s">
        <v>849</v>
      </c>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row>
    <row r="5" spans="1:33" s="381" customFormat="1" ht="13.5" customHeight="1">
      <c r="B5" s="468" t="s">
        <v>848</v>
      </c>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row>
    <row r="6" spans="1:33" s="378" customFormat="1" ht="13.95" customHeight="1">
      <c r="B6" s="378" t="s">
        <v>847</v>
      </c>
      <c r="C6" s="393"/>
      <c r="D6" s="393"/>
      <c r="E6" s="393"/>
      <c r="F6" s="393"/>
      <c r="G6" s="393"/>
      <c r="H6" s="393"/>
      <c r="I6" s="393"/>
      <c r="J6" s="393"/>
      <c r="K6" s="393"/>
    </row>
    <row r="7" spans="1:33" s="378" customFormat="1" ht="33.6" customHeight="1">
      <c r="B7" s="414" t="s">
        <v>846</v>
      </c>
      <c r="C7" s="413" t="s">
        <v>845</v>
      </c>
      <c r="D7" s="412"/>
      <c r="E7" s="412"/>
    </row>
    <row r="8" spans="1:33" s="378" customFormat="1" ht="13.95" customHeight="1">
      <c r="A8" s="485" t="s">
        <v>844</v>
      </c>
      <c r="B8" s="402"/>
      <c r="C8" s="379"/>
      <c r="D8" s="378">
        <v>1</v>
      </c>
      <c r="E8" s="381" t="s">
        <v>843</v>
      </c>
    </row>
    <row r="9" spans="1:33" s="378" customFormat="1" ht="13.95" customHeight="1">
      <c r="A9" s="485"/>
      <c r="B9" s="402"/>
      <c r="C9" s="379"/>
      <c r="D9" s="378">
        <v>2</v>
      </c>
      <c r="E9" s="465" t="s">
        <v>842</v>
      </c>
      <c r="F9" s="465"/>
      <c r="G9" s="465"/>
      <c r="H9" s="465"/>
      <c r="I9" s="465"/>
      <c r="J9" s="465"/>
      <c r="K9" s="465"/>
      <c r="L9" s="465"/>
      <c r="M9" s="465"/>
      <c r="N9" s="465"/>
      <c r="O9" s="465"/>
      <c r="P9" s="465"/>
      <c r="Q9" s="465"/>
      <c r="R9" s="465"/>
      <c r="S9" s="465"/>
      <c r="T9" s="465"/>
      <c r="U9" s="465"/>
      <c r="V9" s="465"/>
      <c r="W9" s="465"/>
      <c r="X9" s="465"/>
      <c r="Y9" s="465"/>
      <c r="Z9" s="465"/>
      <c r="AA9" s="465"/>
      <c r="AB9" s="465"/>
      <c r="AC9" s="465"/>
      <c r="AD9" s="465"/>
    </row>
    <row r="10" spans="1:33" s="378" customFormat="1" ht="13.95" customHeight="1">
      <c r="A10" s="485"/>
      <c r="B10" s="402"/>
      <c r="C10" s="379"/>
      <c r="D10" s="378">
        <v>3</v>
      </c>
      <c r="E10" s="378" t="s">
        <v>841</v>
      </c>
    </row>
    <row r="11" spans="1:33" s="378" customFormat="1" ht="13.95" customHeight="1">
      <c r="A11" s="485"/>
      <c r="B11" s="402"/>
      <c r="C11" s="379"/>
      <c r="D11" s="378">
        <v>4</v>
      </c>
      <c r="E11" s="465" t="s">
        <v>840</v>
      </c>
      <c r="F11" s="465"/>
      <c r="G11" s="465"/>
      <c r="H11" s="465"/>
      <c r="I11" s="465"/>
      <c r="J11" s="465"/>
      <c r="K11" s="465"/>
      <c r="L11" s="465"/>
      <c r="M11" s="465"/>
      <c r="N11" s="465"/>
      <c r="O11" s="465"/>
      <c r="P11" s="465"/>
      <c r="Q11" s="465"/>
      <c r="R11" s="465"/>
      <c r="S11" s="465"/>
      <c r="T11" s="465"/>
      <c r="U11" s="465"/>
      <c r="V11" s="465"/>
      <c r="W11" s="465"/>
      <c r="X11" s="465"/>
      <c r="Y11" s="465"/>
      <c r="Z11" s="465"/>
      <c r="AA11" s="465"/>
      <c r="AB11" s="465"/>
      <c r="AC11" s="465"/>
      <c r="AD11" s="465"/>
    </row>
    <row r="12" spans="1:33" s="378" customFormat="1" ht="13.95" customHeight="1">
      <c r="A12" s="485"/>
      <c r="B12" s="379"/>
      <c r="C12" s="379"/>
      <c r="D12" s="378">
        <v>5</v>
      </c>
      <c r="E12" s="378" t="s">
        <v>839</v>
      </c>
    </row>
    <row r="13" spans="1:33" s="385" customFormat="1">
      <c r="A13" s="487" t="s">
        <v>838</v>
      </c>
      <c r="B13" s="406" t="s">
        <v>837</v>
      </c>
      <c r="C13" s="378"/>
      <c r="D13" s="411"/>
      <c r="E13" s="410"/>
      <c r="F13" s="406"/>
      <c r="G13" s="406"/>
      <c r="H13" s="406"/>
      <c r="I13" s="406"/>
      <c r="J13" s="406"/>
      <c r="K13" s="406"/>
      <c r="L13" s="406"/>
      <c r="M13" s="406"/>
      <c r="N13" s="406"/>
      <c r="O13" s="406"/>
      <c r="P13" s="406"/>
      <c r="Q13" s="406"/>
      <c r="R13" s="406"/>
      <c r="S13" s="406"/>
      <c r="T13" s="406"/>
      <c r="U13" s="406"/>
      <c r="V13" s="406"/>
      <c r="W13" s="406"/>
      <c r="X13" s="406"/>
      <c r="Y13" s="406"/>
      <c r="Z13" s="406"/>
      <c r="AA13" s="406"/>
      <c r="AB13" s="406"/>
      <c r="AC13" s="406"/>
      <c r="AD13" s="409"/>
      <c r="AE13" s="397"/>
    </row>
    <row r="14" spans="1:33" s="385" customFormat="1" ht="13.95" customHeight="1">
      <c r="A14" s="488"/>
      <c r="B14" s="383"/>
      <c r="C14" s="382"/>
      <c r="D14" s="381">
        <v>1</v>
      </c>
      <c r="E14" s="381" t="s">
        <v>836</v>
      </c>
      <c r="F14" s="381"/>
      <c r="G14" s="381"/>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1"/>
    </row>
    <row r="15" spans="1:33" s="385" customFormat="1" ht="13.95" customHeight="1">
      <c r="A15" s="488"/>
      <c r="B15" s="381"/>
      <c r="C15" s="381"/>
      <c r="D15" s="381"/>
      <c r="E15" s="381" t="s">
        <v>835</v>
      </c>
      <c r="F15" s="381"/>
      <c r="G15" s="381"/>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1"/>
    </row>
    <row r="16" spans="1:33" s="385" customFormat="1" ht="13.95" customHeight="1">
      <c r="A16" s="488"/>
      <c r="B16" s="381"/>
      <c r="C16" s="381"/>
      <c r="D16" s="381"/>
      <c r="E16" s="378" t="s">
        <v>834</v>
      </c>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row>
    <row r="17" spans="1:32" s="385" customFormat="1" ht="13.95" customHeight="1">
      <c r="A17" s="488"/>
      <c r="B17" s="383"/>
      <c r="C17" s="382"/>
      <c r="D17" s="381">
        <f>D14+1</f>
        <v>2</v>
      </c>
      <c r="E17" s="381" t="s">
        <v>833</v>
      </c>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row>
    <row r="18" spans="1:32" s="385" customFormat="1" ht="13.95" customHeight="1">
      <c r="A18" s="488"/>
      <c r="B18" s="403"/>
      <c r="C18" s="382"/>
      <c r="D18" s="381">
        <v>3</v>
      </c>
      <c r="E18" s="381" t="s">
        <v>832</v>
      </c>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row>
    <row r="19" spans="1:32" s="385" customFormat="1" ht="13.5" customHeight="1">
      <c r="A19" s="488"/>
      <c r="B19" s="381"/>
      <c r="C19" s="381"/>
      <c r="D19" s="381"/>
      <c r="E19" s="381" t="s">
        <v>831</v>
      </c>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row>
    <row r="20" spans="1:32" s="385" customFormat="1" ht="13.5" customHeight="1">
      <c r="A20" s="488"/>
      <c r="B20" s="381"/>
      <c r="C20" s="381"/>
      <c r="D20" s="381"/>
      <c r="E20" s="381" t="s">
        <v>830</v>
      </c>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row>
    <row r="21" spans="1:32" s="385" customFormat="1" ht="13.95" customHeight="1">
      <c r="A21" s="488"/>
      <c r="B21" s="381"/>
      <c r="C21" s="381"/>
      <c r="D21" s="381"/>
      <c r="E21" s="381" t="s">
        <v>829</v>
      </c>
      <c r="F21" s="381"/>
      <c r="G21" s="381"/>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row>
    <row r="22" spans="1:32" s="378" customFormat="1" ht="13.95" customHeight="1">
      <c r="A22" s="488"/>
      <c r="B22" s="381"/>
      <c r="C22" s="381"/>
      <c r="D22" s="381"/>
      <c r="E22" s="381" t="s">
        <v>828</v>
      </c>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row>
    <row r="23" spans="1:32" s="378" customFormat="1" ht="13.5" customHeight="1">
      <c r="A23" s="488"/>
      <c r="B23" s="402"/>
      <c r="C23" s="379"/>
      <c r="D23" s="378">
        <v>4</v>
      </c>
      <c r="E23" s="381" t="s">
        <v>827</v>
      </c>
      <c r="F23" s="394"/>
      <c r="G23" s="394"/>
      <c r="H23" s="394"/>
      <c r="I23" s="394"/>
      <c r="J23" s="394"/>
      <c r="K23" s="394"/>
      <c r="L23" s="394"/>
      <c r="M23" s="394"/>
      <c r="N23" s="394"/>
      <c r="O23" s="394"/>
      <c r="P23" s="394"/>
      <c r="Q23" s="394"/>
      <c r="R23" s="394"/>
      <c r="S23" s="394"/>
      <c r="T23" s="394"/>
      <c r="U23" s="394"/>
      <c r="V23" s="394"/>
      <c r="W23" s="394"/>
      <c r="X23" s="394"/>
      <c r="Y23" s="394"/>
      <c r="Z23" s="394"/>
      <c r="AA23" s="394"/>
      <c r="AB23" s="394"/>
      <c r="AC23" s="394"/>
      <c r="AD23" s="394"/>
    </row>
    <row r="24" spans="1:32" s="378" customFormat="1" ht="13.95" customHeight="1">
      <c r="A24" s="488"/>
      <c r="B24" s="402"/>
      <c r="C24" s="379"/>
      <c r="D24" s="399">
        <f>D23+1</f>
        <v>5</v>
      </c>
      <c r="E24" s="378" t="s">
        <v>826</v>
      </c>
    </row>
    <row r="25" spans="1:32" s="378" customFormat="1" ht="13.95" customHeight="1">
      <c r="A25" s="488"/>
      <c r="B25" s="402"/>
      <c r="C25" s="379"/>
      <c r="D25" s="399">
        <f>D24+1</f>
        <v>6</v>
      </c>
      <c r="E25" s="378" t="s">
        <v>825</v>
      </c>
    </row>
    <row r="26" spans="1:32" s="378" customFormat="1" ht="13.95" customHeight="1">
      <c r="A26" s="488"/>
      <c r="D26" s="399"/>
      <c r="E26" s="378" t="s">
        <v>824</v>
      </c>
    </row>
    <row r="27" spans="1:32" s="378" customFormat="1" ht="13.95" customHeight="1">
      <c r="A27" s="488"/>
      <c r="B27" s="402"/>
      <c r="C27" s="379"/>
      <c r="D27" s="399">
        <v>7</v>
      </c>
      <c r="E27" s="378" t="s">
        <v>823</v>
      </c>
    </row>
    <row r="28" spans="1:32" s="378" customFormat="1" ht="13.5" customHeight="1">
      <c r="A28" s="488"/>
      <c r="B28" s="391"/>
      <c r="C28" s="392"/>
      <c r="D28" s="399">
        <v>8</v>
      </c>
      <c r="E28" s="378" t="s">
        <v>822</v>
      </c>
    </row>
    <row r="29" spans="1:32" s="378" customFormat="1">
      <c r="A29" s="480" t="s">
        <v>821</v>
      </c>
      <c r="B29" s="478" t="s">
        <v>821</v>
      </c>
      <c r="C29" s="478"/>
      <c r="D29" s="478"/>
      <c r="E29" s="478"/>
      <c r="F29" s="478"/>
      <c r="G29" s="478"/>
      <c r="H29" s="478"/>
      <c r="I29" s="478"/>
      <c r="J29" s="478"/>
      <c r="K29" s="478"/>
      <c r="L29" s="478"/>
      <c r="M29" s="478"/>
      <c r="N29" s="478"/>
      <c r="O29" s="478"/>
      <c r="P29" s="478"/>
      <c r="Q29" s="478"/>
      <c r="R29" s="478"/>
      <c r="S29" s="478"/>
      <c r="T29" s="478"/>
      <c r="U29" s="478"/>
      <c r="V29" s="478"/>
      <c r="W29" s="478"/>
      <c r="X29" s="478"/>
      <c r="Y29" s="478"/>
      <c r="Z29" s="478"/>
      <c r="AA29" s="478"/>
      <c r="AB29" s="478"/>
      <c r="AC29" s="478"/>
      <c r="AD29" s="479"/>
    </row>
    <row r="30" spans="1:32" s="378" customFormat="1" ht="13.95" customHeight="1">
      <c r="A30" s="481"/>
      <c r="B30" s="405"/>
      <c r="C30" s="404"/>
      <c r="D30" s="399">
        <v>1</v>
      </c>
      <c r="E30" s="408" t="s">
        <v>820</v>
      </c>
    </row>
    <row r="31" spans="1:32" s="378" customFormat="1" ht="13.95" customHeight="1">
      <c r="A31" s="481"/>
      <c r="B31" s="381"/>
      <c r="C31" s="381"/>
      <c r="D31" s="401"/>
      <c r="E31" s="381" t="s">
        <v>819</v>
      </c>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row>
    <row r="32" spans="1:32" s="378" customFormat="1" ht="13.95" customHeight="1">
      <c r="A32" s="481"/>
      <c r="B32" s="402"/>
      <c r="C32" s="379"/>
      <c r="D32" s="399">
        <v>2</v>
      </c>
      <c r="E32" s="378" t="s">
        <v>818</v>
      </c>
    </row>
    <row r="33" spans="1:32" s="378" customFormat="1" ht="13.95" customHeight="1">
      <c r="A33" s="481"/>
      <c r="B33" s="402"/>
      <c r="C33" s="379"/>
      <c r="D33" s="399">
        <f>D32+1</f>
        <v>3</v>
      </c>
      <c r="E33" s="378" t="s">
        <v>817</v>
      </c>
    </row>
    <row r="34" spans="1:32" s="378" customFormat="1" ht="13.95" customHeight="1">
      <c r="A34" s="481"/>
      <c r="B34" s="402"/>
      <c r="C34" s="379"/>
      <c r="D34" s="399">
        <f>D33+1</f>
        <v>4</v>
      </c>
      <c r="E34" s="465" t="s">
        <v>816</v>
      </c>
      <c r="F34" s="465"/>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row>
    <row r="35" spans="1:32" s="378" customFormat="1" ht="13.95" customHeight="1">
      <c r="A35" s="481"/>
      <c r="D35" s="399"/>
      <c r="E35" s="465"/>
      <c r="F35" s="465"/>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row>
    <row r="36" spans="1:32" s="378" customFormat="1" ht="27.75" customHeight="1">
      <c r="A36" s="481"/>
      <c r="D36" s="399"/>
      <c r="E36" s="465" t="s">
        <v>815</v>
      </c>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row>
    <row r="37" spans="1:32" s="381" customFormat="1" ht="13.95" customHeight="1">
      <c r="A37" s="482"/>
      <c r="B37" s="402"/>
      <c r="C37" s="379"/>
      <c r="D37" s="399">
        <v>5</v>
      </c>
      <c r="E37" s="378" t="s">
        <v>814</v>
      </c>
      <c r="F37" s="378"/>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row>
    <row r="38" spans="1:32" s="378" customFormat="1">
      <c r="A38" s="480" t="s">
        <v>813</v>
      </c>
      <c r="B38" s="478" t="s">
        <v>812</v>
      </c>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9"/>
    </row>
    <row r="39" spans="1:32" s="385" customFormat="1" ht="13.95" customHeight="1">
      <c r="A39" s="481"/>
      <c r="B39" s="402"/>
      <c r="C39" s="379"/>
      <c r="D39" s="399">
        <v>1</v>
      </c>
      <c r="E39" s="378" t="s">
        <v>811</v>
      </c>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81"/>
      <c r="AF39" s="381"/>
    </row>
    <row r="40" spans="1:32" s="378" customFormat="1" ht="13.95" customHeight="1">
      <c r="A40" s="481"/>
      <c r="B40" s="402"/>
      <c r="C40" s="379"/>
      <c r="D40" s="399">
        <f>D39+1</f>
        <v>2</v>
      </c>
      <c r="E40" s="378" t="s">
        <v>810</v>
      </c>
    </row>
    <row r="41" spans="1:32" s="378" customFormat="1" ht="13.95" customHeight="1">
      <c r="A41" s="481"/>
      <c r="B41" s="402"/>
      <c r="C41" s="379"/>
      <c r="D41" s="399">
        <f>D40+1</f>
        <v>3</v>
      </c>
      <c r="E41" s="378" t="s">
        <v>809</v>
      </c>
    </row>
    <row r="42" spans="1:32" s="378" customFormat="1" ht="13.95" customHeight="1">
      <c r="A42" s="481"/>
      <c r="B42" s="407"/>
      <c r="C42" s="392"/>
      <c r="D42" s="399">
        <f>D41+1</f>
        <v>4</v>
      </c>
      <c r="E42" s="378" t="s">
        <v>808</v>
      </c>
    </row>
    <row r="43" spans="1:32" s="378" customFormat="1" ht="13.95" customHeight="1">
      <c r="A43" s="481"/>
      <c r="B43" s="406"/>
      <c r="C43" s="406"/>
      <c r="D43" s="399"/>
      <c r="E43" s="378" t="s">
        <v>807</v>
      </c>
      <c r="L43" s="486"/>
      <c r="M43" s="486"/>
      <c r="N43" s="486"/>
      <c r="O43" s="486"/>
      <c r="P43" s="486"/>
      <c r="Q43" s="486"/>
      <c r="R43" s="486"/>
      <c r="S43" s="486"/>
      <c r="T43" s="486"/>
      <c r="U43" s="486"/>
      <c r="V43" s="486"/>
      <c r="W43" s="486"/>
      <c r="X43" s="486"/>
      <c r="Y43" s="486"/>
      <c r="Z43" s="486"/>
      <c r="AA43" s="486"/>
      <c r="AB43" s="486"/>
      <c r="AC43" s="486"/>
      <c r="AD43" s="378" t="s">
        <v>461</v>
      </c>
    </row>
    <row r="44" spans="1:32" s="378" customFormat="1" ht="13.95" customHeight="1">
      <c r="A44" s="481"/>
      <c r="B44" s="405"/>
      <c r="C44" s="404"/>
      <c r="D44" s="399">
        <v>5</v>
      </c>
      <c r="E44" s="378" t="s">
        <v>806</v>
      </c>
    </row>
    <row r="45" spans="1:32" s="381" customFormat="1" ht="13.95" customHeight="1">
      <c r="A45" s="481"/>
      <c r="B45" s="402"/>
      <c r="C45" s="379"/>
      <c r="D45" s="399">
        <f>D44+1</f>
        <v>6</v>
      </c>
      <c r="E45" s="378" t="s">
        <v>805</v>
      </c>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row>
    <row r="46" spans="1:32" s="378" customFormat="1" ht="13.95" customHeight="1">
      <c r="A46" s="481"/>
      <c r="B46" s="402"/>
      <c r="C46" s="379"/>
      <c r="D46" s="399">
        <f>D45+1</f>
        <v>7</v>
      </c>
      <c r="E46" s="465" t="s">
        <v>804</v>
      </c>
      <c r="F46" s="465"/>
      <c r="G46" s="465"/>
      <c r="H46" s="465"/>
      <c r="I46" s="465"/>
      <c r="J46" s="465"/>
      <c r="K46" s="465"/>
      <c r="L46" s="465"/>
      <c r="M46" s="465"/>
      <c r="N46" s="465"/>
      <c r="O46" s="465"/>
      <c r="P46" s="465"/>
      <c r="Q46" s="465"/>
      <c r="R46" s="465"/>
      <c r="S46" s="465"/>
      <c r="T46" s="465"/>
      <c r="U46" s="465"/>
      <c r="V46" s="465"/>
      <c r="W46" s="465"/>
      <c r="X46" s="465"/>
      <c r="Y46" s="465"/>
      <c r="Z46" s="465"/>
      <c r="AA46" s="465"/>
      <c r="AB46" s="465"/>
      <c r="AC46" s="465"/>
      <c r="AD46" s="465"/>
    </row>
    <row r="47" spans="1:32" s="378" customFormat="1" ht="13.95" customHeight="1">
      <c r="A47" s="481"/>
      <c r="D47" s="399"/>
      <c r="E47" s="465"/>
      <c r="F47" s="465"/>
      <c r="G47" s="465"/>
      <c r="H47" s="465"/>
      <c r="I47" s="465"/>
      <c r="J47" s="465"/>
      <c r="K47" s="465"/>
      <c r="L47" s="465"/>
      <c r="M47" s="465"/>
      <c r="N47" s="465"/>
      <c r="O47" s="465"/>
      <c r="P47" s="465"/>
      <c r="Q47" s="465"/>
      <c r="R47" s="465"/>
      <c r="S47" s="465"/>
      <c r="T47" s="465"/>
      <c r="U47" s="465"/>
      <c r="V47" s="465"/>
      <c r="W47" s="465"/>
      <c r="X47" s="465"/>
      <c r="Y47" s="465"/>
      <c r="Z47" s="465"/>
      <c r="AA47" s="465"/>
      <c r="AB47" s="465"/>
      <c r="AC47" s="465"/>
      <c r="AD47" s="465"/>
    </row>
    <row r="48" spans="1:32" s="381" customFormat="1" ht="13.95" customHeight="1">
      <c r="A48" s="481"/>
      <c r="B48" s="403"/>
      <c r="C48" s="382"/>
      <c r="D48" s="401">
        <v>8</v>
      </c>
      <c r="E48" s="381" t="s">
        <v>803</v>
      </c>
    </row>
    <row r="49" spans="1:30" ht="13.95" customHeight="1">
      <c r="A49" s="481"/>
      <c r="B49" s="403"/>
      <c r="C49" s="382"/>
      <c r="D49" s="401">
        <f>D48+1</f>
        <v>9</v>
      </c>
      <c r="E49" s="381" t="s">
        <v>802</v>
      </c>
      <c r="F49" s="381"/>
      <c r="G49" s="381"/>
      <c r="H49" s="381"/>
      <c r="I49" s="381"/>
      <c r="J49" s="381"/>
      <c r="K49" s="381"/>
      <c r="L49" s="381"/>
      <c r="M49" s="381"/>
      <c r="N49" s="381"/>
      <c r="O49" s="381"/>
      <c r="P49" s="381"/>
      <c r="Q49" s="381"/>
      <c r="R49" s="381"/>
      <c r="S49" s="381"/>
      <c r="T49" s="381"/>
      <c r="U49" s="381"/>
      <c r="V49" s="381"/>
      <c r="W49" s="381"/>
      <c r="X49" s="381"/>
      <c r="Y49" s="381"/>
      <c r="Z49" s="381"/>
      <c r="AA49" s="381"/>
      <c r="AB49" s="381"/>
      <c r="AC49" s="381"/>
      <c r="AD49" s="381"/>
    </row>
    <row r="50" spans="1:30" ht="13.95" customHeight="1">
      <c r="A50" s="481"/>
      <c r="B50" s="402"/>
      <c r="C50" s="379"/>
      <c r="D50" s="401">
        <f>D49+1</f>
        <v>10</v>
      </c>
      <c r="E50" s="378" t="s">
        <v>801</v>
      </c>
      <c r="F50" s="378"/>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row>
    <row r="51" spans="1:30" ht="13.95" customHeight="1">
      <c r="A51" s="482"/>
      <c r="B51" s="403"/>
      <c r="C51" s="382"/>
      <c r="D51" s="401">
        <f>D50+1</f>
        <v>11</v>
      </c>
      <c r="E51" s="381" t="s">
        <v>800</v>
      </c>
      <c r="F51" s="381"/>
      <c r="G51" s="381"/>
      <c r="H51" s="381"/>
      <c r="I51" s="381"/>
      <c r="J51" s="381"/>
      <c r="K51" s="381"/>
      <c r="L51" s="381"/>
      <c r="M51" s="381"/>
      <c r="N51" s="381"/>
      <c r="O51" s="381"/>
      <c r="P51" s="381"/>
      <c r="Q51" s="381"/>
      <c r="R51" s="381"/>
      <c r="S51" s="381"/>
      <c r="T51" s="381"/>
      <c r="U51" s="381"/>
      <c r="V51" s="381"/>
      <c r="W51" s="381"/>
      <c r="X51" s="381"/>
      <c r="Y51" s="381"/>
      <c r="Z51" s="381"/>
      <c r="AA51" s="381"/>
      <c r="AB51" s="381"/>
      <c r="AC51" s="381"/>
      <c r="AD51" s="381"/>
    </row>
    <row r="52" spans="1:30" s="378" customFormat="1" ht="13.95" customHeight="1">
      <c r="A52" s="484" t="s">
        <v>799</v>
      </c>
      <c r="B52" s="402"/>
      <c r="C52" s="379"/>
      <c r="D52" s="401">
        <f>D51+1</f>
        <v>12</v>
      </c>
      <c r="E52" s="465" t="s">
        <v>798</v>
      </c>
      <c r="F52" s="465"/>
      <c r="G52" s="465"/>
      <c r="H52" s="465"/>
      <c r="I52" s="465"/>
      <c r="J52" s="465"/>
      <c r="K52" s="465"/>
      <c r="L52" s="465"/>
      <c r="M52" s="465"/>
      <c r="N52" s="465"/>
      <c r="O52" s="465"/>
      <c r="P52" s="465"/>
      <c r="Q52" s="465"/>
      <c r="R52" s="465"/>
      <c r="S52" s="465"/>
      <c r="T52" s="465"/>
      <c r="U52" s="465"/>
      <c r="V52" s="465"/>
      <c r="W52" s="465"/>
      <c r="X52" s="465"/>
      <c r="Y52" s="465"/>
      <c r="Z52" s="465"/>
      <c r="AA52" s="465"/>
      <c r="AB52" s="465"/>
      <c r="AC52" s="465"/>
      <c r="AD52" s="465"/>
    </row>
    <row r="53" spans="1:30" s="378" customFormat="1" ht="13.95" customHeight="1">
      <c r="A53" s="485"/>
      <c r="E53" s="466" t="s">
        <v>797</v>
      </c>
      <c r="F53" s="466"/>
      <c r="G53" s="466"/>
      <c r="H53" s="466"/>
      <c r="I53" s="466"/>
      <c r="J53" s="466"/>
      <c r="K53" s="466"/>
      <c r="L53" s="466"/>
      <c r="M53" s="466"/>
      <c r="N53" s="466"/>
      <c r="O53" s="466"/>
      <c r="P53" s="466"/>
      <c r="Q53" s="466"/>
      <c r="R53" s="466"/>
      <c r="S53" s="466"/>
      <c r="T53" s="466"/>
      <c r="U53" s="466"/>
      <c r="V53" s="466"/>
      <c r="W53" s="466"/>
      <c r="X53" s="466"/>
      <c r="Y53" s="466"/>
      <c r="Z53" s="466"/>
      <c r="AA53" s="466"/>
      <c r="AB53" s="466"/>
      <c r="AC53" s="466"/>
      <c r="AD53" s="466"/>
    </row>
    <row r="54" spans="1:30" s="378" customFormat="1" ht="13.95" customHeight="1">
      <c r="A54" s="400" t="s">
        <v>796</v>
      </c>
      <c r="B54" s="380"/>
      <c r="C54" s="379"/>
      <c r="D54" s="399">
        <v>13</v>
      </c>
      <c r="E54" s="398" t="s">
        <v>795</v>
      </c>
    </row>
    <row r="55" spans="1:30" s="378" customFormat="1" ht="13.95" customHeight="1"/>
    <row r="56" spans="1:30" s="378" customFormat="1" ht="13.95" customHeight="1">
      <c r="B56" s="378" t="s">
        <v>794</v>
      </c>
    </row>
    <row r="57" spans="1:30" s="378" customFormat="1" ht="13.95" customHeight="1">
      <c r="B57" s="394"/>
      <c r="C57" s="394"/>
      <c r="D57" s="394"/>
      <c r="E57" s="394"/>
      <c r="F57" s="394"/>
      <c r="G57" s="394"/>
      <c r="H57" s="394"/>
      <c r="I57" s="394"/>
    </row>
    <row r="58" spans="1:30" s="378" customFormat="1" ht="13.95" customHeight="1">
      <c r="B58" s="380"/>
      <c r="C58" s="379"/>
      <c r="D58" s="378">
        <v>1</v>
      </c>
      <c r="E58" s="394" t="s">
        <v>793</v>
      </c>
      <c r="F58" s="394"/>
      <c r="G58" s="394"/>
      <c r="H58" s="394"/>
      <c r="L58" s="472" t="s">
        <v>792</v>
      </c>
      <c r="M58" s="473"/>
      <c r="N58" s="473"/>
      <c r="O58" s="473"/>
      <c r="P58" s="473"/>
      <c r="Q58" s="473"/>
      <c r="R58" s="473"/>
      <c r="S58" s="473"/>
      <c r="T58" s="473"/>
      <c r="U58" s="473"/>
      <c r="V58" s="473"/>
      <c r="W58" s="473"/>
      <c r="X58" s="473"/>
      <c r="Y58" s="473"/>
      <c r="Z58" s="473"/>
      <c r="AA58" s="473"/>
      <c r="AB58" s="473"/>
      <c r="AC58" s="473"/>
      <c r="AD58" s="473"/>
    </row>
    <row r="59" spans="1:30" s="378" customFormat="1" ht="13.95" customHeight="1">
      <c r="E59" s="394"/>
      <c r="F59" s="394"/>
      <c r="G59" s="394"/>
      <c r="H59" s="394"/>
      <c r="L59" s="465" t="s">
        <v>791</v>
      </c>
      <c r="M59" s="474"/>
      <c r="N59" s="474"/>
      <c r="O59" s="474"/>
      <c r="P59" s="474"/>
      <c r="Q59" s="474"/>
      <c r="R59" s="474"/>
      <c r="S59" s="474"/>
      <c r="T59" s="474"/>
      <c r="U59" s="474"/>
      <c r="V59" s="474"/>
      <c r="W59" s="474"/>
      <c r="X59" s="474"/>
      <c r="Y59" s="474"/>
      <c r="Z59" s="474"/>
      <c r="AA59" s="474"/>
      <c r="AB59" s="474"/>
      <c r="AC59" s="474"/>
      <c r="AD59" s="474"/>
    </row>
    <row r="60" spans="1:30" s="378" customFormat="1" ht="13.95" customHeight="1">
      <c r="E60" s="394"/>
      <c r="F60" s="394"/>
      <c r="G60" s="394"/>
      <c r="H60" s="394"/>
      <c r="L60" s="474"/>
      <c r="M60" s="474"/>
      <c r="N60" s="474"/>
      <c r="O60" s="474"/>
      <c r="P60" s="474"/>
      <c r="Q60" s="474"/>
      <c r="R60" s="474"/>
      <c r="S60" s="474"/>
      <c r="T60" s="474"/>
      <c r="U60" s="474"/>
      <c r="V60" s="474"/>
      <c r="W60" s="474"/>
      <c r="X60" s="474"/>
      <c r="Y60" s="474"/>
      <c r="Z60" s="474"/>
      <c r="AA60" s="474"/>
      <c r="AB60" s="474"/>
      <c r="AC60" s="474"/>
      <c r="AD60" s="474"/>
    </row>
    <row r="61" spans="1:30" s="378" customFormat="1" ht="13.95" customHeight="1">
      <c r="L61" s="378" t="s">
        <v>790</v>
      </c>
    </row>
    <row r="62" spans="1:30" s="378" customFormat="1" ht="13.95" customHeight="1">
      <c r="L62" s="378" t="s">
        <v>789</v>
      </c>
    </row>
    <row r="63" spans="1:30" s="378" customFormat="1" ht="13.95" customHeight="1">
      <c r="L63" s="378" t="s">
        <v>788</v>
      </c>
    </row>
    <row r="64" spans="1:30" s="378" customFormat="1" ht="13.95" customHeight="1">
      <c r="B64" s="380"/>
      <c r="C64" s="379"/>
      <c r="D64" s="378">
        <v>2</v>
      </c>
      <c r="E64" s="378" t="s">
        <v>787</v>
      </c>
      <c r="L64" s="378" t="s">
        <v>786</v>
      </c>
    </row>
    <row r="65" spans="1:31" s="378" customFormat="1" ht="13.95" customHeight="1">
      <c r="L65" s="465" t="s">
        <v>785</v>
      </c>
      <c r="M65" s="465"/>
      <c r="N65" s="465"/>
      <c r="O65" s="465"/>
      <c r="P65" s="465"/>
      <c r="Q65" s="465"/>
      <c r="R65" s="465"/>
      <c r="S65" s="465"/>
      <c r="T65" s="465"/>
      <c r="U65" s="465"/>
      <c r="V65" s="465"/>
      <c r="W65" s="465"/>
      <c r="X65" s="465"/>
      <c r="Y65" s="465"/>
      <c r="Z65" s="465"/>
      <c r="AA65" s="465"/>
      <c r="AB65" s="465"/>
      <c r="AC65" s="465"/>
      <c r="AD65" s="465"/>
    </row>
    <row r="66" spans="1:31" s="378" customFormat="1" ht="13.95" customHeight="1">
      <c r="L66" s="465"/>
      <c r="M66" s="465"/>
      <c r="N66" s="465"/>
      <c r="O66" s="465"/>
      <c r="P66" s="465"/>
      <c r="Q66" s="465"/>
      <c r="R66" s="465"/>
      <c r="S66" s="465"/>
      <c r="T66" s="465"/>
      <c r="U66" s="465"/>
      <c r="V66" s="465"/>
      <c r="W66" s="465"/>
      <c r="X66" s="465"/>
      <c r="Y66" s="465"/>
      <c r="Z66" s="465"/>
      <c r="AA66" s="465"/>
      <c r="AB66" s="465"/>
      <c r="AC66" s="465"/>
      <c r="AD66" s="465"/>
    </row>
    <row r="67" spans="1:31" s="378" customFormat="1" ht="13.95" customHeight="1">
      <c r="L67" s="378" t="s">
        <v>784</v>
      </c>
    </row>
    <row r="68" spans="1:31" s="378" customFormat="1" ht="13.95" customHeight="1">
      <c r="L68" s="378" t="s">
        <v>783</v>
      </c>
    </row>
    <row r="69" spans="1:31" s="378" customFormat="1" ht="13.95" customHeight="1">
      <c r="L69" s="475" t="s">
        <v>782</v>
      </c>
      <c r="M69" s="476"/>
      <c r="N69" s="476"/>
      <c r="O69" s="476"/>
      <c r="P69" s="476"/>
      <c r="Q69" s="476"/>
      <c r="R69" s="476"/>
      <c r="S69" s="476"/>
      <c r="T69" s="476"/>
      <c r="U69" s="476"/>
      <c r="V69" s="476"/>
      <c r="W69" s="476"/>
      <c r="X69" s="476"/>
      <c r="Y69" s="476"/>
      <c r="Z69" s="476"/>
      <c r="AA69" s="476"/>
      <c r="AB69" s="476"/>
      <c r="AC69" s="476"/>
      <c r="AD69" s="476"/>
    </row>
    <row r="70" spans="1:31" s="378" customFormat="1" ht="13.95" customHeight="1">
      <c r="L70" s="476"/>
      <c r="M70" s="476"/>
      <c r="N70" s="476"/>
      <c r="O70" s="476"/>
      <c r="P70" s="476"/>
      <c r="Q70" s="476"/>
      <c r="R70" s="476"/>
      <c r="S70" s="476"/>
      <c r="T70" s="476"/>
      <c r="U70" s="476"/>
      <c r="V70" s="476"/>
      <c r="W70" s="476"/>
      <c r="X70" s="476"/>
      <c r="Y70" s="476"/>
      <c r="Z70" s="476"/>
      <c r="AA70" s="476"/>
      <c r="AB70" s="476"/>
      <c r="AC70" s="476"/>
      <c r="AD70" s="476"/>
    </row>
    <row r="71" spans="1:31" s="378" customFormat="1" ht="13.95" customHeight="1">
      <c r="A71" s="385"/>
      <c r="B71" s="385"/>
      <c r="C71" s="385"/>
      <c r="D71" s="385"/>
      <c r="E71" s="381" t="s">
        <v>781</v>
      </c>
      <c r="F71" s="385"/>
      <c r="G71" s="381"/>
      <c r="H71" s="381"/>
      <c r="I71" s="381"/>
      <c r="J71" s="381"/>
      <c r="K71" s="381"/>
      <c r="L71" s="381"/>
      <c r="M71" s="381"/>
      <c r="N71" s="381"/>
      <c r="O71" s="381"/>
      <c r="P71" s="381"/>
      <c r="Q71" s="381"/>
      <c r="R71" s="381"/>
      <c r="S71" s="381"/>
      <c r="T71" s="381"/>
      <c r="U71" s="381"/>
      <c r="V71" s="381"/>
      <c r="W71" s="381"/>
      <c r="X71" s="381"/>
      <c r="Y71" s="381"/>
      <c r="Z71" s="381"/>
      <c r="AA71" s="381"/>
      <c r="AB71" s="381"/>
      <c r="AC71" s="381"/>
      <c r="AD71" s="381"/>
    </row>
    <row r="72" spans="1:31" s="378" customFormat="1" ht="13.95" customHeight="1">
      <c r="A72" s="385"/>
      <c r="B72" s="385"/>
      <c r="C72" s="385"/>
      <c r="D72" s="385"/>
      <c r="E72" s="383"/>
      <c r="F72" s="382"/>
      <c r="G72" s="477" t="s">
        <v>780</v>
      </c>
      <c r="H72" s="477"/>
      <c r="I72" s="477"/>
      <c r="J72" s="477"/>
      <c r="K72" s="477"/>
      <c r="L72" s="477"/>
      <c r="M72" s="477"/>
      <c r="N72" s="477"/>
      <c r="O72" s="477"/>
      <c r="P72" s="477"/>
      <c r="Q72" s="477"/>
      <c r="R72" s="477"/>
      <c r="S72" s="477"/>
      <c r="T72" s="477"/>
      <c r="U72" s="477"/>
      <c r="V72" s="477"/>
      <c r="W72" s="477"/>
      <c r="X72" s="477"/>
      <c r="Y72" s="477"/>
      <c r="Z72" s="477"/>
      <c r="AA72" s="477"/>
      <c r="AB72" s="477"/>
      <c r="AC72" s="477"/>
      <c r="AD72" s="477"/>
    </row>
    <row r="73" spans="1:31" s="378" customFormat="1" ht="13.95" customHeight="1">
      <c r="A73" s="385"/>
      <c r="B73" s="385"/>
      <c r="C73" s="385"/>
      <c r="D73" s="385"/>
      <c r="E73" s="381"/>
      <c r="F73" s="381"/>
      <c r="G73" s="477"/>
      <c r="H73" s="477"/>
      <c r="I73" s="477"/>
      <c r="J73" s="477"/>
      <c r="K73" s="477"/>
      <c r="L73" s="477"/>
      <c r="M73" s="477"/>
      <c r="N73" s="477"/>
      <c r="O73" s="477"/>
      <c r="P73" s="477"/>
      <c r="Q73" s="477"/>
      <c r="R73" s="477"/>
      <c r="S73" s="477"/>
      <c r="T73" s="477"/>
      <c r="U73" s="477"/>
      <c r="V73" s="477"/>
      <c r="W73" s="477"/>
      <c r="X73" s="477"/>
      <c r="Y73" s="477"/>
      <c r="Z73" s="477"/>
      <c r="AA73" s="477"/>
      <c r="AB73" s="477"/>
      <c r="AC73" s="477"/>
      <c r="AD73" s="477"/>
    </row>
    <row r="74" spans="1:31" s="385" customFormat="1" ht="13.5" customHeight="1">
      <c r="E74" s="383"/>
      <c r="F74" s="382"/>
      <c r="G74" s="397" t="s">
        <v>779</v>
      </c>
      <c r="H74" s="381"/>
      <c r="I74" s="381"/>
      <c r="J74" s="381"/>
      <c r="K74" s="381"/>
      <c r="L74" s="381"/>
      <c r="M74" s="396"/>
      <c r="N74" s="396"/>
      <c r="O74" s="396"/>
      <c r="P74" s="396"/>
      <c r="Q74" s="396"/>
      <c r="R74" s="396"/>
      <c r="S74" s="396"/>
      <c r="T74" s="396"/>
      <c r="U74" s="396"/>
      <c r="V74" s="396"/>
      <c r="W74" s="396"/>
      <c r="X74" s="396"/>
      <c r="Y74" s="396"/>
      <c r="Z74" s="396"/>
      <c r="AA74" s="396"/>
      <c r="AB74" s="396"/>
      <c r="AC74" s="381"/>
      <c r="AD74" s="381"/>
      <c r="AE74" s="381"/>
    </row>
    <row r="75" spans="1:31" s="385" customFormat="1" ht="13.95" customHeight="1">
      <c r="E75" s="383"/>
      <c r="F75" s="382"/>
      <c r="G75" s="477" t="s">
        <v>778</v>
      </c>
      <c r="H75" s="477"/>
      <c r="I75" s="477"/>
      <c r="J75" s="477"/>
      <c r="K75" s="477"/>
      <c r="L75" s="477"/>
      <c r="M75" s="477"/>
      <c r="N75" s="477"/>
      <c r="O75" s="477"/>
      <c r="P75" s="477"/>
      <c r="Q75" s="477"/>
      <c r="R75" s="477"/>
      <c r="S75" s="477"/>
      <c r="T75" s="477"/>
      <c r="U75" s="477"/>
      <c r="V75" s="477"/>
      <c r="W75" s="477"/>
      <c r="X75" s="477"/>
      <c r="Y75" s="477"/>
      <c r="Z75" s="477"/>
      <c r="AA75" s="477"/>
      <c r="AB75" s="477"/>
      <c r="AC75" s="477"/>
      <c r="AD75" s="477"/>
      <c r="AE75" s="381"/>
    </row>
    <row r="76" spans="1:31" s="385" customFormat="1" ht="13.95" customHeight="1">
      <c r="E76" s="381"/>
      <c r="F76" s="381"/>
      <c r="G76" s="477"/>
      <c r="H76" s="477"/>
      <c r="I76" s="477"/>
      <c r="J76" s="477"/>
      <c r="K76" s="477"/>
      <c r="L76" s="477"/>
      <c r="M76" s="477"/>
      <c r="N76" s="477"/>
      <c r="O76" s="477"/>
      <c r="P76" s="477"/>
      <c r="Q76" s="477"/>
      <c r="R76" s="477"/>
      <c r="S76" s="477"/>
      <c r="T76" s="477"/>
      <c r="U76" s="477"/>
      <c r="V76" s="477"/>
      <c r="W76" s="477"/>
      <c r="X76" s="477"/>
      <c r="Y76" s="477"/>
      <c r="Z76" s="477"/>
      <c r="AA76" s="477"/>
      <c r="AB76" s="477"/>
      <c r="AC76" s="477"/>
      <c r="AD76" s="477"/>
      <c r="AE76" s="381"/>
    </row>
    <row r="77" spans="1:31" s="385" customFormat="1" ht="13.95" customHeight="1">
      <c r="E77" s="381"/>
      <c r="F77" s="381"/>
      <c r="G77" s="477"/>
      <c r="H77" s="477"/>
      <c r="I77" s="477"/>
      <c r="J77" s="477"/>
      <c r="K77" s="477"/>
      <c r="L77" s="477"/>
      <c r="M77" s="477"/>
      <c r="N77" s="477"/>
      <c r="O77" s="477"/>
      <c r="P77" s="477"/>
      <c r="Q77" s="477"/>
      <c r="R77" s="477"/>
      <c r="S77" s="477"/>
      <c r="T77" s="477"/>
      <c r="U77" s="477"/>
      <c r="V77" s="477"/>
      <c r="W77" s="477"/>
      <c r="X77" s="477"/>
      <c r="Y77" s="477"/>
      <c r="Z77" s="477"/>
      <c r="AA77" s="477"/>
      <c r="AB77" s="477"/>
      <c r="AC77" s="477"/>
      <c r="AD77" s="477"/>
      <c r="AE77" s="381"/>
    </row>
    <row r="78" spans="1:31" s="385" customFormat="1" ht="13.95" customHeight="1">
      <c r="E78" s="381" t="s">
        <v>777</v>
      </c>
      <c r="G78" s="381"/>
      <c r="H78" s="381"/>
      <c r="I78" s="381"/>
      <c r="J78" s="396"/>
      <c r="K78" s="396"/>
      <c r="L78" s="396"/>
      <c r="M78" s="396"/>
      <c r="N78" s="396"/>
      <c r="O78" s="396"/>
      <c r="P78" s="396"/>
      <c r="Q78" s="396"/>
      <c r="R78" s="396"/>
      <c r="S78" s="396"/>
      <c r="T78" s="396"/>
      <c r="U78" s="396"/>
      <c r="V78" s="396"/>
      <c r="W78" s="396"/>
      <c r="X78" s="396"/>
      <c r="Y78" s="396"/>
      <c r="Z78" s="396"/>
      <c r="AA78" s="396"/>
      <c r="AB78" s="396"/>
      <c r="AC78" s="396"/>
      <c r="AD78" s="396"/>
      <c r="AE78" s="381"/>
    </row>
    <row r="79" spans="1:31" s="378" customFormat="1" ht="13.95" customHeight="1">
      <c r="A79" s="385"/>
      <c r="B79" s="385"/>
      <c r="C79" s="385"/>
      <c r="D79" s="385"/>
      <c r="E79" s="383"/>
      <c r="F79" s="382"/>
      <c r="G79" s="381" t="s">
        <v>776</v>
      </c>
      <c r="H79" s="381"/>
      <c r="I79" s="381"/>
      <c r="J79" s="385"/>
      <c r="K79" s="381"/>
      <c r="L79" s="381"/>
      <c r="M79" s="381"/>
      <c r="N79" s="381"/>
      <c r="O79" s="381"/>
      <c r="P79" s="381"/>
      <c r="Q79" s="381"/>
      <c r="R79" s="381"/>
      <c r="S79" s="381"/>
      <c r="T79" s="381"/>
      <c r="U79" s="381"/>
      <c r="V79" s="381"/>
      <c r="W79" s="381"/>
      <c r="X79" s="381"/>
      <c r="Y79" s="381"/>
      <c r="Z79" s="381"/>
      <c r="AA79" s="381"/>
      <c r="AB79" s="381"/>
      <c r="AC79" s="381"/>
      <c r="AD79" s="381"/>
    </row>
    <row r="80" spans="1:31" s="385" customFormat="1" ht="13.95" customHeight="1">
      <c r="E80" s="383"/>
      <c r="F80" s="382"/>
      <c r="G80" s="381" t="s">
        <v>775</v>
      </c>
      <c r="H80" s="381"/>
      <c r="I80" s="381"/>
      <c r="K80" s="381"/>
      <c r="L80" s="381"/>
      <c r="M80" s="381"/>
      <c r="N80" s="381"/>
      <c r="O80" s="381"/>
      <c r="P80" s="381"/>
      <c r="Q80" s="381"/>
      <c r="R80" s="381"/>
      <c r="S80" s="381"/>
      <c r="T80" s="381"/>
      <c r="U80" s="381"/>
      <c r="V80" s="381"/>
      <c r="W80" s="381"/>
      <c r="X80" s="381"/>
      <c r="Y80" s="381"/>
      <c r="Z80" s="381"/>
      <c r="AA80" s="381"/>
      <c r="AB80" s="381"/>
      <c r="AC80" s="381"/>
      <c r="AD80" s="381"/>
      <c r="AE80" s="381"/>
    </row>
    <row r="81" spans="1:31" s="385" customFormat="1" ht="13.95" customHeight="1">
      <c r="E81" s="383"/>
      <c r="F81" s="382"/>
      <c r="G81" s="381" t="s">
        <v>774</v>
      </c>
      <c r="H81" s="381"/>
      <c r="I81" s="381"/>
      <c r="K81" s="381"/>
      <c r="L81" s="381"/>
      <c r="M81" s="381"/>
      <c r="N81" s="381"/>
      <c r="O81" s="381"/>
      <c r="P81" s="381"/>
      <c r="Q81" s="381"/>
      <c r="R81" s="381"/>
      <c r="S81" s="381"/>
      <c r="T81" s="381"/>
      <c r="U81" s="381"/>
      <c r="V81" s="381"/>
      <c r="W81" s="381"/>
      <c r="X81" s="381"/>
      <c r="Y81" s="381"/>
      <c r="Z81" s="381"/>
      <c r="AA81" s="381"/>
      <c r="AB81" s="381"/>
      <c r="AC81" s="381"/>
      <c r="AD81" s="381"/>
      <c r="AE81" s="381"/>
    </row>
    <row r="82" spans="1:31" s="378" customFormat="1" ht="13.95" customHeight="1">
      <c r="A82" s="385"/>
      <c r="B82" s="385"/>
      <c r="C82" s="385"/>
      <c r="D82" s="385"/>
      <c r="E82" s="383"/>
      <c r="F82" s="382"/>
      <c r="G82" s="381" t="s">
        <v>773</v>
      </c>
      <c r="H82" s="381"/>
      <c r="I82" s="381"/>
      <c r="J82" s="385"/>
      <c r="K82" s="381"/>
      <c r="L82" s="381"/>
      <c r="M82" s="381"/>
      <c r="N82" s="381"/>
      <c r="O82" s="381"/>
      <c r="P82" s="381"/>
      <c r="Q82" s="381"/>
      <c r="R82" s="381"/>
      <c r="S82" s="381"/>
      <c r="T82" s="381"/>
      <c r="U82" s="381"/>
      <c r="V82" s="381"/>
      <c r="W82" s="381"/>
      <c r="X82" s="381"/>
      <c r="Y82" s="381"/>
      <c r="Z82" s="381"/>
      <c r="AA82" s="381"/>
      <c r="AB82" s="381"/>
      <c r="AC82" s="381"/>
      <c r="AD82" s="381"/>
    </row>
    <row r="83" spans="1:31" s="378" customFormat="1" ht="13.95" customHeight="1">
      <c r="B83" s="380"/>
      <c r="C83" s="379"/>
      <c r="D83" s="378">
        <v>3</v>
      </c>
      <c r="E83" s="378" t="s">
        <v>772</v>
      </c>
      <c r="L83" s="378" t="s">
        <v>771</v>
      </c>
    </row>
    <row r="84" spans="1:31" s="381" customFormat="1" ht="13.95" customHeight="1">
      <c r="A84" s="378"/>
      <c r="B84" s="380"/>
      <c r="C84" s="379"/>
      <c r="D84" s="378">
        <v>4</v>
      </c>
      <c r="E84" s="378" t="s">
        <v>770</v>
      </c>
      <c r="F84" s="378"/>
      <c r="G84" s="378"/>
      <c r="H84" s="378"/>
      <c r="I84" s="378"/>
      <c r="J84" s="378"/>
      <c r="K84" s="378"/>
      <c r="L84" s="378" t="s">
        <v>769</v>
      </c>
      <c r="M84" s="378"/>
      <c r="N84" s="378"/>
      <c r="O84" s="378"/>
      <c r="P84" s="378"/>
      <c r="Q84" s="378"/>
      <c r="R84" s="378"/>
      <c r="S84" s="378"/>
      <c r="T84" s="378"/>
      <c r="U84" s="378"/>
      <c r="V84" s="378"/>
      <c r="W84" s="378"/>
      <c r="X84" s="378"/>
      <c r="Y84" s="378"/>
      <c r="Z84" s="378"/>
      <c r="AA84" s="378"/>
      <c r="AB84" s="378"/>
      <c r="AC84" s="378"/>
      <c r="AD84" s="378"/>
    </row>
    <row r="85" spans="1:31" s="381" customFormat="1" ht="13.95" customHeight="1">
      <c r="A85" s="378"/>
      <c r="B85" s="378"/>
      <c r="C85" s="378"/>
      <c r="D85" s="378"/>
      <c r="E85" s="378" t="s">
        <v>768</v>
      </c>
      <c r="F85" s="378"/>
      <c r="G85" s="378"/>
      <c r="H85" s="378"/>
      <c r="I85" s="378"/>
      <c r="J85" s="378"/>
      <c r="K85" s="378"/>
      <c r="L85" s="378" t="s">
        <v>767</v>
      </c>
      <c r="M85" s="378"/>
      <c r="N85" s="378"/>
      <c r="O85" s="378"/>
      <c r="P85" s="378"/>
      <c r="Q85" s="378"/>
      <c r="R85" s="378"/>
      <c r="S85" s="378"/>
      <c r="T85" s="378"/>
      <c r="U85" s="378"/>
      <c r="V85" s="378"/>
      <c r="W85" s="378"/>
      <c r="X85" s="378"/>
      <c r="Y85" s="378"/>
      <c r="Z85" s="378"/>
      <c r="AA85" s="378"/>
      <c r="AB85" s="378"/>
      <c r="AC85" s="378"/>
      <c r="AD85" s="378"/>
    </row>
    <row r="86" spans="1:31" s="381" customFormat="1" ht="13.95" customHeight="1">
      <c r="A86" s="378"/>
      <c r="B86" s="378" t="s">
        <v>766</v>
      </c>
      <c r="C86" s="378"/>
      <c r="D86" s="378"/>
      <c r="E86" s="378"/>
      <c r="F86" s="378"/>
      <c r="G86" s="378"/>
      <c r="H86" s="378"/>
      <c r="I86" s="378"/>
      <c r="J86" s="378"/>
      <c r="K86" s="378"/>
      <c r="L86" s="378"/>
      <c r="M86" s="378"/>
      <c r="N86" s="378"/>
      <c r="O86" s="378"/>
      <c r="P86" s="378"/>
      <c r="Q86" s="378"/>
      <c r="R86" s="378"/>
      <c r="S86" s="378"/>
      <c r="T86" s="378"/>
      <c r="U86" s="378"/>
      <c r="V86" s="378"/>
      <c r="W86" s="378"/>
      <c r="X86" s="378"/>
      <c r="Y86" s="378"/>
      <c r="Z86" s="378"/>
      <c r="AA86" s="378"/>
      <c r="AB86" s="378"/>
      <c r="AC86" s="378"/>
      <c r="AD86" s="378"/>
    </row>
    <row r="87" spans="1:31" ht="16.95" customHeight="1">
      <c r="A87" s="378"/>
      <c r="B87" s="380"/>
      <c r="C87" s="379"/>
      <c r="D87" s="378">
        <v>5</v>
      </c>
      <c r="E87" s="378" t="s">
        <v>765</v>
      </c>
      <c r="F87" s="378"/>
      <c r="G87" s="378"/>
      <c r="H87" s="378"/>
      <c r="I87" s="378"/>
      <c r="J87" s="378"/>
      <c r="K87" s="378"/>
      <c r="L87" s="463" t="s">
        <v>764</v>
      </c>
      <c r="M87" s="464"/>
      <c r="N87" s="464"/>
      <c r="O87" s="464"/>
      <c r="P87" s="464"/>
      <c r="Q87" s="464"/>
      <c r="R87" s="464"/>
      <c r="S87" s="464"/>
      <c r="T87" s="464"/>
      <c r="U87" s="464"/>
      <c r="V87" s="464"/>
      <c r="W87" s="464"/>
      <c r="X87" s="464"/>
      <c r="Y87" s="464"/>
      <c r="Z87" s="464"/>
      <c r="AA87" s="464"/>
      <c r="AB87" s="464"/>
      <c r="AC87" s="464"/>
      <c r="AD87" s="395"/>
    </row>
    <row r="88" spans="1:31" s="378" customFormat="1" ht="13.95" customHeight="1">
      <c r="B88" s="380"/>
      <c r="C88" s="379"/>
      <c r="D88" s="378">
        <v>6</v>
      </c>
      <c r="E88" s="378" t="s">
        <v>763</v>
      </c>
    </row>
    <row r="89" spans="1:31" s="378" customFormat="1" ht="13.95" customHeight="1"/>
    <row r="90" spans="1:31" s="385" customFormat="1" ht="14.1" customHeight="1">
      <c r="A90" s="378"/>
      <c r="B90" s="394" t="s">
        <v>762</v>
      </c>
      <c r="C90" s="394"/>
      <c r="D90" s="394"/>
      <c r="E90" s="394"/>
      <c r="F90" s="394"/>
      <c r="G90" s="394"/>
      <c r="H90" s="394"/>
      <c r="I90" s="394"/>
      <c r="J90" s="378"/>
      <c r="K90" s="378"/>
      <c r="L90" s="378"/>
      <c r="M90" s="378"/>
      <c r="N90" s="378"/>
      <c r="O90" s="378"/>
      <c r="P90" s="378"/>
      <c r="Q90" s="378"/>
      <c r="R90" s="378"/>
      <c r="S90" s="378"/>
      <c r="T90" s="378"/>
      <c r="U90" s="378"/>
      <c r="V90" s="378"/>
      <c r="W90" s="378"/>
      <c r="X90" s="378"/>
      <c r="Y90" s="378"/>
      <c r="Z90" s="378"/>
      <c r="AA90" s="378"/>
      <c r="AB90" s="378"/>
      <c r="AC90" s="378"/>
      <c r="AD90" s="378"/>
    </row>
    <row r="91" spans="1:31" s="385" customFormat="1" ht="14.1" customHeight="1">
      <c r="A91" s="378"/>
      <c r="B91" s="378"/>
      <c r="C91" s="378"/>
      <c r="D91" s="378"/>
      <c r="E91" s="378"/>
      <c r="F91" s="378"/>
      <c r="G91" s="378"/>
      <c r="H91" s="378"/>
      <c r="I91" s="378"/>
      <c r="J91" s="378"/>
      <c r="K91" s="378"/>
      <c r="L91" s="378"/>
      <c r="M91" s="378"/>
      <c r="N91" s="378"/>
      <c r="O91" s="378"/>
      <c r="P91" s="378"/>
      <c r="Q91" s="378"/>
      <c r="R91" s="378"/>
      <c r="S91" s="378"/>
      <c r="T91" s="378"/>
      <c r="U91" s="378"/>
      <c r="V91" s="378"/>
      <c r="W91" s="378"/>
      <c r="X91" s="378"/>
      <c r="Y91" s="378"/>
      <c r="Z91" s="378"/>
      <c r="AA91" s="378"/>
      <c r="AB91" s="378"/>
      <c r="AC91" s="378"/>
      <c r="AD91" s="378"/>
    </row>
    <row r="92" spans="1:31" s="385" customFormat="1" ht="14.1" customHeight="1">
      <c r="A92" s="378"/>
      <c r="B92" s="380"/>
      <c r="C92" s="379"/>
      <c r="D92" s="378">
        <v>1</v>
      </c>
      <c r="E92" s="378" t="s">
        <v>761</v>
      </c>
      <c r="F92" s="378"/>
      <c r="G92" s="378"/>
      <c r="H92" s="378"/>
      <c r="I92" s="378"/>
      <c r="J92" s="378"/>
      <c r="K92" s="378" t="s">
        <v>760</v>
      </c>
      <c r="L92" s="378"/>
      <c r="M92" s="378"/>
      <c r="N92" s="378"/>
      <c r="O92" s="378"/>
      <c r="P92" s="378"/>
      <c r="Q92" s="378"/>
      <c r="R92" s="378"/>
      <c r="S92" s="378"/>
      <c r="T92" s="378"/>
      <c r="U92" s="378"/>
      <c r="V92" s="378"/>
      <c r="W92" s="378"/>
      <c r="X92" s="378"/>
      <c r="Y92" s="378"/>
      <c r="Z92" s="378"/>
      <c r="AA92" s="378"/>
      <c r="AB92" s="378"/>
      <c r="AC92" s="378"/>
      <c r="AD92" s="378"/>
    </row>
    <row r="93" spans="1:31" s="385" customFormat="1" ht="14.1" customHeight="1">
      <c r="A93" s="378"/>
      <c r="B93" s="380"/>
      <c r="C93" s="379"/>
      <c r="D93" s="378">
        <v>2</v>
      </c>
      <c r="E93" s="378" t="s">
        <v>759</v>
      </c>
      <c r="F93" s="378"/>
      <c r="G93" s="378"/>
      <c r="H93" s="378"/>
      <c r="I93" s="378"/>
      <c r="J93" s="378"/>
      <c r="K93" s="378" t="s">
        <v>758</v>
      </c>
      <c r="L93" s="378"/>
      <c r="M93" s="378"/>
      <c r="N93" s="378"/>
      <c r="O93" s="378"/>
      <c r="P93" s="378"/>
      <c r="Q93" s="378"/>
      <c r="R93" s="378"/>
      <c r="S93" s="378"/>
      <c r="T93" s="378"/>
      <c r="U93" s="378"/>
      <c r="V93" s="378"/>
      <c r="W93" s="378"/>
      <c r="X93" s="378"/>
      <c r="Y93" s="378"/>
      <c r="Z93" s="378"/>
      <c r="AA93" s="378"/>
      <c r="AB93" s="378"/>
      <c r="AC93" s="378"/>
      <c r="AD93" s="378"/>
    </row>
    <row r="94" spans="1:31" s="385" customFormat="1" ht="14.1" customHeight="1">
      <c r="A94" s="378"/>
      <c r="B94" s="380"/>
      <c r="C94" s="379"/>
      <c r="D94" s="378">
        <v>3</v>
      </c>
      <c r="E94" s="378" t="s">
        <v>757</v>
      </c>
      <c r="F94" s="378"/>
      <c r="G94" s="378"/>
      <c r="H94" s="378"/>
      <c r="I94" s="378"/>
      <c r="J94" s="378"/>
      <c r="K94" s="378" t="s">
        <v>756</v>
      </c>
      <c r="L94" s="378"/>
      <c r="M94" s="378"/>
      <c r="N94" s="378"/>
      <c r="O94" s="378"/>
      <c r="P94" s="378"/>
      <c r="Q94" s="378"/>
      <c r="R94" s="378"/>
      <c r="S94" s="378"/>
      <c r="T94" s="378"/>
      <c r="U94" s="378"/>
      <c r="V94" s="378"/>
      <c r="W94" s="378"/>
      <c r="X94" s="378"/>
      <c r="Y94" s="378"/>
      <c r="Z94" s="378"/>
      <c r="AA94" s="378"/>
      <c r="AB94" s="378"/>
      <c r="AC94" s="378"/>
      <c r="AD94" s="378"/>
    </row>
    <row r="95" spans="1:31" s="385" customFormat="1" ht="14.1" customHeight="1">
      <c r="A95" s="378"/>
      <c r="B95" s="380"/>
      <c r="C95" s="379"/>
      <c r="D95" s="378">
        <v>4</v>
      </c>
      <c r="E95" s="378" t="s">
        <v>755</v>
      </c>
      <c r="F95" s="378"/>
      <c r="G95" s="378"/>
      <c r="H95" s="378"/>
      <c r="I95" s="378"/>
      <c r="J95" s="378"/>
      <c r="K95" s="378" t="s">
        <v>754</v>
      </c>
      <c r="L95" s="378"/>
      <c r="M95" s="378"/>
      <c r="N95" s="378"/>
      <c r="O95" s="378"/>
      <c r="P95" s="378"/>
      <c r="Q95" s="378"/>
      <c r="R95" s="378"/>
      <c r="S95" s="378"/>
      <c r="T95" s="378"/>
      <c r="U95" s="378"/>
      <c r="V95" s="378"/>
      <c r="W95" s="378"/>
      <c r="X95" s="378"/>
      <c r="Y95" s="378"/>
      <c r="Z95" s="378"/>
      <c r="AA95" s="378"/>
      <c r="AB95" s="378"/>
      <c r="AC95" s="378"/>
      <c r="AD95" s="378"/>
    </row>
    <row r="96" spans="1:31" s="385" customFormat="1" ht="14.1" customHeight="1">
      <c r="A96" s="378"/>
      <c r="B96" s="380"/>
      <c r="C96" s="379"/>
      <c r="D96" s="378">
        <v>5</v>
      </c>
      <c r="E96" s="378" t="s">
        <v>753</v>
      </c>
      <c r="F96" s="378"/>
      <c r="G96" s="378"/>
      <c r="H96" s="378"/>
      <c r="I96" s="378"/>
      <c r="J96" s="378"/>
      <c r="K96" s="378" t="s">
        <v>752</v>
      </c>
      <c r="L96" s="378"/>
      <c r="M96" s="378"/>
      <c r="N96" s="378"/>
      <c r="O96" s="378"/>
      <c r="P96" s="378"/>
      <c r="Q96" s="378"/>
      <c r="R96" s="378"/>
      <c r="S96" s="378"/>
      <c r="T96" s="378"/>
      <c r="U96" s="378"/>
      <c r="V96" s="378"/>
      <c r="W96" s="378"/>
      <c r="X96" s="378"/>
      <c r="Y96" s="378"/>
      <c r="Z96" s="378"/>
      <c r="AA96" s="378"/>
      <c r="AB96" s="378"/>
      <c r="AC96" s="378"/>
      <c r="AD96" s="378"/>
    </row>
    <row r="97" spans="1:30" s="385" customFormat="1" ht="14.1" customHeight="1">
      <c r="A97" s="378"/>
      <c r="B97" s="378" t="s">
        <v>689</v>
      </c>
      <c r="C97" s="378"/>
      <c r="D97" s="378"/>
      <c r="E97" s="378"/>
      <c r="F97" s="378"/>
      <c r="G97" s="378"/>
      <c r="H97" s="378"/>
      <c r="I97" s="378"/>
      <c r="J97" s="378"/>
      <c r="K97" s="378"/>
      <c r="L97" s="378"/>
      <c r="M97" s="378"/>
      <c r="N97" s="378"/>
      <c r="O97" s="378"/>
      <c r="P97" s="378"/>
      <c r="Q97" s="378"/>
      <c r="R97" s="378"/>
      <c r="S97" s="378"/>
      <c r="T97" s="378"/>
      <c r="U97" s="378"/>
      <c r="V97" s="378"/>
      <c r="W97" s="378"/>
      <c r="X97" s="378"/>
      <c r="Y97" s="378"/>
      <c r="Z97" s="378"/>
      <c r="AA97" s="378"/>
      <c r="AB97" s="378"/>
      <c r="AC97" s="378"/>
      <c r="AD97" s="378"/>
    </row>
    <row r="98" spans="1:30" s="385" customFormat="1" ht="14.1" customHeight="1">
      <c r="A98" s="378"/>
      <c r="B98" s="380"/>
      <c r="C98" s="379"/>
      <c r="D98" s="378">
        <v>6</v>
      </c>
      <c r="E98" s="378" t="s">
        <v>751</v>
      </c>
      <c r="F98" s="378"/>
      <c r="G98" s="378"/>
      <c r="H98" s="378"/>
      <c r="I98" s="378"/>
      <c r="J98" s="378"/>
      <c r="K98" s="378"/>
      <c r="L98" s="378"/>
      <c r="M98" s="378"/>
      <c r="N98" s="378" t="s">
        <v>750</v>
      </c>
      <c r="O98" s="378"/>
      <c r="P98" s="378"/>
      <c r="Q98" s="378"/>
      <c r="R98" s="378"/>
      <c r="S98" s="378"/>
      <c r="T98" s="378"/>
      <c r="U98" s="378"/>
      <c r="V98" s="378"/>
      <c r="W98" s="378"/>
      <c r="X98" s="378"/>
      <c r="Y98" s="378"/>
      <c r="Z98" s="378"/>
      <c r="AA98" s="378"/>
      <c r="AB98" s="378"/>
      <c r="AC98" s="378"/>
      <c r="AD98" s="378"/>
    </row>
    <row r="99" spans="1:30" s="385" customFormat="1" ht="14.1" customHeight="1">
      <c r="A99" s="378"/>
      <c r="B99" s="378"/>
      <c r="C99" s="378"/>
      <c r="D99" s="378"/>
      <c r="E99" s="378"/>
      <c r="F99" s="378"/>
      <c r="G99" s="378"/>
      <c r="H99" s="378"/>
      <c r="I99" s="378"/>
      <c r="J99" s="378"/>
      <c r="K99" s="378"/>
      <c r="L99" s="378"/>
      <c r="M99" s="378"/>
      <c r="N99" s="378"/>
      <c r="O99" s="378"/>
      <c r="P99" s="378"/>
      <c r="Q99" s="378"/>
      <c r="R99" s="378"/>
      <c r="S99" s="378"/>
      <c r="T99" s="378"/>
      <c r="U99" s="378"/>
      <c r="V99" s="378"/>
      <c r="W99" s="378"/>
      <c r="X99" s="378"/>
      <c r="Y99" s="378"/>
      <c r="Z99" s="378"/>
      <c r="AA99" s="378"/>
      <c r="AB99" s="378"/>
      <c r="AC99" s="378"/>
      <c r="AD99" s="378"/>
    </row>
    <row r="100" spans="1:30" s="378" customFormat="1" ht="13.95" customHeight="1">
      <c r="B100" s="394" t="s">
        <v>749</v>
      </c>
      <c r="C100" s="394"/>
      <c r="D100" s="394"/>
      <c r="E100" s="394"/>
      <c r="F100" s="394"/>
      <c r="G100" s="394"/>
      <c r="H100" s="394"/>
      <c r="I100" s="394"/>
    </row>
    <row r="101" spans="1:30" s="378" customFormat="1" ht="13.95" customHeight="1"/>
    <row r="102" spans="1:30" s="378" customFormat="1" ht="13.95" customHeight="1">
      <c r="B102" s="380"/>
      <c r="C102" s="379"/>
      <c r="D102" s="393" t="s">
        <v>748</v>
      </c>
    </row>
    <row r="103" spans="1:30" s="378" customFormat="1" ht="13.95" customHeight="1">
      <c r="D103" s="380"/>
      <c r="E103" s="379"/>
      <c r="F103" s="378" t="s">
        <v>747</v>
      </c>
      <c r="G103" s="378" t="s">
        <v>746</v>
      </c>
    </row>
    <row r="104" spans="1:30" s="378" customFormat="1" ht="13.95" customHeight="1">
      <c r="D104" s="380"/>
      <c r="E104" s="379"/>
      <c r="F104" s="378" t="s">
        <v>745</v>
      </c>
      <c r="G104" s="378" t="s">
        <v>744</v>
      </c>
    </row>
    <row r="105" spans="1:30" s="378" customFormat="1" ht="13.95" customHeight="1">
      <c r="D105" s="380"/>
      <c r="E105" s="379"/>
      <c r="F105" s="378" t="s">
        <v>743</v>
      </c>
      <c r="G105" s="378" t="s">
        <v>742</v>
      </c>
    </row>
    <row r="106" spans="1:30" s="378" customFormat="1" ht="13.95" customHeight="1">
      <c r="D106" s="380"/>
      <c r="E106" s="392"/>
      <c r="F106" s="378" t="s">
        <v>741</v>
      </c>
      <c r="G106" s="378" t="s">
        <v>740</v>
      </c>
    </row>
    <row r="107" spans="1:30" s="378" customFormat="1" ht="13.95" customHeight="1">
      <c r="E107" s="380"/>
      <c r="F107" s="379"/>
      <c r="G107" s="378" t="s">
        <v>739</v>
      </c>
    </row>
    <row r="108" spans="1:30" s="378" customFormat="1" ht="13.95" customHeight="1">
      <c r="E108" s="380"/>
      <c r="F108" s="379"/>
      <c r="G108" s="378" t="s">
        <v>738</v>
      </c>
    </row>
    <row r="109" spans="1:30" s="378" customFormat="1" ht="13.95" customHeight="1">
      <c r="E109" s="391"/>
      <c r="F109" s="379"/>
      <c r="G109" s="378" t="s">
        <v>737</v>
      </c>
    </row>
    <row r="110" spans="1:30" s="378" customFormat="1" ht="13.95" customHeight="1">
      <c r="D110" s="380"/>
      <c r="E110" s="379"/>
      <c r="F110" s="378" t="s">
        <v>736</v>
      </c>
      <c r="G110" s="465" t="s">
        <v>735</v>
      </c>
      <c r="H110" s="465"/>
      <c r="I110" s="465"/>
      <c r="J110" s="465"/>
      <c r="K110" s="465"/>
      <c r="L110" s="465"/>
      <c r="M110" s="465"/>
      <c r="N110" s="465"/>
      <c r="O110" s="465"/>
      <c r="P110" s="465"/>
      <c r="Q110" s="465"/>
      <c r="R110" s="465"/>
      <c r="S110" s="465"/>
      <c r="T110" s="465"/>
      <c r="U110" s="465"/>
      <c r="V110" s="465"/>
      <c r="W110" s="465"/>
      <c r="X110" s="465"/>
      <c r="Y110" s="465"/>
      <c r="Z110" s="465"/>
      <c r="AA110" s="465"/>
      <c r="AB110" s="465"/>
      <c r="AC110" s="465"/>
      <c r="AD110" s="465"/>
    </row>
    <row r="111" spans="1:30" s="378" customFormat="1" ht="13.95" customHeight="1">
      <c r="G111" s="465"/>
      <c r="H111" s="465"/>
      <c r="I111" s="465"/>
      <c r="J111" s="465"/>
      <c r="K111" s="465"/>
      <c r="L111" s="465"/>
      <c r="M111" s="465"/>
      <c r="N111" s="465"/>
      <c r="O111" s="465"/>
      <c r="P111" s="465"/>
      <c r="Q111" s="465"/>
      <c r="R111" s="465"/>
      <c r="S111" s="465"/>
      <c r="T111" s="465"/>
      <c r="U111" s="465"/>
      <c r="V111" s="465"/>
      <c r="W111" s="465"/>
      <c r="X111" s="465"/>
      <c r="Y111" s="465"/>
      <c r="Z111" s="465"/>
      <c r="AA111" s="465"/>
      <c r="AB111" s="465"/>
      <c r="AC111" s="465"/>
      <c r="AD111" s="465"/>
    </row>
    <row r="112" spans="1:30" s="378" customFormat="1" ht="13.95" customHeight="1">
      <c r="D112" s="380"/>
      <c r="E112" s="379"/>
      <c r="F112" s="378" t="s">
        <v>734</v>
      </c>
      <c r="G112" s="378" t="s">
        <v>733</v>
      </c>
    </row>
    <row r="113" spans="1:30" ht="16.95" customHeight="1">
      <c r="A113" s="378"/>
      <c r="B113" s="378"/>
      <c r="C113" s="378"/>
      <c r="D113" s="380"/>
      <c r="E113" s="379"/>
      <c r="F113" s="378" t="s">
        <v>732</v>
      </c>
      <c r="G113" s="378" t="s">
        <v>731</v>
      </c>
      <c r="H113" s="378"/>
      <c r="I113" s="378"/>
      <c r="J113" s="378"/>
      <c r="K113" s="378"/>
      <c r="L113" s="378"/>
      <c r="M113" s="378"/>
      <c r="N113" s="378"/>
      <c r="O113" s="378"/>
      <c r="P113" s="378"/>
      <c r="Q113" s="378"/>
      <c r="R113" s="378"/>
      <c r="S113" s="378"/>
      <c r="T113" s="378"/>
      <c r="U113" s="378"/>
      <c r="V113" s="378"/>
      <c r="W113" s="378"/>
      <c r="X113" s="378"/>
      <c r="Y113" s="378"/>
      <c r="Z113" s="378"/>
      <c r="AA113" s="378"/>
      <c r="AB113" s="378"/>
      <c r="AC113" s="378"/>
      <c r="AD113" s="378"/>
    </row>
    <row r="114" spans="1:30" ht="16.95" customHeight="1">
      <c r="A114" s="378"/>
      <c r="B114" s="378"/>
      <c r="C114" s="378"/>
      <c r="D114" s="380"/>
      <c r="E114" s="379"/>
      <c r="F114" s="378" t="s">
        <v>730</v>
      </c>
      <c r="G114" s="378" t="s">
        <v>729</v>
      </c>
      <c r="H114" s="378"/>
      <c r="I114" s="378"/>
      <c r="J114" s="378"/>
      <c r="K114" s="378"/>
      <c r="L114" s="378"/>
      <c r="M114" s="378"/>
      <c r="N114" s="378"/>
      <c r="O114" s="378"/>
      <c r="P114" s="378"/>
      <c r="Q114" s="378"/>
      <c r="R114" s="378"/>
      <c r="S114" s="378"/>
      <c r="T114" s="378"/>
      <c r="U114" s="378"/>
      <c r="V114" s="378"/>
      <c r="W114" s="378"/>
      <c r="X114" s="378"/>
      <c r="Y114" s="378"/>
      <c r="Z114" s="378"/>
      <c r="AA114" s="378"/>
      <c r="AB114" s="378"/>
      <c r="AC114" s="378"/>
      <c r="AD114" s="378"/>
    </row>
    <row r="115" spans="1:30">
      <c r="A115" s="378"/>
      <c r="B115" s="378"/>
      <c r="C115" s="378"/>
      <c r="D115" s="380"/>
      <c r="E115" s="379"/>
      <c r="F115" s="378" t="s">
        <v>728</v>
      </c>
      <c r="G115" s="378" t="s">
        <v>727</v>
      </c>
      <c r="H115" s="378"/>
      <c r="I115" s="378"/>
      <c r="J115" s="378"/>
      <c r="K115" s="378"/>
      <c r="L115" s="378"/>
      <c r="M115" s="378"/>
      <c r="N115" s="378"/>
      <c r="O115" s="378"/>
      <c r="P115" s="378"/>
      <c r="Q115" s="378"/>
      <c r="R115" s="378"/>
      <c r="S115" s="378"/>
      <c r="T115" s="378"/>
      <c r="U115" s="378"/>
      <c r="V115" s="378"/>
      <c r="W115" s="378"/>
      <c r="X115" s="378"/>
      <c r="Y115" s="378"/>
      <c r="Z115" s="378"/>
      <c r="AA115" s="378"/>
      <c r="AB115" s="378"/>
      <c r="AC115" s="378"/>
      <c r="AD115" s="378"/>
    </row>
    <row r="116" spans="1:30">
      <c r="A116" s="378"/>
      <c r="B116" s="378"/>
      <c r="C116" s="378"/>
      <c r="D116" s="380"/>
      <c r="E116" s="379"/>
      <c r="F116" s="378" t="s">
        <v>726</v>
      </c>
      <c r="G116" s="378" t="s">
        <v>725</v>
      </c>
      <c r="H116" s="378"/>
      <c r="I116" s="378"/>
      <c r="J116" s="378"/>
      <c r="K116" s="378"/>
      <c r="L116" s="378"/>
      <c r="M116" s="378"/>
      <c r="N116" s="378"/>
      <c r="O116" s="378"/>
      <c r="P116" s="378"/>
      <c r="Q116" s="378"/>
      <c r="R116" s="378"/>
      <c r="S116" s="378"/>
      <c r="T116" s="378"/>
      <c r="U116" s="378"/>
      <c r="V116" s="378"/>
      <c r="W116" s="378"/>
      <c r="X116" s="378"/>
      <c r="Y116" s="378"/>
      <c r="Z116" s="378"/>
      <c r="AA116" s="378"/>
      <c r="AB116" s="378"/>
      <c r="AC116" s="378"/>
      <c r="AD116" s="378"/>
    </row>
    <row r="117" spans="1:30">
      <c r="A117" s="385"/>
      <c r="B117" s="385"/>
      <c r="C117" s="385"/>
      <c r="D117" s="385"/>
      <c r="E117" s="383"/>
      <c r="F117" s="382"/>
      <c r="G117" s="381" t="s">
        <v>724</v>
      </c>
      <c r="H117" s="381" t="s">
        <v>723</v>
      </c>
      <c r="I117" s="381"/>
      <c r="J117" s="385"/>
      <c r="K117" s="385"/>
      <c r="L117" s="385"/>
      <c r="M117" s="385"/>
      <c r="N117" s="385"/>
      <c r="O117" s="381"/>
      <c r="P117" s="381"/>
      <c r="Q117" s="381"/>
      <c r="R117" s="381"/>
      <c r="S117" s="381"/>
      <c r="T117" s="381"/>
      <c r="U117" s="381"/>
      <c r="V117" s="381"/>
      <c r="W117" s="381"/>
      <c r="X117" s="381"/>
      <c r="Y117" s="381"/>
      <c r="Z117" s="381"/>
      <c r="AA117" s="381"/>
      <c r="AB117" s="381"/>
      <c r="AC117" s="381"/>
      <c r="AD117" s="381"/>
    </row>
    <row r="118" spans="1:30">
      <c r="A118" s="385"/>
      <c r="B118" s="385"/>
      <c r="C118" s="385"/>
      <c r="D118" s="385"/>
      <c r="E118" s="383"/>
      <c r="F118" s="382"/>
      <c r="G118" s="381" t="s">
        <v>722</v>
      </c>
      <c r="H118" s="381" t="s">
        <v>721</v>
      </c>
      <c r="I118" s="381"/>
      <c r="J118" s="385"/>
      <c r="K118" s="385"/>
      <c r="L118" s="385"/>
      <c r="M118" s="385"/>
      <c r="N118" s="385"/>
      <c r="O118" s="381"/>
      <c r="P118" s="381"/>
      <c r="Q118" s="381"/>
      <c r="R118" s="381"/>
      <c r="S118" s="381"/>
      <c r="T118" s="381"/>
      <c r="U118" s="381"/>
      <c r="V118" s="381"/>
      <c r="W118" s="381"/>
      <c r="X118" s="381"/>
      <c r="Y118" s="381"/>
      <c r="Z118" s="381"/>
      <c r="AA118" s="381"/>
      <c r="AB118" s="381"/>
      <c r="AC118" s="381"/>
      <c r="AD118" s="381"/>
    </row>
    <row r="119" spans="1:30">
      <c r="A119" s="385"/>
      <c r="B119" s="385"/>
      <c r="C119" s="385"/>
      <c r="D119" s="385"/>
      <c r="E119" s="383"/>
      <c r="F119" s="382"/>
      <c r="G119" s="381" t="s">
        <v>720</v>
      </c>
      <c r="H119" s="381" t="s">
        <v>719</v>
      </c>
      <c r="I119" s="381"/>
      <c r="J119" s="385"/>
      <c r="K119" s="385"/>
      <c r="L119" s="385"/>
      <c r="M119" s="385"/>
      <c r="N119" s="385"/>
      <c r="O119" s="381"/>
      <c r="P119" s="381"/>
      <c r="Q119" s="381"/>
      <c r="R119" s="381"/>
      <c r="S119" s="381"/>
      <c r="T119" s="381"/>
      <c r="U119" s="381"/>
      <c r="V119" s="381"/>
      <c r="W119" s="381"/>
      <c r="X119" s="381"/>
      <c r="Y119" s="381"/>
      <c r="Z119" s="381"/>
      <c r="AA119" s="381"/>
      <c r="AB119" s="381"/>
      <c r="AC119" s="381"/>
      <c r="AD119" s="381"/>
    </row>
    <row r="120" spans="1:30">
      <c r="A120" s="385"/>
      <c r="B120" s="385"/>
      <c r="C120" s="385"/>
      <c r="D120" s="385"/>
      <c r="E120" s="383"/>
      <c r="F120" s="382"/>
      <c r="G120" s="381" t="s">
        <v>718</v>
      </c>
      <c r="H120" s="390" t="s">
        <v>717</v>
      </c>
      <c r="I120" s="381"/>
      <c r="J120" s="385"/>
      <c r="K120" s="385"/>
      <c r="L120" s="385"/>
      <c r="M120" s="385"/>
      <c r="N120" s="385"/>
      <c r="O120" s="381"/>
      <c r="P120" s="381"/>
      <c r="Q120" s="381"/>
      <c r="R120" s="381"/>
      <c r="S120" s="381"/>
      <c r="T120" s="381"/>
      <c r="U120" s="381"/>
      <c r="V120" s="381"/>
      <c r="W120" s="381"/>
      <c r="X120" s="381"/>
      <c r="Y120" s="381"/>
      <c r="Z120" s="381"/>
      <c r="AA120" s="381"/>
      <c r="AB120" s="381"/>
      <c r="AC120" s="381"/>
      <c r="AD120" s="381"/>
    </row>
    <row r="121" spans="1:30">
      <c r="A121" s="385"/>
      <c r="B121" s="385"/>
      <c r="C121" s="385"/>
      <c r="D121" s="385"/>
      <c r="E121" s="383"/>
      <c r="F121" s="382"/>
      <c r="G121" s="381" t="s">
        <v>716</v>
      </c>
      <c r="H121" s="381" t="s">
        <v>715</v>
      </c>
      <c r="I121" s="381"/>
      <c r="J121" s="385"/>
      <c r="K121" s="385"/>
      <c r="L121" s="385"/>
      <c r="M121" s="385"/>
      <c r="N121" s="385"/>
      <c r="O121" s="381"/>
      <c r="P121" s="381"/>
      <c r="Q121" s="381"/>
      <c r="R121" s="381"/>
      <c r="S121" s="381"/>
      <c r="T121" s="381"/>
      <c r="U121" s="381"/>
      <c r="V121" s="381"/>
      <c r="W121" s="381"/>
      <c r="X121" s="381"/>
      <c r="Y121" s="381"/>
      <c r="Z121" s="381"/>
      <c r="AA121" s="381"/>
      <c r="AB121" s="381"/>
      <c r="AC121" s="381"/>
      <c r="AD121" s="381"/>
    </row>
    <row r="122" spans="1:30">
      <c r="A122" s="378"/>
      <c r="B122" s="378"/>
      <c r="C122" s="378"/>
      <c r="D122" s="380"/>
      <c r="E122" s="379"/>
      <c r="F122" s="378" t="s">
        <v>714</v>
      </c>
      <c r="G122" s="378" t="s">
        <v>713</v>
      </c>
      <c r="H122" s="378"/>
      <c r="I122" s="378"/>
      <c r="J122" s="378"/>
      <c r="K122" s="378"/>
      <c r="L122" s="378"/>
      <c r="M122" s="378"/>
      <c r="N122" s="378"/>
      <c r="O122" s="378"/>
      <c r="P122" s="378"/>
      <c r="Q122" s="378"/>
      <c r="R122" s="378"/>
      <c r="S122" s="378"/>
      <c r="T122" s="378"/>
      <c r="U122" s="378"/>
      <c r="V122" s="378"/>
      <c r="W122" s="378"/>
      <c r="X122" s="378"/>
      <c r="Y122" s="378"/>
      <c r="Z122" s="378"/>
      <c r="AA122" s="378"/>
      <c r="AB122" s="378"/>
      <c r="AC122" s="378"/>
      <c r="AD122" s="378"/>
    </row>
    <row r="123" spans="1:30">
      <c r="A123" s="385"/>
      <c r="B123" s="381" t="s">
        <v>712</v>
      </c>
      <c r="C123" s="389"/>
      <c r="D123" s="381"/>
      <c r="E123" s="381"/>
      <c r="F123" s="381"/>
      <c r="G123" s="381"/>
      <c r="H123" s="385"/>
      <c r="I123" s="385"/>
      <c r="J123" s="381"/>
      <c r="K123" s="381"/>
      <c r="L123" s="381"/>
      <c r="M123" s="381"/>
      <c r="N123" s="381"/>
      <c r="O123" s="381"/>
      <c r="P123" s="381"/>
      <c r="Q123" s="381"/>
      <c r="R123" s="381"/>
      <c r="S123" s="381"/>
      <c r="T123" s="381"/>
      <c r="U123" s="381"/>
      <c r="V123" s="381"/>
      <c r="W123" s="381"/>
      <c r="X123" s="381"/>
      <c r="Y123" s="381"/>
      <c r="Z123" s="381"/>
      <c r="AA123" s="381"/>
      <c r="AB123" s="381"/>
      <c r="AC123" s="381"/>
      <c r="AD123" s="381"/>
    </row>
    <row r="124" spans="1:30">
      <c r="A124" s="385"/>
      <c r="B124" s="383"/>
      <c r="C124" s="382"/>
      <c r="D124" s="381" t="s">
        <v>711</v>
      </c>
      <c r="E124" s="381"/>
      <c r="F124" s="381"/>
      <c r="G124" s="381"/>
      <c r="H124" s="385"/>
      <c r="I124" s="385"/>
      <c r="J124" s="381"/>
      <c r="K124" s="381"/>
      <c r="L124" s="381"/>
      <c r="M124" s="381"/>
      <c r="N124" s="381"/>
      <c r="O124" s="381"/>
      <c r="P124" s="381"/>
      <c r="Q124" s="381"/>
      <c r="R124" s="381"/>
      <c r="S124" s="381"/>
      <c r="T124" s="381"/>
      <c r="U124" s="381"/>
      <c r="V124" s="381"/>
      <c r="W124" s="381"/>
      <c r="X124" s="381"/>
      <c r="Y124" s="381"/>
      <c r="Z124" s="381"/>
      <c r="AA124" s="381"/>
      <c r="AB124" s="381"/>
      <c r="AC124" s="381"/>
      <c r="AD124" s="381"/>
    </row>
    <row r="125" spans="1:30">
      <c r="A125" s="378"/>
      <c r="B125" s="378"/>
      <c r="C125" s="378"/>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378"/>
      <c r="AA125" s="378"/>
      <c r="AB125" s="378"/>
      <c r="AC125" s="378"/>
      <c r="AD125" s="378"/>
    </row>
    <row r="126" spans="1:30">
      <c r="A126" s="378"/>
      <c r="B126" s="380"/>
      <c r="C126" s="379"/>
      <c r="D126" s="378" t="s">
        <v>710</v>
      </c>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378"/>
      <c r="AA126" s="378"/>
      <c r="AB126" s="378"/>
      <c r="AC126" s="378"/>
      <c r="AD126" s="378"/>
    </row>
    <row r="127" spans="1:30" ht="15">
      <c r="A127" s="381"/>
      <c r="B127" s="381"/>
      <c r="C127" s="381"/>
      <c r="D127" s="468" t="s">
        <v>709</v>
      </c>
      <c r="E127" s="468"/>
      <c r="F127" s="468"/>
      <c r="G127" s="468"/>
      <c r="H127" s="468"/>
      <c r="I127" s="388" t="s">
        <v>706</v>
      </c>
      <c r="J127" s="469"/>
      <c r="K127" s="469"/>
      <c r="L127" s="469"/>
      <c r="M127" s="469"/>
      <c r="N127" s="469"/>
      <c r="O127" s="469"/>
      <c r="P127" s="469"/>
      <c r="Q127" s="469"/>
      <c r="R127" s="469"/>
      <c r="S127" s="387" t="s">
        <v>705</v>
      </c>
      <c r="T127" s="386" t="s">
        <v>704</v>
      </c>
      <c r="U127" s="381"/>
      <c r="V127" s="381"/>
      <c r="W127" s="381"/>
      <c r="X127" s="381"/>
      <c r="Y127" s="381"/>
      <c r="Z127" s="381"/>
      <c r="AA127" s="381"/>
      <c r="AB127" s="381"/>
      <c r="AC127" s="381"/>
      <c r="AD127" s="381"/>
    </row>
    <row r="128" spans="1:30" ht="15">
      <c r="A128" s="381"/>
      <c r="B128" s="381"/>
      <c r="C128" s="381"/>
      <c r="D128" s="468" t="s">
        <v>708</v>
      </c>
      <c r="E128" s="468"/>
      <c r="F128" s="468"/>
      <c r="G128" s="468"/>
      <c r="H128" s="468"/>
      <c r="I128" s="388" t="s">
        <v>706</v>
      </c>
      <c r="J128" s="469"/>
      <c r="K128" s="469"/>
      <c r="L128" s="469"/>
      <c r="M128" s="469"/>
      <c r="N128" s="469"/>
      <c r="O128" s="469"/>
      <c r="P128" s="469"/>
      <c r="Q128" s="469"/>
      <c r="R128" s="469"/>
      <c r="S128" s="387" t="s">
        <v>705</v>
      </c>
      <c r="T128" s="386" t="s">
        <v>704</v>
      </c>
      <c r="U128" s="381"/>
      <c r="V128" s="381"/>
      <c r="W128" s="381"/>
      <c r="X128" s="381"/>
      <c r="Y128" s="381"/>
      <c r="Z128" s="381"/>
      <c r="AA128" s="381"/>
      <c r="AB128" s="381"/>
      <c r="AC128" s="381"/>
      <c r="AD128" s="381"/>
    </row>
    <row r="129" spans="1:59" ht="15">
      <c r="A129" s="381"/>
      <c r="B129" s="381"/>
      <c r="C129" s="381"/>
      <c r="D129" s="470" t="s">
        <v>707</v>
      </c>
      <c r="E129" s="470"/>
      <c r="F129" s="470"/>
      <c r="G129" s="470"/>
      <c r="H129" s="470"/>
      <c r="I129" s="388" t="s">
        <v>706</v>
      </c>
      <c r="J129" s="469"/>
      <c r="K129" s="469"/>
      <c r="L129" s="469"/>
      <c r="M129" s="469"/>
      <c r="N129" s="469"/>
      <c r="O129" s="469"/>
      <c r="P129" s="469"/>
      <c r="Q129" s="469"/>
      <c r="R129" s="469"/>
      <c r="S129" s="387" t="s">
        <v>705</v>
      </c>
      <c r="T129" s="386" t="s">
        <v>704</v>
      </c>
      <c r="U129" s="381"/>
      <c r="V129" s="381"/>
      <c r="W129" s="381"/>
      <c r="X129" s="381"/>
      <c r="Y129" s="381"/>
      <c r="Z129" s="381"/>
      <c r="AA129" s="381"/>
      <c r="AB129" s="381"/>
      <c r="AC129" s="381"/>
      <c r="AD129" s="381"/>
    </row>
    <row r="130" spans="1:59">
      <c r="B130" s="378"/>
      <c r="C130" s="378"/>
      <c r="D130" s="378" t="s">
        <v>703</v>
      </c>
      <c r="E130" s="378"/>
      <c r="F130" s="378"/>
      <c r="G130" s="378"/>
      <c r="H130" s="378"/>
      <c r="I130" s="378"/>
      <c r="J130" s="378"/>
      <c r="K130" s="378"/>
      <c r="L130" s="378"/>
      <c r="M130" s="378"/>
      <c r="N130" s="378"/>
      <c r="O130" s="378"/>
      <c r="P130" s="378"/>
      <c r="Q130" s="378"/>
      <c r="R130" s="378"/>
      <c r="S130" s="378"/>
      <c r="T130" s="378"/>
      <c r="U130" s="378"/>
      <c r="V130" s="378"/>
      <c r="W130" s="378"/>
      <c r="X130" s="378"/>
      <c r="Y130" s="378"/>
      <c r="Z130" s="378"/>
      <c r="AA130" s="378"/>
      <c r="AB130" s="378"/>
      <c r="AC130" s="378"/>
    </row>
    <row r="131" spans="1:59">
      <c r="A131" s="378"/>
      <c r="B131" s="378"/>
      <c r="C131" s="378"/>
      <c r="D131" s="378" t="s">
        <v>702</v>
      </c>
      <c r="E131" s="378"/>
      <c r="F131" s="378"/>
      <c r="G131" s="378"/>
      <c r="H131" s="378"/>
      <c r="I131" s="378"/>
      <c r="J131" s="378"/>
      <c r="K131" s="378"/>
      <c r="L131" s="378"/>
      <c r="M131" s="378"/>
      <c r="N131" s="378"/>
      <c r="O131" s="378"/>
      <c r="P131" s="378"/>
      <c r="Q131" s="378"/>
      <c r="R131" s="378"/>
      <c r="S131" s="378"/>
      <c r="T131" s="378"/>
      <c r="U131" s="378"/>
      <c r="V131" s="378"/>
      <c r="W131" s="378"/>
      <c r="X131" s="378"/>
      <c r="Y131" s="378"/>
      <c r="Z131" s="378"/>
      <c r="AA131" s="378"/>
      <c r="AB131" s="378"/>
      <c r="AC131" s="378"/>
      <c r="AD131" s="378"/>
    </row>
    <row r="132" spans="1:59">
      <c r="A132" s="378"/>
      <c r="B132" s="378"/>
      <c r="C132" s="378"/>
      <c r="D132" s="378"/>
      <c r="E132" s="378"/>
      <c r="F132" s="378"/>
      <c r="G132" s="378"/>
      <c r="H132" s="378"/>
      <c r="I132" s="378"/>
      <c r="J132" s="378"/>
      <c r="K132" s="378"/>
      <c r="L132" s="378"/>
      <c r="M132" s="378"/>
      <c r="N132" s="378"/>
      <c r="O132" s="378"/>
      <c r="P132" s="378"/>
      <c r="Q132" s="378"/>
      <c r="R132" s="378"/>
      <c r="S132" s="378"/>
      <c r="T132" s="378"/>
      <c r="U132" s="378"/>
      <c r="V132" s="378"/>
      <c r="W132" s="378"/>
      <c r="X132" s="378"/>
      <c r="Y132" s="378"/>
      <c r="Z132" s="378"/>
      <c r="AA132" s="378"/>
      <c r="AB132" s="378"/>
      <c r="AC132" s="378"/>
      <c r="AD132" s="378"/>
    </row>
    <row r="133" spans="1:59">
      <c r="A133" s="385"/>
      <c r="B133" s="383"/>
      <c r="C133" s="382"/>
      <c r="D133" s="381" t="s">
        <v>701</v>
      </c>
      <c r="E133" s="381"/>
      <c r="F133" s="381"/>
      <c r="G133" s="381"/>
      <c r="H133" s="381"/>
      <c r="I133" s="381"/>
      <c r="J133" s="381"/>
      <c r="K133" s="381"/>
      <c r="L133" s="381"/>
      <c r="M133" s="381"/>
      <c r="N133" s="381"/>
      <c r="O133" s="381"/>
      <c r="P133" s="381"/>
      <c r="Q133" s="381"/>
      <c r="R133" s="381"/>
      <c r="S133" s="381"/>
      <c r="T133" s="381"/>
      <c r="U133" s="381"/>
      <c r="V133" s="381"/>
      <c r="W133" s="381"/>
      <c r="X133" s="381"/>
      <c r="Y133" s="381"/>
      <c r="Z133" s="381"/>
      <c r="AA133" s="381"/>
      <c r="AB133" s="381"/>
      <c r="AC133" s="381"/>
      <c r="AD133" s="381"/>
    </row>
    <row r="134" spans="1:59">
      <c r="A134" s="385"/>
      <c r="B134" s="385"/>
      <c r="C134" s="385"/>
      <c r="D134" s="385" t="s">
        <v>700</v>
      </c>
      <c r="E134" s="385"/>
      <c r="F134" s="385"/>
      <c r="G134" s="385"/>
      <c r="H134" s="385"/>
      <c r="I134" s="385"/>
      <c r="J134" s="385"/>
      <c r="K134" s="385"/>
      <c r="L134" s="385"/>
      <c r="M134" s="385"/>
      <c r="N134" s="385"/>
      <c r="O134" s="385"/>
      <c r="P134" s="385"/>
      <c r="Q134" s="385"/>
      <c r="R134" s="385"/>
      <c r="S134" s="385"/>
      <c r="T134" s="385"/>
      <c r="U134" s="385"/>
      <c r="V134" s="385"/>
      <c r="W134" s="385"/>
      <c r="X134" s="385"/>
      <c r="Y134" s="385"/>
      <c r="Z134" s="385"/>
      <c r="AA134" s="385"/>
      <c r="AB134" s="385"/>
      <c r="AC134" s="385"/>
      <c r="AD134" s="385"/>
    </row>
    <row r="135" spans="1:59">
      <c r="A135" s="385"/>
      <c r="B135" s="385"/>
      <c r="C135" s="385"/>
      <c r="D135" s="385" t="s">
        <v>699</v>
      </c>
      <c r="E135" s="385"/>
      <c r="F135" s="385"/>
      <c r="G135" s="385"/>
      <c r="H135" s="385"/>
      <c r="I135" s="385"/>
      <c r="J135" s="385"/>
      <c r="K135" s="385"/>
      <c r="L135" s="385"/>
      <c r="M135" s="385"/>
      <c r="N135" s="385"/>
      <c r="O135" s="385"/>
      <c r="P135" s="385"/>
      <c r="Q135" s="385"/>
      <c r="R135" s="385"/>
      <c r="S135" s="385"/>
      <c r="T135" s="385"/>
      <c r="U135" s="385"/>
      <c r="V135" s="385"/>
      <c r="W135" s="385"/>
      <c r="X135" s="385"/>
      <c r="Y135" s="385"/>
      <c r="Z135" s="385"/>
      <c r="AA135" s="385"/>
      <c r="AB135" s="385"/>
      <c r="AC135" s="385"/>
      <c r="AD135" s="385"/>
    </row>
    <row r="136" spans="1:59">
      <c r="A136" s="385"/>
      <c r="B136" s="385"/>
      <c r="C136" s="385"/>
      <c r="D136" s="385" t="s">
        <v>698</v>
      </c>
      <c r="E136" s="385"/>
      <c r="F136" s="385"/>
      <c r="G136" s="385"/>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5"/>
      <c r="AD136" s="385"/>
    </row>
    <row r="137" spans="1:59">
      <c r="A137" s="385"/>
      <c r="B137" s="385"/>
      <c r="C137" s="385"/>
      <c r="D137" s="385"/>
      <c r="E137" s="385"/>
      <c r="F137" s="385"/>
      <c r="G137" s="385"/>
      <c r="H137" s="385"/>
      <c r="I137" s="385"/>
      <c r="J137" s="385"/>
      <c r="K137" s="385"/>
      <c r="L137" s="385"/>
      <c r="M137" s="385"/>
      <c r="N137" s="385"/>
      <c r="O137" s="385"/>
      <c r="P137" s="385"/>
      <c r="Q137" s="385"/>
      <c r="R137" s="385"/>
      <c r="S137" s="385"/>
      <c r="T137" s="385"/>
      <c r="U137" s="385"/>
      <c r="V137" s="385"/>
      <c r="W137" s="385"/>
      <c r="X137" s="385"/>
      <c r="Y137" s="385"/>
      <c r="Z137" s="385"/>
      <c r="AA137" s="385"/>
      <c r="AB137" s="385"/>
      <c r="AC137" s="385"/>
      <c r="AD137" s="385"/>
    </row>
    <row r="138" spans="1:59">
      <c r="A138" s="385"/>
      <c r="B138" s="383"/>
      <c r="C138" s="382"/>
      <c r="D138" s="381" t="s">
        <v>697</v>
      </c>
      <c r="E138" s="381"/>
      <c r="F138" s="381"/>
      <c r="G138" s="381"/>
      <c r="H138" s="381"/>
      <c r="I138" s="381"/>
      <c r="J138" s="381"/>
      <c r="K138" s="381"/>
      <c r="L138" s="381"/>
      <c r="M138" s="381"/>
      <c r="N138" s="381"/>
      <c r="O138" s="381"/>
      <c r="P138" s="381"/>
      <c r="Q138" s="381"/>
      <c r="R138" s="381"/>
      <c r="S138" s="381"/>
      <c r="T138" s="381"/>
      <c r="U138" s="381"/>
      <c r="V138" s="381"/>
      <c r="W138" s="381"/>
      <c r="X138" s="381"/>
      <c r="Y138" s="381"/>
      <c r="Z138" s="381"/>
      <c r="AA138" s="381"/>
      <c r="AB138" s="381"/>
      <c r="AC138" s="381"/>
      <c r="AD138" s="381"/>
    </row>
    <row r="139" spans="1:59">
      <c r="A139" s="385"/>
      <c r="B139" s="381"/>
      <c r="C139" s="381"/>
      <c r="D139" s="381" t="s">
        <v>696</v>
      </c>
      <c r="E139" s="381"/>
      <c r="F139" s="381"/>
      <c r="G139" s="381"/>
      <c r="H139" s="381"/>
      <c r="I139" s="381"/>
      <c r="J139" s="381"/>
      <c r="K139" s="381"/>
      <c r="L139" s="381"/>
      <c r="M139" s="381"/>
      <c r="N139" s="381"/>
      <c r="O139" s="381"/>
      <c r="P139" s="381"/>
      <c r="Q139" s="381"/>
      <c r="R139" s="381"/>
      <c r="S139" s="381"/>
      <c r="T139" s="381"/>
      <c r="U139" s="381"/>
      <c r="V139" s="381"/>
      <c r="W139" s="381"/>
      <c r="X139" s="381"/>
      <c r="Y139" s="381"/>
      <c r="Z139" s="381"/>
      <c r="AA139" s="381"/>
      <c r="AB139" s="381"/>
      <c r="AC139" s="381"/>
      <c r="AD139" s="381"/>
    </row>
    <row r="140" spans="1:59">
      <c r="A140" s="385"/>
      <c r="B140" s="385"/>
      <c r="C140" s="385"/>
      <c r="D140" s="471" t="s">
        <v>695</v>
      </c>
      <c r="E140" s="471"/>
      <c r="F140" s="471"/>
      <c r="G140" s="471"/>
      <c r="H140" s="471"/>
      <c r="I140" s="471"/>
      <c r="J140" s="471"/>
      <c r="K140" s="471"/>
      <c r="L140" s="471"/>
      <c r="M140" s="471"/>
      <c r="N140" s="471"/>
      <c r="O140" s="471"/>
      <c r="P140" s="471"/>
      <c r="Q140" s="471"/>
      <c r="R140" s="471"/>
      <c r="S140" s="471"/>
      <c r="T140" s="471"/>
      <c r="U140" s="471"/>
      <c r="V140" s="471"/>
      <c r="W140" s="471"/>
      <c r="X140" s="471"/>
      <c r="Y140" s="471"/>
      <c r="Z140" s="471"/>
      <c r="AA140" s="471"/>
      <c r="AB140" s="471"/>
      <c r="AC140" s="471"/>
      <c r="AD140" s="385"/>
    </row>
    <row r="141" spans="1:59">
      <c r="A141" s="385"/>
      <c r="B141" s="385"/>
      <c r="C141" s="385"/>
      <c r="D141" s="471"/>
      <c r="E141" s="471"/>
      <c r="F141" s="471"/>
      <c r="G141" s="471"/>
      <c r="H141" s="471"/>
      <c r="I141" s="471"/>
      <c r="J141" s="471"/>
      <c r="K141" s="471"/>
      <c r="L141" s="471"/>
      <c r="M141" s="471"/>
      <c r="N141" s="471"/>
      <c r="O141" s="471"/>
      <c r="P141" s="471"/>
      <c r="Q141" s="471"/>
      <c r="R141" s="471"/>
      <c r="S141" s="471"/>
      <c r="T141" s="471"/>
      <c r="U141" s="471"/>
      <c r="V141" s="471"/>
      <c r="W141" s="471"/>
      <c r="X141" s="471"/>
      <c r="Y141" s="471"/>
      <c r="Z141" s="471"/>
      <c r="AA141" s="471"/>
      <c r="AB141" s="471"/>
      <c r="AC141" s="471"/>
      <c r="AD141" s="385"/>
    </row>
    <row r="142" spans="1:59" ht="18">
      <c r="A142" s="385"/>
      <c r="B142" s="385"/>
      <c r="C142" s="385"/>
      <c r="D142" s="385" t="s">
        <v>694</v>
      </c>
      <c r="E142" s="385"/>
      <c r="F142" s="385"/>
      <c r="G142" s="385"/>
      <c r="H142" s="385"/>
      <c r="I142" s="385"/>
      <c r="J142" s="385"/>
      <c r="K142" s="385"/>
      <c r="L142" s="385"/>
      <c r="M142" s="385"/>
      <c r="N142" s="385"/>
      <c r="O142" s="385"/>
      <c r="P142" s="385"/>
      <c r="Q142" s="385"/>
      <c r="R142" s="385"/>
      <c r="S142" s="385"/>
      <c r="T142" s="385"/>
      <c r="U142" s="385"/>
      <c r="V142" s="385"/>
      <c r="W142" s="385"/>
      <c r="X142" s="385"/>
      <c r="Y142" s="385"/>
      <c r="Z142" s="385"/>
      <c r="AA142" s="385"/>
      <c r="AB142" s="385"/>
      <c r="AC142" s="385"/>
      <c r="AD142" s="385"/>
      <c r="BG142" s="384" t="s">
        <v>462</v>
      </c>
    </row>
    <row r="143" spans="1:59" ht="18">
      <c r="A143" s="385"/>
      <c r="B143" s="385"/>
      <c r="C143" s="385"/>
      <c r="D143" s="385"/>
      <c r="E143" s="385"/>
      <c r="F143" s="385"/>
      <c r="G143" s="385"/>
      <c r="H143" s="385"/>
      <c r="I143" s="385"/>
      <c r="J143" s="385"/>
      <c r="K143" s="385"/>
      <c r="L143" s="385"/>
      <c r="M143" s="385"/>
      <c r="N143" s="385"/>
      <c r="O143" s="385"/>
      <c r="P143" s="385"/>
      <c r="Q143" s="385"/>
      <c r="R143" s="385"/>
      <c r="S143" s="385"/>
      <c r="T143" s="385"/>
      <c r="U143" s="385"/>
      <c r="V143" s="385"/>
      <c r="W143" s="385"/>
      <c r="X143" s="385"/>
      <c r="Y143" s="385"/>
      <c r="Z143" s="385"/>
      <c r="AA143" s="385"/>
      <c r="AB143" s="385"/>
      <c r="AC143" s="385"/>
      <c r="AD143" s="385"/>
      <c r="BG143" s="384"/>
    </row>
    <row r="144" spans="1:59" s="381" customFormat="1" ht="16.95" customHeight="1">
      <c r="B144" s="383"/>
      <c r="C144" s="382"/>
      <c r="D144" s="381" t="s">
        <v>693</v>
      </c>
    </row>
    <row r="145" spans="1:30" s="381" customFormat="1" ht="16.95" customHeight="1">
      <c r="D145" s="381" t="s">
        <v>692</v>
      </c>
    </row>
    <row r="146" spans="1:30" s="381" customFormat="1" ht="42.6" customHeight="1">
      <c r="D146" s="467" t="s">
        <v>691</v>
      </c>
      <c r="E146" s="467"/>
      <c r="F146" s="467"/>
      <c r="G146" s="467"/>
      <c r="H146" s="467"/>
      <c r="I146" s="467"/>
      <c r="J146" s="467"/>
      <c r="K146" s="467"/>
      <c r="L146" s="467"/>
      <c r="M146" s="467"/>
      <c r="N146" s="467"/>
      <c r="O146" s="467"/>
      <c r="P146" s="467"/>
      <c r="Q146" s="467"/>
      <c r="R146" s="467"/>
      <c r="S146" s="467"/>
      <c r="T146" s="467"/>
      <c r="U146" s="467"/>
      <c r="V146" s="467"/>
      <c r="W146" s="467"/>
      <c r="X146" s="467"/>
      <c r="Y146" s="467"/>
      <c r="Z146" s="467"/>
      <c r="AA146" s="467"/>
      <c r="AB146" s="467"/>
      <c r="AC146" s="467"/>
    </row>
    <row r="147" spans="1:30" s="381" customFormat="1" ht="22.95" customHeight="1">
      <c r="D147" s="467"/>
      <c r="E147" s="467"/>
      <c r="F147" s="467"/>
      <c r="G147" s="467"/>
      <c r="H147" s="467"/>
      <c r="I147" s="467"/>
      <c r="J147" s="467"/>
      <c r="K147" s="467"/>
      <c r="L147" s="467"/>
      <c r="M147" s="467"/>
      <c r="N147" s="467"/>
      <c r="O147" s="467"/>
      <c r="P147" s="467"/>
      <c r="Q147" s="467"/>
      <c r="R147" s="467"/>
      <c r="S147" s="467"/>
      <c r="T147" s="467"/>
      <c r="U147" s="467"/>
      <c r="V147" s="467"/>
      <c r="W147" s="467"/>
      <c r="X147" s="467"/>
      <c r="Y147" s="467"/>
      <c r="Z147" s="467"/>
      <c r="AA147" s="467"/>
      <c r="AB147" s="467"/>
      <c r="AC147" s="467"/>
    </row>
    <row r="148" spans="1:30">
      <c r="A148" s="378"/>
      <c r="B148" s="378"/>
      <c r="C148" s="378"/>
      <c r="D148" s="378"/>
      <c r="E148" s="378"/>
      <c r="F148" s="378"/>
      <c r="G148" s="378"/>
      <c r="H148" s="378"/>
      <c r="I148" s="378"/>
      <c r="J148" s="378"/>
      <c r="K148" s="378"/>
      <c r="L148" s="378"/>
      <c r="M148" s="378"/>
      <c r="N148" s="378"/>
      <c r="O148" s="378"/>
      <c r="P148" s="378"/>
      <c r="Q148" s="378"/>
      <c r="R148" s="378"/>
      <c r="S148" s="378"/>
      <c r="T148" s="378"/>
      <c r="U148" s="378"/>
      <c r="V148" s="378"/>
      <c r="W148" s="378"/>
      <c r="X148" s="378"/>
      <c r="Y148" s="378"/>
      <c r="Z148" s="378"/>
      <c r="AA148" s="378"/>
      <c r="AB148" s="378"/>
      <c r="AC148" s="378"/>
      <c r="AD148" s="378"/>
    </row>
    <row r="149" spans="1:30">
      <c r="A149" s="378"/>
      <c r="B149" s="380"/>
      <c r="C149" s="379"/>
      <c r="D149" s="378" t="s">
        <v>690</v>
      </c>
      <c r="E149" s="378"/>
      <c r="F149" s="378"/>
      <c r="G149" s="378"/>
      <c r="H149" s="378"/>
      <c r="I149" s="378"/>
      <c r="J149" s="378"/>
      <c r="K149" s="378"/>
      <c r="L149" s="378"/>
      <c r="M149" s="378"/>
      <c r="N149" s="378"/>
      <c r="O149" s="378"/>
      <c r="P149" s="378"/>
      <c r="Q149" s="378"/>
      <c r="R149" s="378"/>
      <c r="S149" s="378"/>
      <c r="T149" s="378"/>
      <c r="U149" s="378"/>
      <c r="V149" s="378"/>
      <c r="W149" s="378"/>
      <c r="X149" s="378"/>
      <c r="Y149" s="378"/>
      <c r="Z149" s="378"/>
      <c r="AA149" s="378"/>
      <c r="AB149" s="378"/>
      <c r="AC149" s="378"/>
      <c r="AD149" s="378"/>
    </row>
    <row r="150" spans="1:30">
      <c r="A150" s="378"/>
      <c r="B150" s="378"/>
      <c r="C150" s="378"/>
      <c r="D150" s="378"/>
      <c r="E150" s="378"/>
      <c r="F150" s="378"/>
      <c r="G150" s="378"/>
      <c r="H150" s="378"/>
      <c r="I150" s="378"/>
      <c r="J150" s="378"/>
      <c r="K150" s="378"/>
      <c r="L150" s="378"/>
      <c r="M150" s="378"/>
      <c r="N150" s="378"/>
      <c r="O150" s="378"/>
      <c r="P150" s="378"/>
      <c r="Q150" s="378"/>
      <c r="R150" s="378"/>
      <c r="S150" s="378"/>
      <c r="T150" s="378"/>
      <c r="U150" s="378"/>
      <c r="V150" s="378"/>
      <c r="W150" s="378"/>
      <c r="X150" s="378"/>
      <c r="Y150" s="378"/>
      <c r="Z150" s="378"/>
      <c r="AA150" s="378"/>
      <c r="AB150" s="378"/>
      <c r="AC150" s="378"/>
      <c r="AD150" s="378"/>
    </row>
    <row r="151" spans="1:30">
      <c r="A151" s="378"/>
      <c r="B151" s="378" t="s">
        <v>689</v>
      </c>
      <c r="C151" s="378"/>
      <c r="D151" s="378"/>
      <c r="E151" s="378"/>
      <c r="F151" s="378"/>
      <c r="G151" s="378"/>
      <c r="H151" s="378"/>
      <c r="I151" s="378"/>
      <c r="J151" s="378"/>
      <c r="K151" s="378"/>
      <c r="L151" s="378"/>
      <c r="M151" s="378"/>
      <c r="N151" s="378"/>
      <c r="O151" s="378"/>
      <c r="P151" s="378"/>
      <c r="Q151" s="378"/>
      <c r="R151" s="378"/>
      <c r="S151" s="378"/>
      <c r="T151" s="378"/>
      <c r="U151" s="378"/>
      <c r="V151" s="378"/>
      <c r="W151" s="378"/>
      <c r="X151" s="378"/>
      <c r="Y151" s="378"/>
      <c r="Z151" s="378"/>
      <c r="AA151" s="378"/>
      <c r="AB151" s="378"/>
      <c r="AC151" s="378"/>
      <c r="AD151" s="378"/>
    </row>
    <row r="152" spans="1:30">
      <c r="A152" s="378"/>
      <c r="B152" s="378" t="s">
        <v>688</v>
      </c>
      <c r="C152" s="378"/>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row>
    <row r="153" spans="1:30">
      <c r="A153" s="378"/>
      <c r="B153" s="378" t="s">
        <v>687</v>
      </c>
      <c r="C153" s="378"/>
      <c r="D153" s="378"/>
      <c r="E153" s="378"/>
      <c r="F153" s="378"/>
      <c r="G153" s="378"/>
      <c r="H153" s="378"/>
      <c r="I153" s="378"/>
      <c r="J153" s="378"/>
      <c r="K153" s="378"/>
      <c r="L153" s="378"/>
      <c r="M153" s="378"/>
      <c r="N153" s="378"/>
      <c r="O153" s="378"/>
      <c r="P153" s="378"/>
      <c r="Q153" s="378"/>
      <c r="R153" s="378"/>
      <c r="S153" s="378"/>
      <c r="T153" s="378"/>
      <c r="U153" s="378"/>
      <c r="V153" s="378"/>
      <c r="W153" s="378"/>
      <c r="X153" s="378"/>
      <c r="Y153" s="378"/>
      <c r="Z153" s="378"/>
      <c r="AA153" s="378"/>
      <c r="AB153" s="378"/>
      <c r="AC153" s="378"/>
      <c r="AD153" s="378"/>
    </row>
    <row r="154" spans="1:30">
      <c r="A154" s="378"/>
      <c r="B154" s="378" t="s">
        <v>686</v>
      </c>
      <c r="C154" s="378"/>
      <c r="D154" s="378"/>
      <c r="E154" s="378"/>
      <c r="F154" s="378"/>
      <c r="G154" s="378"/>
      <c r="H154" s="378"/>
      <c r="I154" s="378"/>
      <c r="J154" s="378"/>
      <c r="K154" s="378"/>
      <c r="L154" s="378"/>
      <c r="M154" s="378"/>
      <c r="N154" s="378"/>
      <c r="O154" s="378"/>
      <c r="P154" s="378"/>
      <c r="Q154" s="378"/>
      <c r="R154" s="378"/>
      <c r="S154" s="378"/>
      <c r="T154" s="378"/>
      <c r="U154" s="378"/>
      <c r="V154" s="378"/>
      <c r="W154" s="378"/>
      <c r="X154" s="378"/>
      <c r="Y154" s="378"/>
      <c r="Z154" s="378"/>
      <c r="AA154" s="378"/>
      <c r="AB154" s="378"/>
      <c r="AC154" s="378"/>
      <c r="AD154" s="378"/>
    </row>
    <row r="155" spans="1:30">
      <c r="A155" s="378"/>
      <c r="B155" s="378" t="s">
        <v>685</v>
      </c>
      <c r="C155" s="378"/>
      <c r="D155" s="378"/>
      <c r="E155" s="378"/>
      <c r="F155" s="378"/>
      <c r="G155" s="378"/>
      <c r="H155" s="378"/>
      <c r="I155" s="378"/>
      <c r="J155" s="378"/>
      <c r="K155" s="378"/>
      <c r="L155" s="378"/>
      <c r="M155" s="378"/>
      <c r="N155" s="378"/>
      <c r="O155" s="378"/>
      <c r="P155" s="378"/>
      <c r="Q155" s="378"/>
      <c r="R155" s="378"/>
      <c r="S155" s="378"/>
      <c r="T155" s="378"/>
      <c r="U155" s="378"/>
      <c r="V155" s="378"/>
      <c r="W155" s="378"/>
      <c r="X155" s="378"/>
      <c r="Y155" s="378"/>
      <c r="Z155" s="378"/>
      <c r="AA155" s="378"/>
      <c r="AB155" s="378"/>
      <c r="AC155" s="378"/>
      <c r="AD155" s="378"/>
    </row>
    <row r="156" spans="1:30">
      <c r="A156" s="378"/>
      <c r="B156" s="378"/>
      <c r="C156" s="378"/>
      <c r="D156" s="378"/>
      <c r="E156" s="378"/>
      <c r="F156" s="378"/>
      <c r="G156" s="378"/>
      <c r="H156" s="378"/>
      <c r="I156" s="378"/>
      <c r="J156" s="378"/>
      <c r="K156" s="378"/>
      <c r="L156" s="378"/>
      <c r="M156" s="378"/>
      <c r="N156" s="378"/>
      <c r="O156" s="378"/>
      <c r="P156" s="378"/>
      <c r="Q156" s="378"/>
      <c r="R156" s="378"/>
      <c r="S156" s="378"/>
      <c r="T156" s="378"/>
      <c r="U156" s="378"/>
      <c r="V156" s="378"/>
      <c r="W156" s="378"/>
      <c r="X156" s="378"/>
      <c r="Y156" s="378"/>
      <c r="Z156" s="378"/>
      <c r="AA156" s="378"/>
      <c r="AB156" s="378"/>
      <c r="AC156" s="378"/>
      <c r="AD156" s="378"/>
    </row>
    <row r="157" spans="1:30">
      <c r="A157" s="378"/>
      <c r="B157" s="378" t="s">
        <v>684</v>
      </c>
      <c r="C157" s="378"/>
      <c r="D157" s="378"/>
      <c r="E157" s="378"/>
      <c r="F157" s="378"/>
      <c r="G157" s="378"/>
      <c r="H157" s="378"/>
      <c r="I157" s="378"/>
      <c r="J157" s="378"/>
      <c r="K157" s="378"/>
      <c r="L157" s="378"/>
      <c r="M157" s="378"/>
      <c r="N157" s="378"/>
      <c r="O157" s="378"/>
      <c r="P157" s="378"/>
      <c r="Q157" s="378"/>
      <c r="R157" s="378"/>
      <c r="S157" s="378"/>
      <c r="T157" s="378"/>
      <c r="U157" s="378"/>
      <c r="V157" s="378"/>
      <c r="W157" s="378"/>
      <c r="X157" s="378"/>
      <c r="Y157" s="378"/>
      <c r="Z157" s="378"/>
      <c r="AA157" s="378"/>
      <c r="AB157" s="378"/>
      <c r="AC157" s="378"/>
      <c r="AD157" s="378"/>
    </row>
    <row r="158" spans="1:30">
      <c r="A158" s="378"/>
      <c r="B158" s="380"/>
      <c r="C158" s="379"/>
      <c r="D158" s="378">
        <v>1</v>
      </c>
      <c r="E158" s="378" t="s">
        <v>683</v>
      </c>
      <c r="F158" s="378"/>
      <c r="G158" s="378"/>
      <c r="H158" s="378"/>
      <c r="I158" s="378"/>
      <c r="J158" s="378"/>
      <c r="K158" s="378"/>
      <c r="L158" s="378"/>
      <c r="M158" s="378"/>
      <c r="N158" s="378"/>
      <c r="O158" s="378"/>
      <c r="P158" s="378"/>
      <c r="Q158" s="378"/>
      <c r="R158" s="378"/>
      <c r="S158" s="378"/>
      <c r="T158" s="378"/>
      <c r="U158" s="378"/>
      <c r="V158" s="378"/>
      <c r="W158" s="378"/>
      <c r="X158" s="378"/>
      <c r="Y158" s="378"/>
      <c r="Z158" s="378"/>
      <c r="AA158" s="378"/>
      <c r="AB158" s="378"/>
      <c r="AC158" s="378"/>
      <c r="AD158" s="378"/>
    </row>
    <row r="159" spans="1:30">
      <c r="A159" s="378"/>
      <c r="B159" s="380"/>
      <c r="C159" s="379"/>
      <c r="D159" s="378">
        <v>2</v>
      </c>
      <c r="E159" s="378" t="s">
        <v>682</v>
      </c>
      <c r="F159" s="378"/>
      <c r="G159" s="378"/>
      <c r="H159" s="378"/>
      <c r="I159" s="378"/>
      <c r="J159" s="378"/>
      <c r="K159" s="378"/>
      <c r="L159" s="378"/>
      <c r="M159" s="378"/>
      <c r="N159" s="378"/>
      <c r="O159" s="378"/>
      <c r="P159" s="378"/>
      <c r="Q159" s="378"/>
      <c r="R159" s="378"/>
      <c r="S159" s="378"/>
      <c r="T159" s="378"/>
      <c r="U159" s="378"/>
      <c r="V159" s="378"/>
      <c r="W159" s="378"/>
      <c r="X159" s="378"/>
      <c r="Y159" s="378"/>
      <c r="Z159" s="378"/>
      <c r="AA159" s="378"/>
      <c r="AB159" s="378"/>
      <c r="AC159" s="378"/>
      <c r="AD159" s="378"/>
    </row>
  </sheetData>
  <mergeCells count="36">
    <mergeCell ref="A52:A53"/>
    <mergeCell ref="L43:AC43"/>
    <mergeCell ref="A8:A12"/>
    <mergeCell ref="E9:AD9"/>
    <mergeCell ref="E11:AD11"/>
    <mergeCell ref="A13:A28"/>
    <mergeCell ref="E34:AD35"/>
    <mergeCell ref="E36:AD36"/>
    <mergeCell ref="A29:A37"/>
    <mergeCell ref="B29:AD29"/>
    <mergeCell ref="B38:AD38"/>
    <mergeCell ref="A38:A51"/>
    <mergeCell ref="B4:AD4"/>
    <mergeCell ref="B5:AD5"/>
    <mergeCell ref="E1:N1"/>
    <mergeCell ref="F2:N2"/>
    <mergeCell ref="S2:AC2"/>
    <mergeCell ref="E46:AD47"/>
    <mergeCell ref="E52:AD52"/>
    <mergeCell ref="L58:AD58"/>
    <mergeCell ref="L59:AD60"/>
    <mergeCell ref="L65:AD66"/>
    <mergeCell ref="L87:AC87"/>
    <mergeCell ref="G110:AD111"/>
    <mergeCell ref="E53:AD53"/>
    <mergeCell ref="D146:AC147"/>
    <mergeCell ref="D128:H128"/>
    <mergeCell ref="J128:R128"/>
    <mergeCell ref="D129:H129"/>
    <mergeCell ref="J129:R129"/>
    <mergeCell ref="D140:AC141"/>
    <mergeCell ref="D127:H127"/>
    <mergeCell ref="J127:R127"/>
    <mergeCell ref="L69:AD70"/>
    <mergeCell ref="G72:AD73"/>
    <mergeCell ref="G75:AD77"/>
  </mergeCells>
  <phoneticPr fontId="7"/>
  <hyperlinks>
    <hyperlink ref="BG142" r:id="rId1" xr:uid="{8D2615F3-BC8C-47C6-9C2C-D31766F001AF}"/>
  </hyperlinks>
  <printOptions horizontalCentered="1"/>
  <pageMargins left="0.70866141732283472" right="0.70866141732283472" top="0.55118110236220474" bottom="0.55118110236220474" header="0.31496062992125984" footer="0.31496062992125984"/>
  <pageSetup paperSize="9" scale="92" fitToHeight="0" orientation="portrait" r:id="rId2"/>
  <headerFooter>
    <oddFooter>&amp;L※令和7年1月改訂&amp;R&amp;P/&amp;N</oddFooter>
  </headerFooter>
  <rowBreaks count="3" manualBreakCount="3">
    <brk id="55" max="29" man="1"/>
    <brk id="98" max="16383" man="1"/>
    <brk id="145" min="1" max="3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5DE2C-273F-4603-A227-ABA220E89498}">
  <sheetPr>
    <tabColor theme="5" tint="0.59999389629810485"/>
    <pageSetUpPr fitToPage="1"/>
  </sheetPr>
  <dimension ref="A1:B17"/>
  <sheetViews>
    <sheetView view="pageBreakPreview" zoomScaleNormal="100" zoomScaleSheetLayoutView="100" workbookViewId="0"/>
  </sheetViews>
  <sheetFormatPr defaultRowHeight="19.5" customHeight="1"/>
  <cols>
    <col min="1" max="1" width="40.6640625" style="107" customWidth="1"/>
    <col min="2" max="2" width="60.6640625" style="107" customWidth="1"/>
    <col min="3" max="250" width="8.88671875" style="107"/>
    <col min="251" max="251" width="12.6640625" style="107" customWidth="1"/>
    <col min="252" max="506" width="8.88671875" style="107"/>
    <col min="507" max="507" width="12.6640625" style="107" customWidth="1"/>
    <col min="508" max="762" width="8.88671875" style="107"/>
    <col min="763" max="763" width="12.6640625" style="107" customWidth="1"/>
    <col min="764" max="1018" width="8.88671875" style="107"/>
    <col min="1019" max="1019" width="12.6640625" style="107" customWidth="1"/>
    <col min="1020" max="1274" width="8.88671875" style="107"/>
    <col min="1275" max="1275" width="12.6640625" style="107" customWidth="1"/>
    <col min="1276" max="1530" width="8.88671875" style="107"/>
    <col min="1531" max="1531" width="12.6640625" style="107" customWidth="1"/>
    <col min="1532" max="1786" width="8.88671875" style="107"/>
    <col min="1787" max="1787" width="12.6640625" style="107" customWidth="1"/>
    <col min="1788" max="2042" width="8.88671875" style="107"/>
    <col min="2043" max="2043" width="12.6640625" style="107" customWidth="1"/>
    <col min="2044" max="2298" width="8.88671875" style="107"/>
    <col min="2299" max="2299" width="12.6640625" style="107" customWidth="1"/>
    <col min="2300" max="2554" width="8.88671875" style="107"/>
    <col min="2555" max="2555" width="12.6640625" style="107" customWidth="1"/>
    <col min="2556" max="2810" width="8.88671875" style="107"/>
    <col min="2811" max="2811" width="12.6640625" style="107" customWidth="1"/>
    <col min="2812" max="3066" width="8.88671875" style="107"/>
    <col min="3067" max="3067" width="12.6640625" style="107" customWidth="1"/>
    <col min="3068" max="3322" width="8.88671875" style="107"/>
    <col min="3323" max="3323" width="12.6640625" style="107" customWidth="1"/>
    <col min="3324" max="3578" width="8.88671875" style="107"/>
    <col min="3579" max="3579" width="12.6640625" style="107" customWidth="1"/>
    <col min="3580" max="3834" width="8.88671875" style="107"/>
    <col min="3835" max="3835" width="12.6640625" style="107" customWidth="1"/>
    <col min="3836" max="4090" width="8.88671875" style="107"/>
    <col min="4091" max="4091" width="12.6640625" style="107" customWidth="1"/>
    <col min="4092" max="4346" width="8.88671875" style="107"/>
    <col min="4347" max="4347" width="12.6640625" style="107" customWidth="1"/>
    <col min="4348" max="4602" width="8.88671875" style="107"/>
    <col min="4603" max="4603" width="12.6640625" style="107" customWidth="1"/>
    <col min="4604" max="4858" width="8.88671875" style="107"/>
    <col min="4859" max="4859" width="12.6640625" style="107" customWidth="1"/>
    <col min="4860" max="5114" width="8.88671875" style="107"/>
    <col min="5115" max="5115" width="12.6640625" style="107" customWidth="1"/>
    <col min="5116" max="5370" width="8.88671875" style="107"/>
    <col min="5371" max="5371" width="12.6640625" style="107" customWidth="1"/>
    <col min="5372" max="5626" width="8.88671875" style="107"/>
    <col min="5627" max="5627" width="12.6640625" style="107" customWidth="1"/>
    <col min="5628" max="5882" width="8.88671875" style="107"/>
    <col min="5883" max="5883" width="12.6640625" style="107" customWidth="1"/>
    <col min="5884" max="6138" width="8.88671875" style="107"/>
    <col min="6139" max="6139" width="12.6640625" style="107" customWidth="1"/>
    <col min="6140" max="6394" width="8.88671875" style="107"/>
    <col min="6395" max="6395" width="12.6640625" style="107" customWidth="1"/>
    <col min="6396" max="6650" width="8.88671875" style="107"/>
    <col min="6651" max="6651" width="12.6640625" style="107" customWidth="1"/>
    <col min="6652" max="6906" width="8.88671875" style="107"/>
    <col min="6907" max="6907" width="12.6640625" style="107" customWidth="1"/>
    <col min="6908" max="7162" width="8.88671875" style="107"/>
    <col min="7163" max="7163" width="12.6640625" style="107" customWidth="1"/>
    <col min="7164" max="7418" width="8.88671875" style="107"/>
    <col min="7419" max="7419" width="12.6640625" style="107" customWidth="1"/>
    <col min="7420" max="7674" width="8.88671875" style="107"/>
    <col min="7675" max="7675" width="12.6640625" style="107" customWidth="1"/>
    <col min="7676" max="7930" width="8.88671875" style="107"/>
    <col min="7931" max="7931" width="12.6640625" style="107" customWidth="1"/>
    <col min="7932" max="8186" width="8.88671875" style="107"/>
    <col min="8187" max="8187" width="12.6640625" style="107" customWidth="1"/>
    <col min="8188" max="8442" width="8.88671875" style="107"/>
    <col min="8443" max="8443" width="12.6640625" style="107" customWidth="1"/>
    <col min="8444" max="8698" width="8.88671875" style="107"/>
    <col min="8699" max="8699" width="12.6640625" style="107" customWidth="1"/>
    <col min="8700" max="8954" width="8.88671875" style="107"/>
    <col min="8955" max="8955" width="12.6640625" style="107" customWidth="1"/>
    <col min="8956" max="9210" width="8.88671875" style="107"/>
    <col min="9211" max="9211" width="12.6640625" style="107" customWidth="1"/>
    <col min="9212" max="9466" width="8.88671875" style="107"/>
    <col min="9467" max="9467" width="12.6640625" style="107" customWidth="1"/>
    <col min="9468" max="9722" width="8.88671875" style="107"/>
    <col min="9723" max="9723" width="12.6640625" style="107" customWidth="1"/>
    <col min="9724" max="9978" width="8.88671875" style="107"/>
    <col min="9979" max="9979" width="12.6640625" style="107" customWidth="1"/>
    <col min="9980" max="10234" width="8.88671875" style="107"/>
    <col min="10235" max="10235" width="12.6640625" style="107" customWidth="1"/>
    <col min="10236" max="10490" width="8.88671875" style="107"/>
    <col min="10491" max="10491" width="12.6640625" style="107" customWidth="1"/>
    <col min="10492" max="10746" width="8.88671875" style="107"/>
    <col min="10747" max="10747" width="12.6640625" style="107" customWidth="1"/>
    <col min="10748" max="11002" width="8.88671875" style="107"/>
    <col min="11003" max="11003" width="12.6640625" style="107" customWidth="1"/>
    <col min="11004" max="11258" width="8.88671875" style="107"/>
    <col min="11259" max="11259" width="12.6640625" style="107" customWidth="1"/>
    <col min="11260" max="11514" width="8.88671875" style="107"/>
    <col min="11515" max="11515" width="12.6640625" style="107" customWidth="1"/>
    <col min="11516" max="11770" width="8.88671875" style="107"/>
    <col min="11771" max="11771" width="12.6640625" style="107" customWidth="1"/>
    <col min="11772" max="12026" width="8.88671875" style="107"/>
    <col min="12027" max="12027" width="12.6640625" style="107" customWidth="1"/>
    <col min="12028" max="12282" width="8.88671875" style="107"/>
    <col min="12283" max="12283" width="12.6640625" style="107" customWidth="1"/>
    <col min="12284" max="12538" width="8.88671875" style="107"/>
    <col min="12539" max="12539" width="12.6640625" style="107" customWidth="1"/>
    <col min="12540" max="12794" width="8.88671875" style="107"/>
    <col min="12795" max="12795" width="12.6640625" style="107" customWidth="1"/>
    <col min="12796" max="13050" width="8.88671875" style="107"/>
    <col min="13051" max="13051" width="12.6640625" style="107" customWidth="1"/>
    <col min="13052" max="13306" width="8.88671875" style="107"/>
    <col min="13307" max="13307" width="12.6640625" style="107" customWidth="1"/>
    <col min="13308" max="13562" width="8.88671875" style="107"/>
    <col min="13563" max="13563" width="12.6640625" style="107" customWidth="1"/>
    <col min="13564" max="13818" width="8.88671875" style="107"/>
    <col min="13819" max="13819" width="12.6640625" style="107" customWidth="1"/>
    <col min="13820" max="14074" width="8.88671875" style="107"/>
    <col min="14075" max="14075" width="12.6640625" style="107" customWidth="1"/>
    <col min="14076" max="14330" width="8.88671875" style="107"/>
    <col min="14331" max="14331" width="12.6640625" style="107" customWidth="1"/>
    <col min="14332" max="14586" width="8.88671875" style="107"/>
    <col min="14587" max="14587" width="12.6640625" style="107" customWidth="1"/>
    <col min="14588" max="14842" width="8.88671875" style="107"/>
    <col min="14843" max="14843" width="12.6640625" style="107" customWidth="1"/>
    <col min="14844" max="15098" width="8.88671875" style="107"/>
    <col min="15099" max="15099" width="12.6640625" style="107" customWidth="1"/>
    <col min="15100" max="15354" width="8.88671875" style="107"/>
    <col min="15355" max="15355" width="12.6640625" style="107" customWidth="1"/>
    <col min="15356" max="15610" width="8.88671875" style="107"/>
    <col min="15611" max="15611" width="12.6640625" style="107" customWidth="1"/>
    <col min="15612" max="15866" width="8.88671875" style="107"/>
    <col min="15867" max="15867" width="12.6640625" style="107" customWidth="1"/>
    <col min="15868" max="16122" width="8.88671875" style="107"/>
    <col min="16123" max="16123" width="12.6640625" style="107" customWidth="1"/>
    <col min="16124" max="16384" width="8.88671875" style="107"/>
  </cols>
  <sheetData>
    <row r="1" spans="1:2" ht="16.2">
      <c r="A1" s="331" t="s">
        <v>627</v>
      </c>
      <c r="B1" s="106"/>
    </row>
    <row r="2" spans="1:2" ht="16.2">
      <c r="A2" s="105"/>
      <c r="B2" s="106"/>
    </row>
    <row r="3" spans="1:2" ht="14.4">
      <c r="A3" s="833" t="s">
        <v>365</v>
      </c>
      <c r="B3" s="833"/>
    </row>
    <row r="4" spans="1:2" ht="14.4">
      <c r="A4" s="106"/>
      <c r="B4" s="211"/>
    </row>
    <row r="5" spans="1:2" ht="20.100000000000001" customHeight="1">
      <c r="A5" s="108" t="s">
        <v>139</v>
      </c>
      <c r="B5" s="109"/>
    </row>
    <row r="6" spans="1:2" ht="20.100000000000001" customHeight="1">
      <c r="A6" s="110" t="s">
        <v>366</v>
      </c>
      <c r="B6" s="109"/>
    </row>
    <row r="7" spans="1:2" ht="13.2">
      <c r="A7" s="106"/>
      <c r="B7" s="106"/>
    </row>
    <row r="8" spans="1:2" ht="18" customHeight="1">
      <c r="A8" s="839" t="s">
        <v>140</v>
      </c>
      <c r="B8" s="840"/>
    </row>
    <row r="9" spans="1:2" ht="13.2">
      <c r="A9" s="111" t="s">
        <v>367</v>
      </c>
      <c r="B9" s="112"/>
    </row>
    <row r="10" spans="1:2" ht="108" customHeight="1">
      <c r="A10" s="837"/>
      <c r="B10" s="838"/>
    </row>
    <row r="11" spans="1:2" ht="13.2">
      <c r="A11" s="111" t="s">
        <v>368</v>
      </c>
      <c r="B11" s="112"/>
    </row>
    <row r="12" spans="1:2" ht="108" customHeight="1">
      <c r="A12" s="837"/>
      <c r="B12" s="838"/>
    </row>
    <row r="13" spans="1:2" ht="13.2">
      <c r="A13" s="111" t="s">
        <v>141</v>
      </c>
      <c r="B13" s="112"/>
    </row>
    <row r="14" spans="1:2" ht="108" customHeight="1">
      <c r="A14" s="837"/>
      <c r="B14" s="838"/>
    </row>
    <row r="15" spans="1:2" ht="13.2">
      <c r="A15" s="111" t="s">
        <v>369</v>
      </c>
      <c r="B15" s="112"/>
    </row>
    <row r="16" spans="1:2" ht="108" customHeight="1">
      <c r="A16" s="837"/>
      <c r="B16" s="838"/>
    </row>
    <row r="17" spans="1:2" ht="13.2">
      <c r="A17" s="113"/>
      <c r="B17" s="114"/>
    </row>
  </sheetData>
  <mergeCells count="6">
    <mergeCell ref="A16:B16"/>
    <mergeCell ref="A3:B3"/>
    <mergeCell ref="A8:B8"/>
    <mergeCell ref="A10:B10"/>
    <mergeCell ref="A12:B12"/>
    <mergeCell ref="A14:B14"/>
  </mergeCells>
  <phoneticPr fontId="7"/>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6328D-1FE8-40EA-833B-86301958C8BA}">
  <sheetPr>
    <tabColor theme="5" tint="0.59999389629810485"/>
    <pageSetUpPr fitToPage="1"/>
  </sheetPr>
  <dimension ref="A1:M23"/>
  <sheetViews>
    <sheetView view="pageBreakPreview" topLeftCell="B1" zoomScale="130" zoomScaleNormal="150" zoomScaleSheetLayoutView="130" workbookViewId="0"/>
  </sheetViews>
  <sheetFormatPr defaultColWidth="7.33203125" defaultRowHeight="18"/>
  <cols>
    <col min="1" max="1" width="5.21875" style="333" customWidth="1"/>
    <col min="2" max="3" width="12.33203125" style="333" customWidth="1"/>
    <col min="4" max="5" width="10.6640625" style="333" customWidth="1"/>
    <col min="6" max="6" width="14.88671875" style="333" customWidth="1"/>
    <col min="7" max="12" width="4.44140625" style="333" customWidth="1"/>
    <col min="13" max="13" width="2.109375" style="333" customWidth="1"/>
    <col min="14" max="16384" width="7.33203125" style="333"/>
  </cols>
  <sheetData>
    <row r="1" spans="1:13" ht="20.100000000000001" customHeight="1">
      <c r="A1" s="332" t="s">
        <v>628</v>
      </c>
    </row>
    <row r="2" spans="1:13" ht="20.100000000000001" customHeight="1">
      <c r="A2" s="841" t="s">
        <v>629</v>
      </c>
      <c r="B2" s="841"/>
      <c r="C2" s="841"/>
      <c r="D2" s="841"/>
      <c r="E2" s="841"/>
      <c r="F2" s="841"/>
      <c r="G2" s="841"/>
      <c r="H2" s="841"/>
      <c r="I2" s="841"/>
      <c r="J2" s="841"/>
      <c r="K2" s="841"/>
      <c r="L2" s="841"/>
      <c r="M2" s="841"/>
    </row>
    <row r="3" spans="1:13" ht="20.100000000000001" customHeight="1">
      <c r="A3" s="334"/>
      <c r="B3" s="334"/>
      <c r="C3" s="334"/>
      <c r="D3" s="334"/>
      <c r="E3" s="334"/>
      <c r="F3" s="334"/>
      <c r="G3" s="334"/>
      <c r="H3" s="334"/>
      <c r="I3" s="334"/>
      <c r="J3" s="334"/>
      <c r="K3" s="334"/>
      <c r="L3" s="334"/>
    </row>
    <row r="4" spans="1:13" ht="20.100000000000001" customHeight="1">
      <c r="A4" s="335"/>
      <c r="B4" s="335"/>
      <c r="C4" s="335"/>
      <c r="D4" s="335"/>
      <c r="E4" s="335"/>
      <c r="F4" s="335"/>
      <c r="G4" s="336"/>
      <c r="H4" s="337" t="s">
        <v>284</v>
      </c>
      <c r="I4" s="337"/>
      <c r="J4" s="337" t="s">
        <v>285</v>
      </c>
      <c r="K4" s="337"/>
      <c r="L4" s="337" t="s">
        <v>630</v>
      </c>
    </row>
    <row r="5" spans="1:13" ht="20.100000000000001" customHeight="1">
      <c r="A5" s="842"/>
      <c r="B5" s="842"/>
      <c r="C5" s="335" t="s">
        <v>631</v>
      </c>
      <c r="D5" s="335"/>
      <c r="E5" s="335"/>
      <c r="F5" s="335"/>
      <c r="G5" s="335"/>
      <c r="H5" s="335"/>
      <c r="I5" s="335"/>
      <c r="J5" s="335"/>
      <c r="K5" s="335"/>
      <c r="L5" s="335"/>
    </row>
    <row r="6" spans="1:13" ht="20.100000000000001" customHeight="1">
      <c r="A6" s="332"/>
      <c r="B6" s="332"/>
      <c r="C6" s="332"/>
      <c r="D6" s="332"/>
      <c r="E6" s="332"/>
      <c r="F6" s="332"/>
      <c r="G6" s="332"/>
      <c r="H6" s="332"/>
      <c r="I6" s="332"/>
      <c r="J6" s="332"/>
      <c r="K6" s="332"/>
      <c r="L6" s="332"/>
    </row>
    <row r="7" spans="1:13" s="339" customFormat="1" ht="20.100000000000001" customHeight="1">
      <c r="A7" s="843" t="s">
        <v>632</v>
      </c>
      <c r="B7" s="843"/>
      <c r="C7" s="843"/>
      <c r="D7" s="338" t="s">
        <v>633</v>
      </c>
      <c r="E7" s="844"/>
      <c r="F7" s="844"/>
      <c r="G7" s="844"/>
      <c r="H7" s="844"/>
      <c r="I7" s="844"/>
      <c r="J7" s="844"/>
      <c r="K7" s="844"/>
      <c r="L7" s="844"/>
    </row>
    <row r="8" spans="1:13" ht="20.100000000000001" customHeight="1">
      <c r="A8" s="340"/>
      <c r="B8" s="340"/>
      <c r="C8" s="340"/>
      <c r="D8" s="341"/>
      <c r="E8" s="845"/>
      <c r="F8" s="845"/>
      <c r="G8" s="845"/>
      <c r="H8" s="845"/>
      <c r="I8" s="845"/>
      <c r="J8" s="845"/>
      <c r="K8" s="845"/>
      <c r="L8" s="845"/>
    </row>
    <row r="9" spans="1:13" ht="20.100000000000001" customHeight="1">
      <c r="A9" s="340"/>
      <c r="B9" s="340"/>
      <c r="C9" s="340"/>
      <c r="D9" s="846" t="s">
        <v>634</v>
      </c>
      <c r="E9" s="846"/>
      <c r="F9" s="847"/>
      <c r="G9" s="847"/>
      <c r="H9" s="847"/>
      <c r="I9" s="847"/>
      <c r="J9" s="847"/>
      <c r="K9" s="847"/>
      <c r="L9" s="847"/>
    </row>
    <row r="10" spans="1:13" ht="20.100000000000001" customHeight="1">
      <c r="D10" s="849"/>
      <c r="E10" s="849"/>
      <c r="F10" s="848"/>
      <c r="G10" s="848"/>
      <c r="H10" s="848"/>
      <c r="I10" s="848"/>
      <c r="J10" s="848"/>
      <c r="K10" s="848"/>
      <c r="L10" s="848"/>
    </row>
    <row r="11" spans="1:13" ht="20.100000000000001" customHeight="1">
      <c r="A11" s="854"/>
      <c r="B11" s="854"/>
      <c r="C11" s="854"/>
      <c r="D11" s="854"/>
      <c r="E11" s="854"/>
      <c r="F11" s="854"/>
      <c r="G11" s="854"/>
      <c r="H11" s="854"/>
      <c r="I11" s="854"/>
      <c r="J11" s="854"/>
      <c r="K11" s="854"/>
      <c r="L11" s="854"/>
    </row>
    <row r="12" spans="1:13" ht="20.100000000000001" customHeight="1">
      <c r="A12" s="342"/>
      <c r="B12" s="342"/>
      <c r="C12" s="342"/>
      <c r="D12" s="342"/>
      <c r="E12" s="342"/>
      <c r="F12" s="342"/>
      <c r="G12" s="342"/>
      <c r="H12" s="342"/>
      <c r="I12" s="342"/>
      <c r="J12" s="342"/>
      <c r="K12" s="342"/>
      <c r="L12" s="342"/>
    </row>
    <row r="13" spans="1:13" s="345" customFormat="1" ht="20.100000000000001" customHeight="1">
      <c r="A13" s="343" t="s">
        <v>635</v>
      </c>
      <c r="B13" s="344"/>
      <c r="C13" s="344"/>
      <c r="D13" s="344"/>
      <c r="E13" s="344"/>
      <c r="F13" s="344"/>
      <c r="G13" s="344"/>
      <c r="H13" s="344"/>
      <c r="I13" s="344"/>
      <c r="J13" s="344"/>
      <c r="K13" s="344"/>
      <c r="L13" s="344"/>
    </row>
    <row r="14" spans="1:13" ht="20.100000000000001" customHeight="1"/>
    <row r="15" spans="1:13" ht="30" customHeight="1">
      <c r="B15" s="346"/>
      <c r="C15" s="855" t="s">
        <v>636</v>
      </c>
      <c r="D15" s="856"/>
      <c r="E15" s="856"/>
      <c r="F15" s="856"/>
      <c r="G15" s="856"/>
      <c r="H15" s="856"/>
      <c r="I15" s="857"/>
    </row>
    <row r="16" spans="1:13" ht="30" customHeight="1">
      <c r="B16" s="346"/>
      <c r="C16" s="858" t="s">
        <v>637</v>
      </c>
      <c r="D16" s="858"/>
      <c r="E16" s="858"/>
      <c r="F16" s="858"/>
      <c r="G16" s="858"/>
      <c r="H16" s="858"/>
      <c r="I16" s="858"/>
    </row>
    <row r="17" spans="2:9" ht="30" customHeight="1">
      <c r="B17" s="346"/>
      <c r="C17" s="858" t="s">
        <v>638</v>
      </c>
      <c r="D17" s="858"/>
      <c r="E17" s="858"/>
      <c r="F17" s="858"/>
      <c r="G17" s="858"/>
      <c r="H17" s="858"/>
      <c r="I17" s="858"/>
    </row>
    <row r="18" spans="2:9" ht="30" customHeight="1">
      <c r="B18" s="346"/>
      <c r="C18" s="858" t="s">
        <v>639</v>
      </c>
      <c r="D18" s="858"/>
      <c r="E18" s="858"/>
      <c r="F18" s="858"/>
      <c r="G18" s="858"/>
      <c r="H18" s="858"/>
      <c r="I18" s="858"/>
    </row>
    <row r="19" spans="2:9" s="348" customFormat="1" ht="30" customHeight="1">
      <c r="B19" s="347"/>
      <c r="C19" s="850" t="s">
        <v>640</v>
      </c>
      <c r="D19" s="851"/>
      <c r="E19" s="851"/>
      <c r="F19" s="851"/>
      <c r="G19" s="851"/>
      <c r="H19" s="851"/>
      <c r="I19" s="852"/>
    </row>
    <row r="20" spans="2:9" s="348" customFormat="1" ht="30" customHeight="1">
      <c r="B20" s="347"/>
      <c r="C20" s="850" t="s">
        <v>641</v>
      </c>
      <c r="D20" s="851"/>
      <c r="E20" s="851"/>
      <c r="F20" s="851"/>
      <c r="G20" s="851"/>
      <c r="H20" s="851"/>
      <c r="I20" s="852"/>
    </row>
    <row r="21" spans="2:9" s="348" customFormat="1" ht="30" customHeight="1">
      <c r="B21" s="347"/>
      <c r="C21" s="853" t="s">
        <v>642</v>
      </c>
      <c r="D21" s="853"/>
      <c r="E21" s="853"/>
      <c r="F21" s="853"/>
      <c r="G21" s="853"/>
      <c r="H21" s="853"/>
      <c r="I21" s="853"/>
    </row>
    <row r="22" spans="2:9" s="349" customFormat="1" ht="30" customHeight="1">
      <c r="B22" s="349" t="s">
        <v>643</v>
      </c>
    </row>
    <row r="23" spans="2:9" ht="30" customHeight="1"/>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7"/>
  <dataValidations count="1">
    <dataValidation type="list" allowBlank="1" showInputMessage="1" showErrorMessage="1" sqref="B15:B21" xr:uid="{6645317B-D337-40D6-8BE9-07F5E74D4C4C}">
      <formula1>"○"</formula1>
    </dataValidation>
  </dataValidations>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0B831-58E5-4BD3-A2EE-B9582181E1A4}">
  <sheetPr>
    <tabColor theme="5" tint="0.79998168889431442"/>
    <pageSetUpPr fitToPage="1"/>
  </sheetPr>
  <dimension ref="B1:C18"/>
  <sheetViews>
    <sheetView showGridLines="0" view="pageBreakPreview" topLeftCell="C1" zoomScale="120" zoomScaleNormal="150" zoomScaleSheetLayoutView="120" workbookViewId="0">
      <selection activeCell="AP3" sqref="AP3"/>
    </sheetView>
  </sheetViews>
  <sheetFormatPr defaultColWidth="7.77734375" defaultRowHeight="18"/>
  <cols>
    <col min="1" max="1" width="0.77734375" style="354" customWidth="1"/>
    <col min="2" max="2" width="6.44140625" style="354" customWidth="1"/>
    <col min="3" max="3" width="92.33203125" style="355" customWidth="1"/>
    <col min="4" max="4" width="0.77734375" style="354" customWidth="1"/>
    <col min="5" max="10" width="7.77734375" style="354"/>
    <col min="11" max="11" width="7.21875" style="354" customWidth="1"/>
    <col min="12" max="16384" width="7.77734375" style="354"/>
  </cols>
  <sheetData>
    <row r="1" spans="2:3" s="352" customFormat="1">
      <c r="B1" s="350" t="s">
        <v>644</v>
      </c>
      <c r="C1" s="351"/>
    </row>
    <row r="2" spans="2:3" s="352" customFormat="1">
      <c r="C2" s="353" t="s">
        <v>645</v>
      </c>
    </row>
    <row r="3" spans="2:3" ht="6" customHeight="1"/>
    <row r="4" spans="2:3">
      <c r="B4" s="356" t="s">
        <v>646</v>
      </c>
      <c r="C4" s="357" t="s">
        <v>647</v>
      </c>
    </row>
    <row r="5" spans="2:3" ht="26.4">
      <c r="B5" s="356" t="s">
        <v>648</v>
      </c>
      <c r="C5" s="357" t="s">
        <v>649</v>
      </c>
    </row>
    <row r="6" spans="2:3" ht="26.4">
      <c r="B6" s="356" t="s">
        <v>650</v>
      </c>
      <c r="C6" s="357" t="s">
        <v>651</v>
      </c>
    </row>
    <row r="7" spans="2:3">
      <c r="B7" s="356" t="s">
        <v>652</v>
      </c>
      <c r="C7" s="357" t="s">
        <v>653</v>
      </c>
    </row>
    <row r="8" spans="2:3" ht="26.4">
      <c r="B8" s="356" t="s">
        <v>654</v>
      </c>
      <c r="C8" s="357" t="s">
        <v>655</v>
      </c>
    </row>
    <row r="9" spans="2:3" ht="26.4">
      <c r="B9" s="356" t="s">
        <v>656</v>
      </c>
      <c r="C9" s="357" t="s">
        <v>657</v>
      </c>
    </row>
    <row r="10" spans="2:3" ht="110.1" customHeight="1">
      <c r="B10" s="356" t="s">
        <v>658</v>
      </c>
      <c r="C10" s="357" t="s">
        <v>659</v>
      </c>
    </row>
    <row r="11" spans="2:3" ht="110.1" customHeight="1">
      <c r="B11" s="356" t="s">
        <v>660</v>
      </c>
      <c r="C11" s="357" t="s">
        <v>661</v>
      </c>
    </row>
    <row r="12" spans="2:3" ht="52.8">
      <c r="B12" s="356" t="s">
        <v>662</v>
      </c>
      <c r="C12" s="357" t="s">
        <v>663</v>
      </c>
    </row>
    <row r="13" spans="2:3" ht="79.2">
      <c r="B13" s="356" t="s">
        <v>664</v>
      </c>
      <c r="C13" s="357" t="s">
        <v>665</v>
      </c>
    </row>
    <row r="14" spans="2:3" ht="52.8">
      <c r="B14" s="356" t="s">
        <v>666</v>
      </c>
      <c r="C14" s="357" t="s">
        <v>667</v>
      </c>
    </row>
    <row r="15" spans="2:3">
      <c r="B15" s="356" t="s">
        <v>668</v>
      </c>
      <c r="C15" s="357" t="s">
        <v>669</v>
      </c>
    </row>
    <row r="16" spans="2:3">
      <c r="B16" s="356" t="s">
        <v>670</v>
      </c>
      <c r="C16" s="357" t="s">
        <v>671</v>
      </c>
    </row>
    <row r="17" spans="2:3">
      <c r="B17" s="356" t="s">
        <v>672</v>
      </c>
      <c r="C17" s="357" t="s">
        <v>673</v>
      </c>
    </row>
    <row r="18" spans="2:3">
      <c r="B18" s="358" t="s">
        <v>674</v>
      </c>
      <c r="C18" s="351"/>
    </row>
  </sheetData>
  <phoneticPr fontId="7"/>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9C046-7E1C-4E73-BC57-1D0877035B88}">
  <dimension ref="A1:AC34"/>
  <sheetViews>
    <sheetView topLeftCell="R1" zoomScaleNormal="100" zoomScaleSheetLayoutView="78" workbookViewId="0"/>
  </sheetViews>
  <sheetFormatPr defaultColWidth="10" defaultRowHeight="15.9" customHeight="1"/>
  <cols>
    <col min="1" max="27" width="5.109375" style="256" customWidth="1"/>
    <col min="28" max="29" width="3.44140625" style="256" customWidth="1"/>
    <col min="30" max="16384" width="10" style="256"/>
  </cols>
  <sheetData>
    <row r="1" spans="1:29" ht="15.9" customHeight="1">
      <c r="A1" s="105" t="s">
        <v>613</v>
      </c>
    </row>
    <row r="3" spans="1:29" ht="15.9" customHeight="1">
      <c r="B3" s="105" t="s">
        <v>60</v>
      </c>
    </row>
    <row r="5" spans="1:29" ht="21.75" customHeight="1">
      <c r="B5" s="859" t="s">
        <v>61</v>
      </c>
      <c r="C5" s="860"/>
      <c r="D5" s="860"/>
      <c r="E5" s="861"/>
      <c r="F5" s="862"/>
      <c r="G5" s="863"/>
      <c r="H5" s="863"/>
      <c r="I5" s="863"/>
      <c r="J5" s="863"/>
      <c r="K5" s="863"/>
      <c r="L5" s="863"/>
      <c r="M5" s="863"/>
      <c r="N5" s="863"/>
      <c r="O5" s="864"/>
    </row>
    <row r="7" spans="1:29" ht="15.9" customHeight="1">
      <c r="A7" s="257"/>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9"/>
    </row>
    <row r="8" spans="1:29" ht="15.9" customHeight="1">
      <c r="A8" s="260"/>
      <c r="AC8" s="261"/>
    </row>
    <row r="9" spans="1:29" ht="15.9" customHeight="1">
      <c r="A9" s="260"/>
      <c r="AC9" s="261"/>
    </row>
    <row r="10" spans="1:29" ht="15.9" customHeight="1">
      <c r="A10" s="260"/>
      <c r="AC10" s="261"/>
    </row>
    <row r="11" spans="1:29" ht="15.9" customHeight="1">
      <c r="A11" s="260"/>
      <c r="AC11" s="261"/>
    </row>
    <row r="12" spans="1:29" ht="15.9" customHeight="1">
      <c r="A12" s="260"/>
      <c r="AC12" s="261"/>
    </row>
    <row r="13" spans="1:29" ht="15.9" customHeight="1">
      <c r="A13" s="260"/>
      <c r="AC13" s="261"/>
    </row>
    <row r="14" spans="1:29" ht="15.9" customHeight="1">
      <c r="A14" s="260"/>
      <c r="AC14" s="261"/>
    </row>
    <row r="15" spans="1:29" ht="15.9" customHeight="1">
      <c r="A15" s="260"/>
      <c r="AC15" s="261"/>
    </row>
    <row r="16" spans="1:29" ht="15.9" customHeight="1">
      <c r="A16" s="260"/>
      <c r="AC16" s="261"/>
    </row>
    <row r="17" spans="1:29" ht="15.9" customHeight="1">
      <c r="A17" s="260"/>
      <c r="AC17" s="261"/>
    </row>
    <row r="18" spans="1:29" ht="15.9" customHeight="1">
      <c r="A18" s="260"/>
      <c r="AC18" s="261"/>
    </row>
    <row r="19" spans="1:29" ht="15.9" customHeight="1">
      <c r="A19" s="260"/>
      <c r="AC19" s="261"/>
    </row>
    <row r="20" spans="1:29" ht="15.9" customHeight="1">
      <c r="A20" s="260"/>
      <c r="AC20" s="261"/>
    </row>
    <row r="21" spans="1:29" ht="15.9" customHeight="1">
      <c r="A21" s="260"/>
      <c r="AC21" s="261"/>
    </row>
    <row r="22" spans="1:29" ht="15.9" customHeight="1">
      <c r="A22" s="260"/>
      <c r="AC22" s="261"/>
    </row>
    <row r="23" spans="1:29" ht="15.9" customHeight="1">
      <c r="A23" s="260"/>
      <c r="AC23" s="261"/>
    </row>
    <row r="24" spans="1:29" ht="15.9" customHeight="1">
      <c r="A24" s="260"/>
      <c r="AC24" s="261"/>
    </row>
    <row r="25" spans="1:29" ht="15.9" customHeight="1">
      <c r="A25" s="260"/>
      <c r="AC25" s="261"/>
    </row>
    <row r="26" spans="1:29" ht="15.9" customHeight="1">
      <c r="A26" s="260"/>
      <c r="AC26" s="261"/>
    </row>
    <row r="27" spans="1:29" ht="15.9" customHeight="1">
      <c r="A27" s="260"/>
      <c r="AC27" s="261"/>
    </row>
    <row r="28" spans="1:29" ht="15.9" customHeight="1">
      <c r="A28" s="260"/>
      <c r="AC28" s="261"/>
    </row>
    <row r="29" spans="1:29" ht="15.9" customHeight="1">
      <c r="A29" s="260"/>
      <c r="AC29" s="261"/>
    </row>
    <row r="30" spans="1:29" ht="15.9" customHeight="1">
      <c r="A30" s="260"/>
      <c r="AC30" s="261"/>
    </row>
    <row r="31" spans="1:29" ht="15.9" customHeight="1">
      <c r="A31" s="260"/>
      <c r="AC31" s="261"/>
    </row>
    <row r="32" spans="1:29" ht="15.9" customHeight="1">
      <c r="A32" s="262"/>
      <c r="B32" s="263"/>
      <c r="C32" s="263"/>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4"/>
    </row>
    <row r="33" spans="1:1" ht="15.9" customHeight="1">
      <c r="A33" s="265" t="s">
        <v>62</v>
      </c>
    </row>
    <row r="34" spans="1:1" ht="15.9" customHeight="1">
      <c r="A34" s="265" t="s">
        <v>63</v>
      </c>
    </row>
  </sheetData>
  <mergeCells count="2">
    <mergeCell ref="B5:E5"/>
    <mergeCell ref="F5:O5"/>
  </mergeCells>
  <phoneticPr fontId="7"/>
  <printOptions horizontalCentered="1"/>
  <pageMargins left="0.59055118110236227" right="0.59055118110236227" top="0.6692913385826772" bottom="0.51181102362204722" header="0.51181102362204722" footer="0.51181102362204722"/>
  <pageSetup paperSize="9" scale="9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62665-E025-4D5C-9ADD-4BB25B789227}">
  <sheetPr>
    <pageSetUpPr fitToPage="1"/>
  </sheetPr>
  <dimension ref="A1:E53"/>
  <sheetViews>
    <sheetView zoomScaleNormal="100" zoomScaleSheetLayoutView="100" workbookViewId="0"/>
  </sheetViews>
  <sheetFormatPr defaultColWidth="10" defaultRowHeight="13.2"/>
  <cols>
    <col min="1" max="1" width="21.109375" style="107" customWidth="1"/>
    <col min="2" max="2" width="25.44140625" style="107" customWidth="1"/>
    <col min="3" max="3" width="16.33203125" style="107" customWidth="1"/>
    <col min="4" max="4" width="19.44140625" style="107" customWidth="1"/>
    <col min="5" max="5" width="11.77734375" style="107" customWidth="1"/>
    <col min="6" max="16384" width="10" style="107"/>
  </cols>
  <sheetData>
    <row r="1" spans="1:5" ht="14.4">
      <c r="A1" s="266" t="s">
        <v>614</v>
      </c>
    </row>
    <row r="3" spans="1:5" ht="16.2">
      <c r="A3" s="267" t="s">
        <v>64</v>
      </c>
    </row>
    <row r="4" spans="1:5" ht="23.25" customHeight="1">
      <c r="A4" s="268"/>
      <c r="B4" s="268"/>
      <c r="C4" s="269" t="s">
        <v>67</v>
      </c>
      <c r="D4" s="270"/>
      <c r="E4" s="271"/>
    </row>
    <row r="5" spans="1:5" ht="23.25" customHeight="1">
      <c r="A5" s="268"/>
      <c r="B5" s="268"/>
      <c r="C5" s="269" t="s">
        <v>65</v>
      </c>
      <c r="D5" s="270"/>
      <c r="E5" s="271"/>
    </row>
    <row r="6" spans="1:5" ht="13.8" thickBot="1">
      <c r="A6" s="268"/>
      <c r="B6" s="268"/>
      <c r="C6" s="268"/>
      <c r="D6" s="268"/>
      <c r="E6" s="268"/>
    </row>
    <row r="7" spans="1:5" s="274" customFormat="1" ht="22.5" customHeight="1">
      <c r="A7" s="272" t="s">
        <v>68</v>
      </c>
      <c r="B7" s="865" t="s">
        <v>69</v>
      </c>
      <c r="C7" s="866"/>
      <c r="D7" s="867"/>
      <c r="E7" s="273" t="s">
        <v>70</v>
      </c>
    </row>
    <row r="8" spans="1:5" ht="29.25" customHeight="1">
      <c r="A8" s="275" t="s">
        <v>71</v>
      </c>
      <c r="B8" s="276"/>
      <c r="C8" s="277"/>
      <c r="D8" s="278"/>
      <c r="E8" s="868"/>
    </row>
    <row r="9" spans="1:5">
      <c r="A9" s="279"/>
      <c r="B9" s="280"/>
      <c r="D9" s="281"/>
      <c r="E9" s="869"/>
    </row>
    <row r="10" spans="1:5">
      <c r="A10" s="279"/>
      <c r="B10" s="280"/>
      <c r="D10" s="281"/>
      <c r="E10" s="869"/>
    </row>
    <row r="11" spans="1:5">
      <c r="A11" s="279"/>
      <c r="B11" s="280"/>
      <c r="D11" s="281"/>
      <c r="E11" s="869"/>
    </row>
    <row r="12" spans="1:5">
      <c r="A12" s="279"/>
      <c r="B12" s="280"/>
      <c r="D12" s="281"/>
      <c r="E12" s="869"/>
    </row>
    <row r="13" spans="1:5">
      <c r="A13" s="279"/>
      <c r="B13" s="280"/>
      <c r="D13" s="281"/>
      <c r="E13" s="869"/>
    </row>
    <row r="14" spans="1:5">
      <c r="A14" s="279"/>
      <c r="B14" s="280"/>
      <c r="D14" s="281"/>
      <c r="E14" s="869"/>
    </row>
    <row r="15" spans="1:5">
      <c r="A15" s="279"/>
      <c r="B15" s="280"/>
      <c r="D15" s="281"/>
      <c r="E15" s="869"/>
    </row>
    <row r="16" spans="1:5">
      <c r="A16" s="279"/>
      <c r="B16" s="280"/>
      <c r="D16" s="281"/>
      <c r="E16" s="869"/>
    </row>
    <row r="17" spans="1:5">
      <c r="A17" s="279"/>
      <c r="B17" s="280"/>
      <c r="D17" s="281"/>
      <c r="E17" s="869"/>
    </row>
    <row r="18" spans="1:5">
      <c r="A18" s="279"/>
      <c r="B18" s="280"/>
      <c r="D18" s="281"/>
      <c r="E18" s="869"/>
    </row>
    <row r="19" spans="1:5">
      <c r="A19" s="279" t="s">
        <v>72</v>
      </c>
      <c r="B19" s="280"/>
      <c r="D19" s="281"/>
      <c r="E19" s="869"/>
    </row>
    <row r="20" spans="1:5">
      <c r="A20" s="279"/>
      <c r="B20" s="280"/>
      <c r="D20" s="281"/>
      <c r="E20" s="869"/>
    </row>
    <row r="21" spans="1:5">
      <c r="A21" s="279"/>
      <c r="B21" s="280"/>
      <c r="D21" s="281"/>
      <c r="E21" s="869"/>
    </row>
    <row r="22" spans="1:5">
      <c r="A22" s="279"/>
      <c r="B22" s="280"/>
      <c r="D22" s="281"/>
      <c r="E22" s="869"/>
    </row>
    <row r="23" spans="1:5">
      <c r="A23" s="279"/>
      <c r="B23" s="280"/>
      <c r="D23" s="281"/>
      <c r="E23" s="869"/>
    </row>
    <row r="24" spans="1:5">
      <c r="A24" s="279"/>
      <c r="B24" s="280"/>
      <c r="D24" s="281"/>
      <c r="E24" s="869"/>
    </row>
    <row r="25" spans="1:5">
      <c r="A25" s="279"/>
      <c r="B25" s="280"/>
      <c r="D25" s="281"/>
      <c r="E25" s="869"/>
    </row>
    <row r="26" spans="1:5">
      <c r="A26" s="279"/>
      <c r="B26" s="280"/>
      <c r="D26" s="281"/>
      <c r="E26" s="869"/>
    </row>
    <row r="27" spans="1:5">
      <c r="A27" s="279"/>
      <c r="B27" s="280"/>
      <c r="D27" s="281"/>
      <c r="E27" s="869"/>
    </row>
    <row r="28" spans="1:5">
      <c r="A28" s="279"/>
      <c r="B28" s="280"/>
      <c r="D28" s="281"/>
      <c r="E28" s="869"/>
    </row>
    <row r="29" spans="1:5">
      <c r="A29" s="282"/>
      <c r="B29" s="283"/>
      <c r="C29" s="284"/>
      <c r="D29" s="285"/>
      <c r="E29" s="869"/>
    </row>
    <row r="30" spans="1:5" ht="22.5" customHeight="1">
      <c r="A30" s="286" t="s">
        <v>73</v>
      </c>
      <c r="B30" s="871" t="s">
        <v>74</v>
      </c>
      <c r="C30" s="872"/>
      <c r="D30" s="873"/>
      <c r="E30" s="869"/>
    </row>
    <row r="31" spans="1:5">
      <c r="A31" s="287"/>
      <c r="B31" s="276"/>
      <c r="C31" s="277"/>
      <c r="D31" s="278"/>
      <c r="E31" s="869"/>
    </row>
    <row r="32" spans="1:5">
      <c r="A32" s="279"/>
      <c r="B32" s="280"/>
      <c r="D32" s="281"/>
      <c r="E32" s="869"/>
    </row>
    <row r="33" spans="1:5">
      <c r="A33" s="279"/>
      <c r="B33" s="280"/>
      <c r="D33" s="281"/>
      <c r="E33" s="869"/>
    </row>
    <row r="34" spans="1:5">
      <c r="A34" s="279"/>
      <c r="B34" s="280"/>
      <c r="D34" s="281"/>
      <c r="E34" s="869"/>
    </row>
    <row r="35" spans="1:5">
      <c r="A35" s="279"/>
      <c r="B35" s="280"/>
      <c r="D35" s="281"/>
      <c r="E35" s="869"/>
    </row>
    <row r="36" spans="1:5">
      <c r="A36" s="279"/>
      <c r="B36" s="280"/>
      <c r="D36" s="281"/>
      <c r="E36" s="869"/>
    </row>
    <row r="37" spans="1:5">
      <c r="A37" s="279"/>
      <c r="B37" s="280"/>
      <c r="D37" s="281"/>
      <c r="E37" s="869"/>
    </row>
    <row r="38" spans="1:5">
      <c r="A38" s="279"/>
      <c r="B38" s="280"/>
      <c r="D38" s="281"/>
      <c r="E38" s="869"/>
    </row>
    <row r="39" spans="1:5">
      <c r="A39" s="279"/>
      <c r="B39" s="280"/>
      <c r="D39" s="281"/>
      <c r="E39" s="869"/>
    </row>
    <row r="40" spans="1:5">
      <c r="A40" s="279"/>
      <c r="B40" s="280"/>
      <c r="D40" s="281"/>
      <c r="E40" s="869"/>
    </row>
    <row r="41" spans="1:5">
      <c r="A41" s="279"/>
      <c r="B41" s="280"/>
      <c r="D41" s="281"/>
      <c r="E41" s="869"/>
    </row>
    <row r="42" spans="1:5">
      <c r="A42" s="279"/>
      <c r="B42" s="280"/>
      <c r="D42" s="281"/>
      <c r="E42" s="869"/>
    </row>
    <row r="43" spans="1:5">
      <c r="A43" s="279"/>
      <c r="B43" s="280"/>
      <c r="D43" s="281"/>
      <c r="E43" s="869"/>
    </row>
    <row r="44" spans="1:5">
      <c r="A44" s="279"/>
      <c r="B44" s="280"/>
      <c r="D44" s="281"/>
      <c r="E44" s="869"/>
    </row>
    <row r="45" spans="1:5">
      <c r="A45" s="279"/>
      <c r="B45" s="280"/>
      <c r="D45" s="281"/>
      <c r="E45" s="869"/>
    </row>
    <row r="46" spans="1:5">
      <c r="A46" s="279"/>
      <c r="B46" s="280"/>
      <c r="D46" s="281"/>
      <c r="E46" s="869"/>
    </row>
    <row r="47" spans="1:5">
      <c r="A47" s="279"/>
      <c r="B47" s="280"/>
      <c r="D47" s="281"/>
      <c r="E47" s="869"/>
    </row>
    <row r="48" spans="1:5">
      <c r="A48" s="279"/>
      <c r="B48" s="280"/>
      <c r="D48" s="281"/>
      <c r="E48" s="869"/>
    </row>
    <row r="49" spans="1:5" ht="13.8" thickBot="1">
      <c r="A49" s="288"/>
      <c r="B49" s="289"/>
      <c r="C49" s="290"/>
      <c r="D49" s="291"/>
      <c r="E49" s="870"/>
    </row>
    <row r="50" spans="1:5" s="292" customFormat="1" ht="25.5" customHeight="1">
      <c r="A50" s="874" t="s">
        <v>75</v>
      </c>
      <c r="B50" s="875"/>
      <c r="C50" s="875"/>
      <c r="D50" s="875"/>
      <c r="E50" s="875"/>
    </row>
    <row r="51" spans="1:5" s="292" customFormat="1" ht="10.8">
      <c r="A51" s="292" t="s">
        <v>76</v>
      </c>
    </row>
    <row r="52" spans="1:5" s="292" customFormat="1" ht="10.8">
      <c r="A52" s="292" t="s">
        <v>77</v>
      </c>
    </row>
    <row r="53" spans="1:5">
      <c r="A53" s="107" t="s">
        <v>66</v>
      </c>
    </row>
  </sheetData>
  <mergeCells count="4">
    <mergeCell ref="B7:D7"/>
    <mergeCell ref="E8:E49"/>
    <mergeCell ref="B30:D30"/>
    <mergeCell ref="A50:E50"/>
  </mergeCells>
  <phoneticPr fontId="7"/>
  <printOptions horizontalCentered="1"/>
  <pageMargins left="0.78740157480314965" right="0.78740157480314965" top="0.98425196850393704" bottom="0.74803149606299213" header="0.51181102362204722" footer="0.51181102362204722"/>
  <pageSetup paperSize="9" scale="9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15DE2-8F31-4A87-A789-0524A2CFD959}">
  <sheetPr>
    <tabColor theme="9"/>
    <pageSetUpPr fitToPage="1"/>
  </sheetPr>
  <dimension ref="A1:AF31"/>
  <sheetViews>
    <sheetView view="pageBreakPreview" zoomScale="115" zoomScaleNormal="130" zoomScaleSheetLayoutView="115" zoomScalePageLayoutView="85" workbookViewId="0">
      <selection activeCell="B1" sqref="B1"/>
    </sheetView>
  </sheetViews>
  <sheetFormatPr defaultColWidth="8.6640625" defaultRowHeight="13.2"/>
  <cols>
    <col min="1" max="1" width="3.21875" style="168" customWidth="1"/>
    <col min="2" max="3" width="2.77734375" style="168" customWidth="1"/>
    <col min="4" max="4" width="3.44140625" style="168" customWidth="1"/>
    <col min="5" max="325" width="2.77734375" style="168" customWidth="1"/>
    <col min="326" max="16384" width="8.6640625" style="168"/>
  </cols>
  <sheetData>
    <row r="1" spans="1:32">
      <c r="A1" s="168" t="s">
        <v>615</v>
      </c>
      <c r="AF1" s="168" t="s">
        <v>486</v>
      </c>
    </row>
    <row r="3" spans="1:32" ht="16.2">
      <c r="A3" s="179" t="s">
        <v>485</v>
      </c>
      <c r="AF3" s="169" t="s">
        <v>492</v>
      </c>
    </row>
    <row r="4" spans="1:32" ht="16.5" customHeight="1">
      <c r="B4" s="168" t="s">
        <v>487</v>
      </c>
    </row>
    <row r="6" spans="1:32" ht="21.75" customHeight="1">
      <c r="M6" s="877" t="s">
        <v>491</v>
      </c>
      <c r="N6" s="877"/>
      <c r="O6" s="877"/>
      <c r="P6" s="878"/>
      <c r="Q6" s="878"/>
      <c r="R6" s="878"/>
      <c r="S6" s="878"/>
      <c r="T6" s="878"/>
      <c r="U6" s="878"/>
      <c r="V6" s="878"/>
      <c r="W6" s="878"/>
      <c r="X6" s="878"/>
      <c r="Y6" s="878"/>
      <c r="Z6" s="878"/>
      <c r="AA6" s="878"/>
      <c r="AB6" s="878"/>
      <c r="AC6" s="878"/>
    </row>
    <row r="8" spans="1:32" ht="28.5" customHeight="1">
      <c r="B8" s="876" t="s">
        <v>463</v>
      </c>
      <c r="C8" s="876"/>
      <c r="D8" s="876"/>
      <c r="E8" s="876"/>
      <c r="F8" s="876"/>
      <c r="G8" s="876"/>
      <c r="H8" s="876"/>
      <c r="I8" s="876"/>
      <c r="J8" s="876"/>
      <c r="K8" s="876"/>
      <c r="L8" s="876"/>
      <c r="M8" s="876"/>
      <c r="N8" s="876"/>
      <c r="O8" s="876"/>
      <c r="P8" s="876"/>
      <c r="Q8" s="876"/>
      <c r="R8" s="876"/>
      <c r="S8" s="876"/>
      <c r="T8" s="876"/>
      <c r="U8" s="876"/>
      <c r="V8" s="876"/>
      <c r="W8" s="876"/>
      <c r="X8" s="876"/>
      <c r="Y8" s="876"/>
      <c r="Z8" s="876"/>
      <c r="AA8" s="876"/>
      <c r="AB8" s="876"/>
      <c r="AC8" s="876"/>
    </row>
    <row r="9" spans="1:32" ht="15" customHeight="1">
      <c r="B9" s="169"/>
      <c r="C9" s="170"/>
      <c r="D9" s="879" t="s">
        <v>464</v>
      </c>
      <c r="E9" s="879"/>
      <c r="F9" s="879"/>
      <c r="G9" s="879"/>
      <c r="H9" s="879"/>
      <c r="I9" s="879"/>
      <c r="J9" s="879"/>
      <c r="K9" s="879"/>
      <c r="L9" s="879"/>
      <c r="M9" s="879"/>
      <c r="N9" s="879"/>
      <c r="O9" s="879"/>
      <c r="P9" s="879"/>
      <c r="Q9" s="879"/>
      <c r="R9" s="879"/>
      <c r="S9" s="879"/>
      <c r="T9" s="879"/>
      <c r="U9" s="879"/>
      <c r="V9" s="879"/>
      <c r="W9" s="879"/>
      <c r="X9" s="879"/>
      <c r="Y9" s="879"/>
      <c r="Z9" s="879"/>
      <c r="AA9" s="879"/>
      <c r="AB9" s="879"/>
      <c r="AC9" s="879"/>
    </row>
    <row r="10" spans="1:32" ht="15" customHeight="1">
      <c r="D10" s="879"/>
      <c r="E10" s="879"/>
      <c r="F10" s="879"/>
      <c r="G10" s="879"/>
      <c r="H10" s="879"/>
      <c r="I10" s="879"/>
      <c r="J10" s="879"/>
      <c r="K10" s="879"/>
      <c r="L10" s="879"/>
      <c r="M10" s="879"/>
      <c r="N10" s="879"/>
      <c r="O10" s="879"/>
      <c r="P10" s="879"/>
      <c r="Q10" s="879"/>
      <c r="R10" s="879"/>
      <c r="S10" s="879"/>
      <c r="T10" s="879"/>
      <c r="U10" s="879"/>
      <c r="V10" s="879"/>
      <c r="W10" s="879"/>
      <c r="X10" s="879"/>
      <c r="Y10" s="879"/>
      <c r="Z10" s="879"/>
      <c r="AA10" s="879"/>
      <c r="AB10" s="879"/>
      <c r="AC10" s="879"/>
    </row>
    <row r="11" spans="1:32" ht="15" customHeight="1">
      <c r="D11" s="881" t="s">
        <v>489</v>
      </c>
      <c r="E11" s="881"/>
      <c r="F11" s="881"/>
      <c r="G11" s="881"/>
      <c r="H11" s="881"/>
      <c r="I11" s="881"/>
      <c r="J11" s="881"/>
      <c r="K11" s="881"/>
      <c r="L11" s="881"/>
      <c r="M11" s="881"/>
      <c r="N11" s="881"/>
      <c r="O11" s="881"/>
      <c r="P11" s="882" t="s">
        <v>462</v>
      </c>
      <c r="Q11" s="882"/>
      <c r="R11" s="882"/>
      <c r="S11" s="882"/>
      <c r="T11" s="882"/>
      <c r="U11" s="882"/>
      <c r="V11" s="882"/>
      <c r="W11" s="882"/>
      <c r="X11" s="882"/>
      <c r="Y11" s="882"/>
      <c r="Z11" s="882"/>
      <c r="AA11" s="882"/>
      <c r="AB11" s="882"/>
      <c r="AC11" s="882"/>
    </row>
    <row r="12" spans="1:32" ht="15" customHeight="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row>
    <row r="13" spans="1:32" ht="15" customHeight="1">
      <c r="C13" s="172" t="s">
        <v>467</v>
      </c>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row>
    <row r="14" spans="1:32" ht="15" customHeight="1">
      <c r="D14" s="168" t="s">
        <v>488</v>
      </c>
      <c r="V14" s="168" t="s">
        <v>460</v>
      </c>
      <c r="W14" s="880"/>
      <c r="X14" s="880"/>
      <c r="Y14" s="880"/>
      <c r="Z14" s="880"/>
      <c r="AA14" s="880"/>
      <c r="AB14" s="880"/>
      <c r="AC14" s="168" t="s">
        <v>461</v>
      </c>
    </row>
    <row r="15" spans="1:32" ht="15" customHeight="1">
      <c r="W15" s="174"/>
      <c r="X15" s="174"/>
      <c r="Y15" s="174"/>
      <c r="Z15" s="174"/>
      <c r="AA15" s="174"/>
      <c r="AB15" s="174"/>
      <c r="AC15" s="175"/>
    </row>
    <row r="16" spans="1:32" ht="15" customHeight="1">
      <c r="D16" s="168" t="s">
        <v>468</v>
      </c>
      <c r="W16" s="176"/>
      <c r="X16" s="168" t="s">
        <v>469</v>
      </c>
      <c r="Z16" s="176"/>
      <c r="AA16" s="168" t="s">
        <v>470</v>
      </c>
    </row>
    <row r="17" spans="2:29" ht="15" customHeight="1">
      <c r="D17" s="168" t="s">
        <v>471</v>
      </c>
      <c r="W17" s="176"/>
      <c r="X17" s="168" t="s">
        <v>469</v>
      </c>
      <c r="Z17" s="177"/>
    </row>
    <row r="18" spans="2:29" ht="15" customHeight="1">
      <c r="D18" s="883" t="s">
        <v>472</v>
      </c>
      <c r="E18" s="883"/>
      <c r="F18" s="883"/>
      <c r="G18" s="883"/>
      <c r="H18" s="883"/>
      <c r="I18" s="883"/>
      <c r="J18" s="883"/>
      <c r="K18" s="883"/>
      <c r="L18" s="883"/>
      <c r="M18" s="883"/>
      <c r="N18" s="883"/>
      <c r="O18" s="883"/>
      <c r="P18" s="883"/>
      <c r="Q18" s="883"/>
      <c r="R18" s="883"/>
      <c r="S18" s="883"/>
      <c r="T18" s="883"/>
      <c r="U18" s="883"/>
      <c r="W18" s="176"/>
      <c r="X18" s="168" t="s">
        <v>469</v>
      </c>
      <c r="Z18" s="176"/>
      <c r="AA18" s="168" t="s">
        <v>470</v>
      </c>
    </row>
    <row r="19" spans="2:29" ht="15" customHeight="1">
      <c r="D19" s="168" t="s">
        <v>473</v>
      </c>
      <c r="W19" s="176"/>
      <c r="X19" s="168" t="s">
        <v>469</v>
      </c>
    </row>
    <row r="20" spans="2:29" ht="15" customHeight="1"/>
    <row r="21" spans="2:29" ht="15" customHeight="1">
      <c r="D21" s="168" t="s">
        <v>474</v>
      </c>
      <c r="W21" s="176"/>
      <c r="X21" s="168" t="s">
        <v>475</v>
      </c>
      <c r="Z21" s="176"/>
      <c r="AA21" s="168" t="s">
        <v>476</v>
      </c>
    </row>
    <row r="22" spans="2:29" ht="15" customHeight="1">
      <c r="E22" s="168" t="s">
        <v>477</v>
      </c>
      <c r="W22" s="176"/>
      <c r="X22" s="168" t="s">
        <v>469</v>
      </c>
    </row>
    <row r="23" spans="2:29" ht="15" customHeight="1"/>
    <row r="24" spans="2:29" ht="15" customHeight="1">
      <c r="D24" s="168" t="s">
        <v>490</v>
      </c>
      <c r="W24" s="176"/>
      <c r="X24" s="168" t="s">
        <v>465</v>
      </c>
      <c r="AA24" s="176"/>
      <c r="AB24" s="168" t="s">
        <v>466</v>
      </c>
    </row>
    <row r="25" spans="2:29" ht="15" customHeight="1"/>
    <row r="26" spans="2:29" ht="15" customHeight="1">
      <c r="C26" s="168" t="s">
        <v>478</v>
      </c>
    </row>
    <row r="27" spans="2:29" ht="15" customHeight="1">
      <c r="D27" s="168" t="s">
        <v>479</v>
      </c>
      <c r="W27" s="176"/>
      <c r="X27" s="168" t="s">
        <v>475</v>
      </c>
      <c r="Z27" s="176"/>
      <c r="AA27" s="168" t="s">
        <v>476</v>
      </c>
    </row>
    <row r="28" spans="2:29" ht="15" customHeight="1"/>
    <row r="29" spans="2:29" ht="15" customHeight="1">
      <c r="B29" s="178" t="s">
        <v>480</v>
      </c>
    </row>
    <row r="30" spans="2:29" ht="28.5" customHeight="1">
      <c r="D30" s="879" t="s">
        <v>481</v>
      </c>
      <c r="E30" s="879"/>
      <c r="F30" s="879"/>
      <c r="G30" s="879"/>
      <c r="H30" s="879"/>
      <c r="I30" s="879"/>
      <c r="J30" s="879"/>
      <c r="K30" s="879"/>
      <c r="L30" s="879"/>
      <c r="M30" s="879"/>
      <c r="N30" s="879"/>
      <c r="O30" s="879"/>
      <c r="P30" s="879"/>
      <c r="Q30" s="879"/>
      <c r="R30" s="879"/>
      <c r="S30" s="879"/>
      <c r="T30" s="879"/>
      <c r="U30" s="879"/>
      <c r="W30" s="176"/>
      <c r="X30" s="168" t="s">
        <v>482</v>
      </c>
      <c r="Z30" s="176"/>
      <c r="AA30" s="168" t="s">
        <v>483</v>
      </c>
    </row>
    <row r="31" spans="2:29" ht="15" customHeight="1">
      <c r="D31" s="168" t="s">
        <v>484</v>
      </c>
      <c r="V31" s="168" t="s">
        <v>460</v>
      </c>
      <c r="W31" s="880"/>
      <c r="X31" s="880"/>
      <c r="Y31" s="880"/>
      <c r="Z31" s="880"/>
      <c r="AA31" s="880"/>
      <c r="AB31" s="880"/>
      <c r="AC31" s="168" t="s">
        <v>461</v>
      </c>
    </row>
  </sheetData>
  <mergeCells count="10">
    <mergeCell ref="B8:AC8"/>
    <mergeCell ref="M6:O6"/>
    <mergeCell ref="P6:AC6"/>
    <mergeCell ref="D30:U30"/>
    <mergeCell ref="W31:AB31"/>
    <mergeCell ref="D11:O11"/>
    <mergeCell ref="P11:AC11"/>
    <mergeCell ref="D9:AC10"/>
    <mergeCell ref="D18:U18"/>
    <mergeCell ref="W14:AB14"/>
  </mergeCells>
  <phoneticPr fontId="7"/>
  <hyperlinks>
    <hyperlink ref="D12:R12" r:id="rId1" display="社会福祉施設における防火安全対策の強化について" xr:uid="{7097B49D-7DD0-476E-B1CE-E35E0CC3D1DA}"/>
  </hyperlinks>
  <printOptions horizontalCentered="1"/>
  <pageMargins left="0.70866141732283472" right="0.70866141732283472" top="0.55118110236220474" bottom="0.55118110236220474" header="0.31496062992125984" footer="0.31496062992125984"/>
  <pageSetup paperSize="9" fitToHeight="0" orientation="portrait" r:id="rId2"/>
  <headerFooter>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16FE2-F6DA-42E3-B73B-A3A67A81F64D}">
  <dimension ref="A1:I41"/>
  <sheetViews>
    <sheetView zoomScaleNormal="100" zoomScaleSheetLayoutView="100" workbookViewId="0">
      <selection activeCell="A18" sqref="A18:C18"/>
    </sheetView>
  </sheetViews>
  <sheetFormatPr defaultColWidth="10" defaultRowHeight="13.2"/>
  <cols>
    <col min="1" max="1" width="18.33203125" style="107" customWidth="1"/>
    <col min="2" max="2" width="9.88671875" style="107" customWidth="1"/>
    <col min="3" max="3" width="8" style="107" customWidth="1"/>
    <col min="4" max="5" width="9.88671875" style="107" customWidth="1"/>
    <col min="6" max="9" width="10.6640625" style="107" customWidth="1"/>
    <col min="10" max="16384" width="10" style="107"/>
  </cols>
  <sheetData>
    <row r="1" spans="1:9" ht="16.2">
      <c r="A1" s="267" t="s">
        <v>616</v>
      </c>
    </row>
    <row r="2" spans="1:9" ht="16.2">
      <c r="A2" s="267"/>
      <c r="C2" s="884" t="s">
        <v>78</v>
      </c>
      <c r="D2" s="884"/>
      <c r="E2" s="884"/>
      <c r="F2" s="884"/>
      <c r="G2" s="884"/>
    </row>
    <row r="4" spans="1:9" ht="22.5" customHeight="1">
      <c r="A4" s="293" t="s">
        <v>61</v>
      </c>
      <c r="B4" s="885"/>
      <c r="C4" s="886"/>
      <c r="D4" s="886"/>
      <c r="E4" s="886"/>
      <c r="F4" s="886"/>
      <c r="G4" s="886"/>
      <c r="H4" s="886"/>
      <c r="I4" s="887"/>
    </row>
    <row r="5" spans="1:9" ht="22.5" customHeight="1">
      <c r="A5" s="294" t="s">
        <v>37</v>
      </c>
      <c r="B5" s="888"/>
      <c r="C5" s="888"/>
      <c r="D5" s="888"/>
      <c r="E5" s="888"/>
      <c r="F5" s="889" t="s">
        <v>79</v>
      </c>
      <c r="G5" s="890" t="s">
        <v>80</v>
      </c>
      <c r="H5" s="891"/>
      <c r="I5" s="892"/>
    </row>
    <row r="6" spans="1:9" ht="22.5" customHeight="1">
      <c r="A6" s="295" t="s">
        <v>81</v>
      </c>
      <c r="B6" s="893"/>
      <c r="C6" s="893"/>
      <c r="D6" s="893"/>
      <c r="E6" s="893"/>
      <c r="F6" s="889"/>
      <c r="G6" s="890"/>
      <c r="H6" s="891"/>
      <c r="I6" s="892"/>
    </row>
    <row r="7" spans="1:9" ht="22.5" customHeight="1">
      <c r="A7" s="894" t="s">
        <v>82</v>
      </c>
      <c r="B7" s="896" t="s">
        <v>83</v>
      </c>
      <c r="C7" s="896"/>
      <c r="D7" s="896"/>
      <c r="E7" s="896"/>
      <c r="F7" s="896"/>
      <c r="G7" s="896"/>
      <c r="H7" s="896"/>
      <c r="I7" s="897"/>
    </row>
    <row r="8" spans="1:9" ht="22.5" customHeight="1">
      <c r="A8" s="895"/>
      <c r="B8" s="898"/>
      <c r="C8" s="898"/>
      <c r="D8" s="898"/>
      <c r="E8" s="898"/>
      <c r="F8" s="898"/>
      <c r="G8" s="898"/>
      <c r="H8" s="898"/>
      <c r="I8" s="899"/>
    </row>
    <row r="9" spans="1:9" ht="22.5" customHeight="1">
      <c r="A9" s="296" t="s">
        <v>34</v>
      </c>
      <c r="B9" s="900"/>
      <c r="C9" s="900"/>
      <c r="D9" s="900"/>
      <c r="E9" s="900"/>
      <c r="F9" s="900"/>
      <c r="G9" s="900"/>
      <c r="H9" s="900"/>
      <c r="I9" s="901"/>
    </row>
    <row r="10" spans="1:9" ht="22.5" customHeight="1">
      <c r="A10" s="871" t="s">
        <v>84</v>
      </c>
      <c r="B10" s="902"/>
      <c r="C10" s="902"/>
      <c r="D10" s="902"/>
      <c r="E10" s="902"/>
      <c r="F10" s="902"/>
      <c r="G10" s="902"/>
      <c r="H10" s="902"/>
      <c r="I10" s="903"/>
    </row>
    <row r="11" spans="1:9" ht="22.5" customHeight="1">
      <c r="A11" s="871" t="s">
        <v>85</v>
      </c>
      <c r="B11" s="902"/>
      <c r="C11" s="903"/>
      <c r="D11" s="871" t="s">
        <v>86</v>
      </c>
      <c r="E11" s="902"/>
      <c r="F11" s="903"/>
      <c r="G11" s="902" t="s">
        <v>87</v>
      </c>
      <c r="H11" s="902"/>
      <c r="I11" s="903"/>
    </row>
    <row r="12" spans="1:9" ht="22.5" customHeight="1">
      <c r="A12" s="904"/>
      <c r="B12" s="905"/>
      <c r="C12" s="906"/>
      <c r="D12" s="904"/>
      <c r="E12" s="905"/>
      <c r="F12" s="906"/>
      <c r="G12" s="905"/>
      <c r="H12" s="905"/>
      <c r="I12" s="906"/>
    </row>
    <row r="13" spans="1:9" ht="22.5" customHeight="1">
      <c r="A13" s="907"/>
      <c r="B13" s="908"/>
      <c r="C13" s="909"/>
      <c r="D13" s="907"/>
      <c r="E13" s="908"/>
      <c r="F13" s="909"/>
      <c r="G13" s="908"/>
      <c r="H13" s="908"/>
      <c r="I13" s="909"/>
    </row>
    <row r="14" spans="1:9" ht="22.5" customHeight="1">
      <c r="A14" s="910"/>
      <c r="B14" s="911"/>
      <c r="C14" s="912"/>
      <c r="D14" s="910"/>
      <c r="E14" s="911"/>
      <c r="F14" s="912"/>
      <c r="G14" s="911"/>
      <c r="H14" s="911"/>
      <c r="I14" s="912"/>
    </row>
    <row r="15" spans="1:9" ht="22.5" customHeight="1">
      <c r="A15" s="913"/>
      <c r="B15" s="888"/>
      <c r="C15" s="914"/>
      <c r="D15" s="913"/>
      <c r="E15" s="888"/>
      <c r="F15" s="914"/>
      <c r="G15" s="888"/>
      <c r="H15" s="888"/>
      <c r="I15" s="914"/>
    </row>
    <row r="16" spans="1:9" ht="22.5" customHeight="1">
      <c r="A16" s="913"/>
      <c r="B16" s="888"/>
      <c r="C16" s="914"/>
      <c r="D16" s="913"/>
      <c r="E16" s="888"/>
      <c r="F16" s="914"/>
      <c r="G16" s="888"/>
      <c r="H16" s="888"/>
      <c r="I16" s="914"/>
    </row>
    <row r="17" spans="1:9" ht="22.5" customHeight="1">
      <c r="A17" s="913"/>
      <c r="B17" s="888"/>
      <c r="C17" s="914"/>
      <c r="D17" s="913"/>
      <c r="E17" s="888"/>
      <c r="F17" s="914"/>
      <c r="G17" s="888"/>
      <c r="H17" s="888"/>
      <c r="I17" s="914"/>
    </row>
    <row r="18" spans="1:9" ht="22.5" customHeight="1">
      <c r="A18" s="913"/>
      <c r="B18" s="888"/>
      <c r="C18" s="914"/>
      <c r="D18" s="913"/>
      <c r="E18" s="888"/>
      <c r="F18" s="914"/>
      <c r="G18" s="888"/>
      <c r="H18" s="888"/>
      <c r="I18" s="914"/>
    </row>
    <row r="19" spans="1:9" ht="22.5" customHeight="1">
      <c r="A19" s="913"/>
      <c r="B19" s="888"/>
      <c r="C19" s="914"/>
      <c r="D19" s="913"/>
      <c r="E19" s="888"/>
      <c r="F19" s="914"/>
      <c r="G19" s="888"/>
      <c r="H19" s="888"/>
      <c r="I19" s="914"/>
    </row>
    <row r="20" spans="1:9" ht="22.5" customHeight="1">
      <c r="A20" s="913"/>
      <c r="B20" s="888"/>
      <c r="C20" s="914"/>
      <c r="D20" s="913"/>
      <c r="E20" s="888"/>
      <c r="F20" s="914"/>
      <c r="G20" s="888"/>
      <c r="H20" s="888"/>
      <c r="I20" s="914"/>
    </row>
    <row r="21" spans="1:9" ht="22.5" customHeight="1">
      <c r="A21" s="913"/>
      <c r="B21" s="888"/>
      <c r="C21" s="914"/>
      <c r="D21" s="913"/>
      <c r="E21" s="888"/>
      <c r="F21" s="914"/>
      <c r="G21" s="888"/>
      <c r="H21" s="888"/>
      <c r="I21" s="914"/>
    </row>
    <row r="22" spans="1:9" ht="22.5" customHeight="1">
      <c r="A22" s="913"/>
      <c r="B22" s="888"/>
      <c r="C22" s="914"/>
      <c r="D22" s="913"/>
      <c r="E22" s="888"/>
      <c r="F22" s="914"/>
      <c r="G22" s="888"/>
      <c r="H22" s="888"/>
      <c r="I22" s="914"/>
    </row>
    <row r="23" spans="1:9" ht="22.5" customHeight="1">
      <c r="A23" s="913"/>
      <c r="B23" s="888"/>
      <c r="C23" s="914"/>
      <c r="D23" s="913"/>
      <c r="E23" s="888"/>
      <c r="F23" s="914"/>
      <c r="G23" s="888"/>
      <c r="H23" s="888"/>
      <c r="I23" s="914"/>
    </row>
    <row r="24" spans="1:9" ht="22.5" customHeight="1">
      <c r="A24" s="913"/>
      <c r="B24" s="888"/>
      <c r="C24" s="914"/>
      <c r="D24" s="913"/>
      <c r="E24" s="888"/>
      <c r="F24" s="914"/>
      <c r="G24" s="888"/>
      <c r="H24" s="888"/>
      <c r="I24" s="914"/>
    </row>
    <row r="25" spans="1:9" ht="22.5" customHeight="1">
      <c r="A25" s="920"/>
      <c r="B25" s="921"/>
      <c r="C25" s="922"/>
      <c r="D25" s="920"/>
      <c r="E25" s="921"/>
      <c r="F25" s="922"/>
      <c r="G25" s="920"/>
      <c r="H25" s="921"/>
      <c r="I25" s="922"/>
    </row>
    <row r="26" spans="1:9" ht="24" customHeight="1">
      <c r="A26" s="871" t="s">
        <v>88</v>
      </c>
      <c r="B26" s="902"/>
      <c r="C26" s="902"/>
      <c r="D26" s="902"/>
      <c r="E26" s="902"/>
      <c r="F26" s="902"/>
      <c r="G26" s="902"/>
      <c r="H26" s="902"/>
      <c r="I26" s="903"/>
    </row>
    <row r="27" spans="1:9" ht="24" customHeight="1">
      <c r="A27" s="871" t="s">
        <v>89</v>
      </c>
      <c r="B27" s="902"/>
      <c r="C27" s="902"/>
      <c r="D27" s="903"/>
      <c r="E27" s="871" t="s">
        <v>90</v>
      </c>
      <c r="F27" s="902"/>
      <c r="G27" s="902"/>
      <c r="H27" s="902"/>
      <c r="I27" s="903"/>
    </row>
    <row r="28" spans="1:9" ht="15" customHeight="1">
      <c r="A28" s="923"/>
      <c r="B28" s="924"/>
      <c r="C28" s="924"/>
      <c r="D28" s="925"/>
      <c r="E28" s="923"/>
      <c r="F28" s="924"/>
      <c r="G28" s="924"/>
      <c r="H28" s="924"/>
      <c r="I28" s="925"/>
    </row>
    <row r="29" spans="1:9" ht="15" customHeight="1">
      <c r="A29" s="926"/>
      <c r="B29" s="893"/>
      <c r="C29" s="893"/>
      <c r="D29" s="927"/>
      <c r="E29" s="926"/>
      <c r="F29" s="893"/>
      <c r="G29" s="893"/>
      <c r="H29" s="893"/>
      <c r="I29" s="927"/>
    </row>
    <row r="30" spans="1:9" ht="15" customHeight="1">
      <c r="A30" s="926"/>
      <c r="B30" s="893"/>
      <c r="C30" s="893"/>
      <c r="D30" s="927"/>
      <c r="E30" s="926"/>
      <c r="F30" s="893"/>
      <c r="G30" s="893"/>
      <c r="H30" s="893"/>
      <c r="I30" s="927"/>
    </row>
    <row r="31" spans="1:9" ht="15" customHeight="1">
      <c r="A31" s="926"/>
      <c r="B31" s="893"/>
      <c r="C31" s="893"/>
      <c r="D31" s="927"/>
      <c r="E31" s="926"/>
      <c r="F31" s="893"/>
      <c r="G31" s="893"/>
      <c r="H31" s="893"/>
      <c r="I31" s="927"/>
    </row>
    <row r="32" spans="1:9" ht="15" customHeight="1">
      <c r="A32" s="920"/>
      <c r="B32" s="921"/>
      <c r="C32" s="921"/>
      <c r="D32" s="922"/>
      <c r="E32" s="920"/>
      <c r="F32" s="921"/>
      <c r="G32" s="921"/>
      <c r="H32" s="921"/>
      <c r="I32" s="922"/>
    </row>
    <row r="33" spans="1:9" ht="15" customHeight="1">
      <c r="A33" s="915" t="s">
        <v>91</v>
      </c>
      <c r="B33" s="896"/>
      <c r="C33" s="896"/>
      <c r="D33" s="896"/>
      <c r="E33" s="896"/>
      <c r="F33" s="896"/>
      <c r="G33" s="896"/>
      <c r="H33" s="896"/>
      <c r="I33" s="897"/>
    </row>
    <row r="34" spans="1:9" ht="15" customHeight="1">
      <c r="A34" s="916"/>
      <c r="B34" s="917"/>
      <c r="C34" s="917"/>
      <c r="D34" s="917"/>
      <c r="E34" s="917"/>
      <c r="F34" s="917"/>
      <c r="G34" s="917"/>
      <c r="H34" s="917"/>
      <c r="I34" s="918"/>
    </row>
    <row r="35" spans="1:9" ht="15" customHeight="1">
      <c r="A35" s="916"/>
      <c r="B35" s="917"/>
      <c r="C35" s="917"/>
      <c r="D35" s="917"/>
      <c r="E35" s="917"/>
      <c r="F35" s="917"/>
      <c r="G35" s="917"/>
      <c r="H35" s="917"/>
      <c r="I35" s="918"/>
    </row>
    <row r="36" spans="1:9" ht="15" customHeight="1">
      <c r="A36" s="919"/>
      <c r="B36" s="898"/>
      <c r="C36" s="898"/>
      <c r="D36" s="898"/>
      <c r="E36" s="898"/>
      <c r="F36" s="898"/>
      <c r="G36" s="898"/>
      <c r="H36" s="898"/>
      <c r="I36" s="899"/>
    </row>
    <row r="37" spans="1:9">
      <c r="A37" s="297" t="s">
        <v>92</v>
      </c>
    </row>
    <row r="38" spans="1:9">
      <c r="A38" s="297" t="s">
        <v>93</v>
      </c>
    </row>
    <row r="39" spans="1:9">
      <c r="A39" s="297" t="s">
        <v>94</v>
      </c>
    </row>
    <row r="40" spans="1:9">
      <c r="A40" s="297" t="s">
        <v>95</v>
      </c>
    </row>
    <row r="41" spans="1:9">
      <c r="A41" s="297" t="s">
        <v>96</v>
      </c>
    </row>
  </sheetData>
  <mergeCells count="61">
    <mergeCell ref="A33:I36"/>
    <mergeCell ref="A24:C24"/>
    <mergeCell ref="D24:F24"/>
    <mergeCell ref="G24:I24"/>
    <mergeCell ref="A25:C25"/>
    <mergeCell ref="D25:F25"/>
    <mergeCell ref="G25:I25"/>
    <mergeCell ref="A26:I26"/>
    <mergeCell ref="A27:D27"/>
    <mergeCell ref="E27:I27"/>
    <mergeCell ref="A28:D32"/>
    <mergeCell ref="E28:I32"/>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7:A8"/>
    <mergeCell ref="B7:I8"/>
    <mergeCell ref="B9:I9"/>
    <mergeCell ref="A10:I10"/>
    <mergeCell ref="A11:C11"/>
    <mergeCell ref="D11:F11"/>
    <mergeCell ref="G11:I11"/>
    <mergeCell ref="C2:G2"/>
    <mergeCell ref="B4:I4"/>
    <mergeCell ref="B5:E5"/>
    <mergeCell ref="F5:F6"/>
    <mergeCell ref="G5:I6"/>
    <mergeCell ref="B6:E6"/>
  </mergeCells>
  <phoneticPr fontId="7"/>
  <pageMargins left="0.75" right="0.43" top="0.71" bottom="0.71" header="0.51200000000000001" footer="0.51200000000000001"/>
  <pageSetup paperSize="9" scale="9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1BA1-0489-4C30-B18F-BA5E280FDD7A}">
  <sheetPr>
    <pageSetUpPr fitToPage="1"/>
  </sheetPr>
  <dimension ref="A1:I40"/>
  <sheetViews>
    <sheetView zoomScale="70" zoomScaleNormal="70" workbookViewId="0">
      <selection activeCell="I4" sqref="I4"/>
    </sheetView>
  </sheetViews>
  <sheetFormatPr defaultColWidth="9" defaultRowHeight="21"/>
  <cols>
    <col min="1" max="1" width="4.88671875" style="361" customWidth="1"/>
    <col min="2" max="2" width="18.77734375" style="361" customWidth="1"/>
    <col min="3" max="3" width="23.109375" style="361" customWidth="1"/>
    <col min="4" max="4" width="7.77734375" style="361" customWidth="1"/>
    <col min="5" max="6" width="42.33203125" style="361" customWidth="1"/>
    <col min="7" max="7" width="4.33203125" style="361" customWidth="1"/>
    <col min="8" max="9" width="24" style="361" customWidth="1"/>
    <col min="10" max="16384" width="9" style="361"/>
  </cols>
  <sheetData>
    <row r="1" spans="1:9" ht="28.2">
      <c r="A1" s="930" t="s">
        <v>677</v>
      </c>
      <c r="B1" s="930"/>
      <c r="C1" s="930"/>
      <c r="D1" s="930"/>
      <c r="E1" s="930"/>
      <c r="F1" s="930"/>
      <c r="G1" s="298"/>
      <c r="H1" s="298"/>
      <c r="I1" s="298"/>
    </row>
    <row r="2" spans="1:9" ht="37.5" customHeight="1">
      <c r="G2" s="298"/>
      <c r="H2" s="298"/>
      <c r="I2" s="298"/>
    </row>
    <row r="3" spans="1:9" ht="41.25" customHeight="1">
      <c r="A3" s="931" t="s">
        <v>678</v>
      </c>
      <c r="B3" s="931"/>
      <c r="C3" s="931"/>
      <c r="D3" s="931"/>
      <c r="E3" s="931"/>
      <c r="F3" s="931"/>
      <c r="G3" s="931"/>
      <c r="H3" s="298"/>
      <c r="I3" s="298"/>
    </row>
    <row r="4" spans="1:9" ht="51" customHeight="1">
      <c r="A4" s="362"/>
      <c r="B4" s="362"/>
      <c r="C4" s="362"/>
      <c r="D4" s="362"/>
      <c r="E4" s="362"/>
      <c r="F4" s="362"/>
      <c r="G4" s="362"/>
      <c r="H4" s="298"/>
      <c r="I4" s="298"/>
    </row>
    <row r="5" spans="1:9" ht="27" customHeight="1">
      <c r="A5" s="362"/>
      <c r="B5" s="361" t="s">
        <v>97</v>
      </c>
      <c r="C5" s="362"/>
      <c r="D5" s="362"/>
      <c r="E5" s="362"/>
      <c r="F5" s="299" t="s">
        <v>204</v>
      </c>
      <c r="G5" s="362"/>
      <c r="H5" s="298"/>
      <c r="I5" s="298"/>
    </row>
    <row r="6" spans="1:9" ht="39.75" customHeight="1"/>
    <row r="7" spans="1:9" ht="28.5" customHeight="1">
      <c r="E7" s="361" t="s">
        <v>98</v>
      </c>
    </row>
    <row r="8" spans="1:9" ht="28.5" customHeight="1">
      <c r="E8" s="361" t="s">
        <v>99</v>
      </c>
      <c r="F8" s="299" t="s">
        <v>33</v>
      </c>
    </row>
    <row r="9" spans="1:9" ht="28.5" customHeight="1">
      <c r="E9" s="361" t="s">
        <v>34</v>
      </c>
    </row>
    <row r="10" spans="1:9" ht="27" customHeight="1"/>
    <row r="11" spans="1:9" ht="35.1" customHeight="1">
      <c r="B11" s="361" t="s">
        <v>100</v>
      </c>
      <c r="G11" s="300"/>
      <c r="H11" s="300"/>
      <c r="I11" s="300"/>
    </row>
    <row r="12" spans="1:9" ht="81" customHeight="1">
      <c r="B12" s="932" t="s">
        <v>679</v>
      </c>
      <c r="C12" s="932"/>
      <c r="D12" s="932"/>
      <c r="E12" s="932"/>
      <c r="F12" s="932"/>
      <c r="G12" s="301"/>
      <c r="H12" s="301"/>
      <c r="I12" s="301"/>
    </row>
    <row r="13" spans="1:9" s="300" customFormat="1" ht="81" customHeight="1">
      <c r="B13" s="933" t="s">
        <v>101</v>
      </c>
      <c r="C13" s="933"/>
      <c r="D13" s="928"/>
      <c r="E13" s="934"/>
      <c r="F13" s="302" t="s">
        <v>102</v>
      </c>
      <c r="G13" s="301"/>
      <c r="H13" s="301"/>
      <c r="I13" s="301"/>
    </row>
    <row r="14" spans="1:9" s="300" customFormat="1" ht="81" customHeight="1">
      <c r="B14" s="933" t="s">
        <v>103</v>
      </c>
      <c r="C14" s="933"/>
      <c r="D14" s="928"/>
      <c r="E14" s="934"/>
      <c r="F14" s="929"/>
      <c r="G14" s="301"/>
      <c r="H14" s="301"/>
      <c r="I14" s="301"/>
    </row>
    <row r="15" spans="1:9" s="301" customFormat="1" ht="81" customHeight="1">
      <c r="B15" s="928" t="s">
        <v>104</v>
      </c>
      <c r="C15" s="929"/>
      <c r="D15" s="928"/>
      <c r="E15" s="934"/>
      <c r="F15" s="929"/>
    </row>
    <row r="16" spans="1:9" s="301" customFormat="1" ht="81" customHeight="1">
      <c r="B16" s="935" t="s">
        <v>105</v>
      </c>
      <c r="C16" s="936"/>
      <c r="D16" s="928"/>
      <c r="E16" s="934"/>
      <c r="F16" s="929"/>
    </row>
    <row r="17" spans="2:9" s="301" customFormat="1" ht="81" customHeight="1">
      <c r="B17" s="937" t="s">
        <v>106</v>
      </c>
      <c r="C17" s="937"/>
      <c r="D17" s="937"/>
      <c r="E17" s="937"/>
      <c r="F17" s="937"/>
    </row>
    <row r="18" spans="2:9" s="301" customFormat="1" ht="81" customHeight="1">
      <c r="B18" s="928" t="s">
        <v>104</v>
      </c>
      <c r="C18" s="929"/>
      <c r="D18" s="360" t="s">
        <v>107</v>
      </c>
      <c r="E18" s="363" t="s">
        <v>105</v>
      </c>
      <c r="F18" s="363" t="s">
        <v>108</v>
      </c>
    </row>
    <row r="19" spans="2:9" s="301" customFormat="1" ht="81" customHeight="1">
      <c r="B19" s="938" t="s">
        <v>109</v>
      </c>
      <c r="C19" s="936"/>
      <c r="D19" s="359"/>
      <c r="E19" s="303" t="s">
        <v>680</v>
      </c>
      <c r="F19" s="363" t="s">
        <v>110</v>
      </c>
    </row>
    <row r="20" spans="2:9" s="301" customFormat="1" ht="81" customHeight="1">
      <c r="B20" s="938" t="s">
        <v>111</v>
      </c>
      <c r="C20" s="936"/>
      <c r="D20" s="359" t="s">
        <v>112</v>
      </c>
      <c r="E20" s="303" t="s">
        <v>681</v>
      </c>
      <c r="F20" s="363" t="s">
        <v>113</v>
      </c>
    </row>
    <row r="21" spans="2:9" s="301" customFormat="1" ht="81" customHeight="1">
      <c r="B21" s="935"/>
      <c r="C21" s="936"/>
      <c r="D21" s="359"/>
      <c r="E21" s="303"/>
      <c r="F21" s="363"/>
    </row>
    <row r="22" spans="2:9" s="301" customFormat="1" ht="81" customHeight="1">
      <c r="B22" s="935"/>
      <c r="C22" s="936"/>
      <c r="D22" s="359"/>
      <c r="E22" s="303"/>
      <c r="F22" s="363"/>
    </row>
    <row r="23" spans="2:9" s="301" customFormat="1" ht="81" customHeight="1">
      <c r="B23" s="361" t="s">
        <v>114</v>
      </c>
      <c r="E23" s="361"/>
      <c r="F23" s="361"/>
    </row>
    <row r="24" spans="2:9" s="301" customFormat="1" ht="29.25" customHeight="1">
      <c r="B24" s="301" t="s">
        <v>115</v>
      </c>
    </row>
    <row r="25" spans="2:9" s="301" customFormat="1" ht="35.25" customHeight="1">
      <c r="B25" s="939"/>
      <c r="C25" s="939"/>
      <c r="D25" s="939"/>
      <c r="E25" s="939"/>
      <c r="F25" s="939"/>
    </row>
    <row r="26" spans="2:9" s="301" customFormat="1" ht="35.25" customHeight="1">
      <c r="G26" s="304"/>
      <c r="H26" s="304"/>
      <c r="I26" s="304"/>
    </row>
    <row r="27" spans="2:9" s="301" customFormat="1" ht="41.25" customHeight="1"/>
    <row r="28" spans="2:9" s="301" customFormat="1"/>
    <row r="29" spans="2:9" s="301" customFormat="1"/>
    <row r="30" spans="2:9" s="301" customFormat="1"/>
    <row r="31" spans="2:9" s="301" customFormat="1"/>
    <row r="32" spans="2:9" s="301" customFormat="1"/>
    <row r="33" spans="2:9" s="301" customFormat="1"/>
    <row r="34" spans="2:9" s="301" customFormat="1"/>
    <row r="35" spans="2:9" s="301" customFormat="1"/>
    <row r="36" spans="2:9" s="301" customFormat="1"/>
    <row r="37" spans="2:9" s="301" customFormat="1"/>
    <row r="38" spans="2:9" s="301" customFormat="1">
      <c r="C38" s="361"/>
      <c r="D38" s="361"/>
      <c r="E38" s="361"/>
      <c r="F38" s="361"/>
    </row>
    <row r="39" spans="2:9" s="301" customFormat="1">
      <c r="C39" s="361"/>
      <c r="D39" s="361"/>
      <c r="E39" s="361"/>
      <c r="F39" s="361"/>
      <c r="G39" s="361"/>
      <c r="H39" s="361"/>
      <c r="I39" s="361"/>
    </row>
    <row r="40" spans="2:9" s="301" customFormat="1">
      <c r="B40" s="361"/>
      <c r="C40" s="361"/>
      <c r="D40" s="361"/>
      <c r="E40" s="361"/>
      <c r="F40" s="361"/>
      <c r="G40" s="361"/>
      <c r="H40" s="361"/>
      <c r="I40" s="361"/>
    </row>
  </sheetData>
  <mergeCells count="18">
    <mergeCell ref="B19:C19"/>
    <mergeCell ref="B20:C20"/>
    <mergeCell ref="B21:C21"/>
    <mergeCell ref="B22:C22"/>
    <mergeCell ref="B25:F25"/>
    <mergeCell ref="B18:C18"/>
    <mergeCell ref="A1:F1"/>
    <mergeCell ref="A3:G3"/>
    <mergeCell ref="B12:F12"/>
    <mergeCell ref="B13:C13"/>
    <mergeCell ref="D13:E13"/>
    <mergeCell ref="B14:C14"/>
    <mergeCell ref="D14:F14"/>
    <mergeCell ref="B15:C15"/>
    <mergeCell ref="D15:F15"/>
    <mergeCell ref="B16:C16"/>
    <mergeCell ref="D16:F16"/>
    <mergeCell ref="B17:F17"/>
  </mergeCells>
  <phoneticPr fontId="7"/>
  <printOptions horizontalCentered="1" verticalCentered="1"/>
  <pageMargins left="0.46" right="0.46" top="0.39370078740157483" bottom="0" header="0.51181102362204722" footer="0.51181102362204722"/>
  <pageSetup paperSize="9" scale="5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803E-E077-494E-A0B8-95E212762153}">
  <sheetPr>
    <pageSetUpPr fitToPage="1"/>
  </sheetPr>
  <dimension ref="A1:K50"/>
  <sheetViews>
    <sheetView zoomScaleNormal="100" zoomScaleSheetLayoutView="100" workbookViewId="0">
      <selection activeCell="L6" sqref="L6"/>
    </sheetView>
  </sheetViews>
  <sheetFormatPr defaultColWidth="10" defaultRowHeight="19.5" customHeight="1"/>
  <cols>
    <col min="1" max="1" width="11.109375" style="306" customWidth="1"/>
    <col min="2" max="3" width="4.88671875" style="306" customWidth="1"/>
    <col min="4" max="9" width="11.109375" style="306" customWidth="1"/>
    <col min="10" max="10" width="11.77734375" style="306" customWidth="1"/>
    <col min="11" max="11" width="5.44140625" style="306" customWidth="1"/>
    <col min="12" max="16384" width="10" style="306"/>
  </cols>
  <sheetData>
    <row r="1" spans="1:11" ht="19.5" customHeight="1">
      <c r="A1" s="305" t="s">
        <v>116</v>
      </c>
      <c r="B1" s="305"/>
      <c r="C1" s="305"/>
      <c r="D1" s="305"/>
      <c r="E1" s="305"/>
      <c r="F1" s="305"/>
      <c r="G1" s="305"/>
      <c r="H1" s="305"/>
      <c r="I1" s="305"/>
      <c r="J1" s="305"/>
    </row>
    <row r="2" spans="1:11" ht="30" customHeight="1">
      <c r="A2" s="940" t="s">
        <v>117</v>
      </c>
      <c r="B2" s="940"/>
      <c r="C2" s="940"/>
      <c r="D2" s="940"/>
      <c r="E2" s="940"/>
      <c r="F2" s="940"/>
      <c r="G2" s="940"/>
      <c r="H2" s="940"/>
      <c r="I2" s="940"/>
      <c r="J2" s="940"/>
      <c r="K2" s="307"/>
    </row>
    <row r="3" spans="1:11" ht="15" customHeight="1">
      <c r="A3" s="308"/>
      <c r="B3" s="308"/>
      <c r="C3" s="308"/>
      <c r="D3" s="308"/>
      <c r="E3" s="308"/>
      <c r="F3" s="308"/>
      <c r="G3" s="308"/>
      <c r="H3" s="308"/>
      <c r="I3" s="308"/>
      <c r="J3" s="308"/>
      <c r="K3" s="309"/>
    </row>
    <row r="4" spans="1:11" ht="22.5" customHeight="1">
      <c r="A4" s="305"/>
      <c r="B4" s="305"/>
      <c r="C4" s="305"/>
      <c r="D4" s="305"/>
      <c r="E4" s="305"/>
      <c r="F4" s="305"/>
      <c r="G4" s="305"/>
      <c r="H4" s="305"/>
      <c r="I4" s="305"/>
      <c r="J4" s="310" t="s">
        <v>118</v>
      </c>
    </row>
    <row r="5" spans="1:11" ht="22.5" customHeight="1">
      <c r="A5" s="305"/>
      <c r="B5" s="305"/>
      <c r="C5" s="305"/>
      <c r="D5" s="311" t="s">
        <v>119</v>
      </c>
      <c r="E5" s="305"/>
      <c r="F5" s="305"/>
      <c r="G5" s="305"/>
      <c r="H5" s="305"/>
      <c r="I5" s="305"/>
      <c r="J5" s="310" t="s">
        <v>205</v>
      </c>
    </row>
    <row r="6" spans="1:11" ht="22.5" customHeight="1">
      <c r="A6" s="305"/>
      <c r="B6" s="305"/>
      <c r="C6" s="305"/>
      <c r="D6" s="305"/>
      <c r="E6" s="305"/>
      <c r="F6" s="305"/>
      <c r="G6" s="305"/>
      <c r="H6" s="305"/>
      <c r="I6" s="305"/>
      <c r="J6" s="305"/>
    </row>
    <row r="7" spans="1:11" ht="22.5" customHeight="1">
      <c r="A7" s="305"/>
      <c r="B7" s="305"/>
      <c r="C7" s="305"/>
      <c r="D7" s="305"/>
      <c r="E7" s="305" t="s">
        <v>98</v>
      </c>
      <c r="F7" s="305"/>
      <c r="G7" s="305"/>
      <c r="H7" s="305"/>
      <c r="I7" s="305"/>
      <c r="J7" s="305"/>
    </row>
    <row r="8" spans="1:11" ht="45" customHeight="1">
      <c r="A8" s="305"/>
      <c r="B8" s="305"/>
      <c r="C8" s="305"/>
      <c r="D8" s="305"/>
      <c r="E8" s="305"/>
      <c r="F8" s="305"/>
      <c r="G8" s="305"/>
      <c r="H8" s="305"/>
      <c r="I8" s="305"/>
      <c r="J8" s="305"/>
    </row>
    <row r="9" spans="1:11" ht="22.5" customHeight="1">
      <c r="A9" s="305"/>
      <c r="B9" s="305"/>
      <c r="C9" s="305"/>
      <c r="D9" s="305"/>
      <c r="E9" s="305" t="s">
        <v>99</v>
      </c>
      <c r="F9" s="305"/>
      <c r="G9" s="305"/>
      <c r="H9" s="305"/>
      <c r="I9" s="305"/>
      <c r="J9" s="310" t="s">
        <v>33</v>
      </c>
    </row>
    <row r="10" spans="1:11" ht="22.5" customHeight="1">
      <c r="A10" s="305"/>
      <c r="B10" s="305"/>
      <c r="C10" s="305"/>
      <c r="D10" s="305"/>
      <c r="E10" s="305" t="s">
        <v>34</v>
      </c>
      <c r="F10" s="305"/>
      <c r="G10" s="305"/>
      <c r="H10" s="305"/>
      <c r="I10" s="305"/>
      <c r="J10" s="305"/>
    </row>
    <row r="11" spans="1:11" ht="22.5" customHeight="1">
      <c r="A11" s="305"/>
      <c r="B11" s="305"/>
      <c r="C11" s="305"/>
      <c r="D11" s="305"/>
      <c r="E11" s="305"/>
      <c r="F11" s="305"/>
      <c r="G11" s="305"/>
      <c r="H11" s="305"/>
      <c r="I11" s="305"/>
      <c r="J11" s="305"/>
    </row>
    <row r="12" spans="1:11" ht="22.5" customHeight="1">
      <c r="A12" s="305" t="s">
        <v>120</v>
      </c>
      <c r="B12" s="305"/>
      <c r="C12" s="305"/>
      <c r="D12" s="305"/>
      <c r="E12" s="305"/>
      <c r="F12" s="305"/>
      <c r="G12" s="305"/>
      <c r="H12" s="305"/>
      <c r="I12" s="305"/>
      <c r="J12" s="305"/>
    </row>
    <row r="13" spans="1:11" ht="6.75" customHeight="1" thickBot="1">
      <c r="A13" s="305"/>
      <c r="B13" s="305"/>
      <c r="C13" s="305"/>
      <c r="D13" s="305"/>
      <c r="E13" s="305"/>
      <c r="F13" s="305"/>
      <c r="G13" s="305"/>
      <c r="H13" s="305"/>
      <c r="I13" s="305"/>
      <c r="J13" s="305"/>
    </row>
    <row r="14" spans="1:11" ht="30" customHeight="1">
      <c r="A14" s="941" t="s">
        <v>121</v>
      </c>
      <c r="B14" s="942"/>
      <c r="C14" s="943"/>
      <c r="D14" s="312"/>
      <c r="E14" s="312"/>
      <c r="F14" s="312"/>
      <c r="G14" s="944" t="s">
        <v>122</v>
      </c>
      <c r="H14" s="944"/>
      <c r="I14" s="944"/>
      <c r="J14" s="945"/>
    </row>
    <row r="15" spans="1:11" ht="36.75" customHeight="1" thickBot="1">
      <c r="A15" s="946" t="s">
        <v>123</v>
      </c>
      <c r="B15" s="947"/>
      <c r="C15" s="948"/>
      <c r="D15" s="313"/>
      <c r="E15" s="313"/>
      <c r="F15" s="313"/>
      <c r="G15" s="313"/>
      <c r="H15" s="313"/>
      <c r="I15" s="313"/>
      <c r="J15" s="314"/>
    </row>
    <row r="16" spans="1:11" ht="37.5" customHeight="1" thickTop="1">
      <c r="A16" s="949" t="s">
        <v>124</v>
      </c>
      <c r="B16" s="950"/>
      <c r="C16" s="951"/>
      <c r="D16" s="305"/>
      <c r="E16" s="305"/>
      <c r="F16" s="305"/>
      <c r="G16" s="305"/>
      <c r="H16" s="305"/>
      <c r="I16" s="305"/>
      <c r="J16" s="315"/>
    </row>
    <row r="17" spans="1:10" ht="22.5" customHeight="1">
      <c r="A17" s="952"/>
      <c r="B17" s="953"/>
      <c r="C17" s="954"/>
      <c r="D17" s="955" t="s">
        <v>125</v>
      </c>
      <c r="E17" s="956"/>
      <c r="F17" s="956"/>
      <c r="G17" s="956"/>
      <c r="H17" s="956"/>
      <c r="I17" s="956"/>
      <c r="J17" s="957"/>
    </row>
    <row r="18" spans="1:10" ht="26.25" customHeight="1">
      <c r="A18" s="958" t="s">
        <v>126</v>
      </c>
      <c r="B18" s="959"/>
      <c r="C18" s="960"/>
      <c r="D18" s="955" t="s">
        <v>127</v>
      </c>
      <c r="E18" s="956"/>
      <c r="F18" s="956"/>
      <c r="G18" s="956"/>
      <c r="H18" s="956"/>
      <c r="I18" s="956"/>
      <c r="J18" s="957"/>
    </row>
    <row r="19" spans="1:10" ht="26.25" customHeight="1">
      <c r="A19" s="961"/>
      <c r="B19" s="962"/>
      <c r="C19" s="963"/>
      <c r="D19" s="964" t="s">
        <v>128</v>
      </c>
      <c r="E19" s="965"/>
      <c r="F19" s="965"/>
      <c r="G19" s="965"/>
      <c r="H19" s="965"/>
      <c r="I19" s="966" t="s">
        <v>129</v>
      </c>
      <c r="J19" s="967"/>
    </row>
    <row r="20" spans="1:10" ht="30" customHeight="1">
      <c r="A20" s="958" t="s">
        <v>130</v>
      </c>
      <c r="B20" s="959"/>
      <c r="C20" s="960"/>
      <c r="D20" s="974" t="s">
        <v>131</v>
      </c>
      <c r="E20" s="975"/>
      <c r="F20" s="975"/>
      <c r="G20" s="975"/>
      <c r="H20" s="975"/>
      <c r="I20" s="975"/>
      <c r="J20" s="976"/>
    </row>
    <row r="21" spans="1:10" ht="30" customHeight="1">
      <c r="A21" s="968"/>
      <c r="B21" s="969"/>
      <c r="C21" s="970"/>
      <c r="D21" s="305"/>
      <c r="E21" s="305"/>
      <c r="F21" s="305"/>
      <c r="G21" s="305"/>
      <c r="H21" s="305"/>
      <c r="I21" s="305"/>
      <c r="J21" s="315"/>
    </row>
    <row r="22" spans="1:10" ht="30" customHeight="1" thickBot="1">
      <c r="A22" s="971"/>
      <c r="B22" s="972"/>
      <c r="C22" s="973"/>
      <c r="D22" s="316"/>
      <c r="E22" s="316"/>
      <c r="F22" s="316"/>
      <c r="G22" s="316"/>
      <c r="H22" s="316"/>
      <c r="I22" s="316"/>
      <c r="J22" s="317"/>
    </row>
    <row r="23" spans="1:10" ht="14.25" customHeight="1">
      <c r="A23" s="305"/>
      <c r="B23" s="305"/>
      <c r="C23" s="305"/>
      <c r="D23" s="305"/>
      <c r="E23" s="305"/>
      <c r="F23" s="305"/>
      <c r="G23" s="305"/>
      <c r="H23" s="305"/>
      <c r="I23" s="305"/>
      <c r="J23" s="305"/>
    </row>
    <row r="24" spans="1:10" ht="15" customHeight="1">
      <c r="A24" s="977"/>
      <c r="B24" s="977"/>
      <c r="C24" s="977"/>
      <c r="D24" s="977"/>
      <c r="E24" s="977"/>
      <c r="F24" s="305"/>
      <c r="G24" s="305"/>
      <c r="H24" s="305"/>
      <c r="I24" s="305"/>
      <c r="J24" s="305"/>
    </row>
    <row r="25" spans="1:10" ht="6.75" customHeight="1">
      <c r="A25" s="318"/>
      <c r="B25" s="318"/>
      <c r="C25" s="318"/>
      <c r="D25" s="318"/>
      <c r="E25" s="318"/>
      <c r="F25" s="305"/>
      <c r="G25" s="305"/>
      <c r="H25" s="305"/>
      <c r="I25" s="305"/>
      <c r="J25" s="305"/>
    </row>
    <row r="26" spans="1:10" s="321" customFormat="1" ht="15" customHeight="1">
      <c r="A26" s="319" t="s">
        <v>132</v>
      </c>
      <c r="B26" s="320" t="s">
        <v>133</v>
      </c>
      <c r="C26" s="978" t="s">
        <v>617</v>
      </c>
      <c r="D26" s="978"/>
      <c r="E26" s="978"/>
      <c r="F26" s="978"/>
      <c r="G26" s="978"/>
      <c r="H26" s="978"/>
      <c r="I26" s="978"/>
      <c r="J26" s="978"/>
    </row>
    <row r="27" spans="1:10" s="321" customFormat="1" ht="15" customHeight="1">
      <c r="A27" s="322"/>
      <c r="B27" s="320" t="s">
        <v>134</v>
      </c>
      <c r="C27" s="978" t="s">
        <v>135</v>
      </c>
      <c r="D27" s="978"/>
      <c r="E27" s="978"/>
      <c r="F27" s="978"/>
      <c r="G27" s="978"/>
      <c r="H27" s="978"/>
      <c r="I27" s="978"/>
      <c r="J27" s="978"/>
    </row>
    <row r="28" spans="1:10" s="321" customFormat="1" ht="29.25" customHeight="1">
      <c r="A28" s="322"/>
      <c r="B28" s="323"/>
      <c r="C28" s="978"/>
      <c r="D28" s="978"/>
      <c r="E28" s="978"/>
      <c r="F28" s="978"/>
      <c r="G28" s="978"/>
      <c r="H28" s="978"/>
      <c r="I28" s="978"/>
      <c r="J28" s="978"/>
    </row>
    <row r="29" spans="1:10" s="321" customFormat="1" ht="15" customHeight="1">
      <c r="A29" s="322"/>
      <c r="B29" s="320" t="s">
        <v>136</v>
      </c>
      <c r="C29" s="978" t="s">
        <v>618</v>
      </c>
      <c r="D29" s="978"/>
      <c r="E29" s="978"/>
      <c r="F29" s="978"/>
      <c r="G29" s="978"/>
      <c r="H29" s="978"/>
      <c r="I29" s="978"/>
      <c r="J29" s="978"/>
    </row>
    <row r="30" spans="1:10" s="321" customFormat="1" ht="15" customHeight="1">
      <c r="A30" s="322"/>
      <c r="B30" s="322"/>
      <c r="C30" s="978"/>
      <c r="D30" s="978"/>
      <c r="E30" s="978"/>
      <c r="F30" s="978"/>
      <c r="G30" s="978"/>
      <c r="H30" s="978"/>
      <c r="I30" s="978"/>
      <c r="J30" s="978"/>
    </row>
    <row r="31" spans="1:10" s="321" customFormat="1" ht="15" customHeight="1">
      <c r="A31" s="322"/>
      <c r="B31" s="322"/>
      <c r="C31" s="978"/>
      <c r="D31" s="978"/>
      <c r="E31" s="978"/>
      <c r="F31" s="978"/>
      <c r="G31" s="978"/>
      <c r="H31" s="978"/>
      <c r="I31" s="978"/>
      <c r="J31" s="978"/>
    </row>
    <row r="32" spans="1:10" s="321" customFormat="1" ht="15" customHeight="1">
      <c r="A32" s="322"/>
      <c r="B32" s="320" t="s">
        <v>137</v>
      </c>
      <c r="C32" s="978" t="s">
        <v>138</v>
      </c>
      <c r="D32" s="978"/>
      <c r="E32" s="978"/>
      <c r="F32" s="978"/>
      <c r="G32" s="978"/>
      <c r="H32" s="978"/>
      <c r="I32" s="978"/>
      <c r="J32" s="978"/>
    </row>
    <row r="33" spans="1:10" s="321" customFormat="1" ht="15" customHeight="1">
      <c r="A33" s="322"/>
      <c r="B33" s="320"/>
      <c r="C33" s="978"/>
      <c r="D33" s="978"/>
      <c r="E33" s="978"/>
      <c r="F33" s="978"/>
      <c r="G33" s="978"/>
      <c r="H33" s="978"/>
      <c r="I33" s="978"/>
      <c r="J33" s="978"/>
    </row>
    <row r="34" spans="1:10" s="321" customFormat="1" ht="15" customHeight="1">
      <c r="B34" s="324"/>
      <c r="C34" s="325"/>
      <c r="D34" s="325"/>
      <c r="E34" s="325"/>
      <c r="F34" s="325"/>
      <c r="G34" s="325"/>
      <c r="H34" s="325"/>
      <c r="I34" s="325"/>
      <c r="J34" s="325"/>
    </row>
    <row r="35" spans="1:10" s="321" customFormat="1" ht="15" customHeight="1">
      <c r="B35" s="324"/>
      <c r="C35" s="325"/>
      <c r="D35" s="325"/>
      <c r="E35" s="325"/>
      <c r="F35" s="325"/>
      <c r="G35" s="325"/>
      <c r="H35" s="325"/>
      <c r="I35" s="325"/>
      <c r="J35" s="325"/>
    </row>
    <row r="36" spans="1:10" s="321" customFormat="1" ht="15" customHeight="1">
      <c r="B36" s="324"/>
      <c r="C36" s="325"/>
      <c r="D36" s="325"/>
      <c r="E36" s="325"/>
      <c r="F36" s="325"/>
      <c r="G36" s="325"/>
      <c r="H36" s="325"/>
      <c r="I36" s="325"/>
      <c r="J36" s="325"/>
    </row>
    <row r="37" spans="1:10" s="321" customFormat="1" ht="15" customHeight="1">
      <c r="B37" s="324"/>
      <c r="C37" s="325"/>
      <c r="D37" s="325"/>
      <c r="E37" s="325"/>
      <c r="F37" s="325"/>
      <c r="G37" s="325"/>
      <c r="H37" s="325"/>
      <c r="I37" s="325"/>
      <c r="J37" s="325"/>
    </row>
    <row r="38" spans="1:10" s="321" customFormat="1" ht="15" customHeight="1">
      <c r="B38" s="326"/>
    </row>
    <row r="39" spans="1:10" s="321" customFormat="1" ht="15" customHeight="1"/>
    <row r="40" spans="1:10" s="321" customFormat="1" ht="15" customHeight="1"/>
    <row r="41" spans="1:10" s="321" customFormat="1" ht="15" customHeight="1"/>
    <row r="42" spans="1:10" s="321" customFormat="1" ht="15" customHeight="1"/>
    <row r="43" spans="1:10" s="321" customFormat="1" ht="15" customHeight="1"/>
    <row r="44" spans="1:10" s="321" customFormat="1" ht="15" customHeight="1"/>
    <row r="45" spans="1:10" s="321" customFormat="1" ht="15" customHeight="1"/>
    <row r="46" spans="1:10" s="321" customFormat="1" ht="15" customHeight="1"/>
    <row r="47" spans="1:10" s="321" customFormat="1" ht="15" customHeight="1"/>
    <row r="48" spans="1:10" s="321" customFormat="1" ht="15" customHeight="1"/>
    <row r="49" s="321" customFormat="1" ht="15" customHeight="1"/>
    <row r="50" s="321" customFormat="1" ht="15" customHeight="1"/>
  </sheetData>
  <mergeCells count="17">
    <mergeCell ref="A24:E24"/>
    <mergeCell ref="C26:J26"/>
    <mergeCell ref="C27:J28"/>
    <mergeCell ref="C29:J31"/>
    <mergeCell ref="C32:J33"/>
    <mergeCell ref="A18:C19"/>
    <mergeCell ref="D18:J18"/>
    <mergeCell ref="D19:H19"/>
    <mergeCell ref="I19:J19"/>
    <mergeCell ref="A20:C22"/>
    <mergeCell ref="D20:J20"/>
    <mergeCell ref="A2:J2"/>
    <mergeCell ref="A14:C14"/>
    <mergeCell ref="G14:J14"/>
    <mergeCell ref="A15:C15"/>
    <mergeCell ref="A16:C17"/>
    <mergeCell ref="D17:J17"/>
  </mergeCells>
  <phoneticPr fontId="7"/>
  <printOptions horizontalCentered="1"/>
  <pageMargins left="0.59055118110236227" right="0.59055118110236227" top="0.59055118110236227" bottom="0.59055118110236227" header="0" footer="0"/>
  <pageSetup paperSize="9" scale="93"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1A52A-C81D-4CE0-8A28-3FF203A8073F}">
  <sheetPr>
    <tabColor theme="5" tint="0.79998168889431442"/>
  </sheetPr>
  <dimension ref="A1:AQ90"/>
  <sheetViews>
    <sheetView showGridLines="0" topLeftCell="AA1" zoomScaleNormal="100" zoomScaleSheetLayoutView="100" workbookViewId="0">
      <selection activeCell="B17" sqref="B17"/>
    </sheetView>
  </sheetViews>
  <sheetFormatPr defaultColWidth="9.109375" defaultRowHeight="21" customHeight="1"/>
  <cols>
    <col min="1" max="1" width="2.88671875" style="7" customWidth="1"/>
    <col min="2" max="2" width="20.77734375" style="8" customWidth="1"/>
    <col min="3" max="3" width="7.33203125" style="7" customWidth="1"/>
    <col min="4" max="5" width="8.44140625" style="7" customWidth="1"/>
    <col min="6" max="36" width="2.88671875" style="7" customWidth="1"/>
    <col min="37" max="37" width="7.33203125" style="7" customWidth="1"/>
    <col min="38" max="39" width="8.44140625" style="7" customWidth="1"/>
    <col min="40" max="40" width="6.21875" style="7" customWidth="1"/>
    <col min="41" max="16384" width="9.109375" style="7"/>
  </cols>
  <sheetData>
    <row r="1" spans="1:40" ht="24.9" customHeight="1">
      <c r="A1" s="51" t="s">
        <v>281</v>
      </c>
      <c r="C1" s="52"/>
      <c r="D1" s="52"/>
      <c r="E1" s="52"/>
      <c r="F1" s="52"/>
      <c r="G1" s="52"/>
      <c r="H1" s="52"/>
      <c r="I1" s="52"/>
      <c r="J1" s="52"/>
      <c r="K1" s="52"/>
      <c r="L1" s="52"/>
      <c r="M1" s="52"/>
      <c r="N1" s="52"/>
      <c r="O1" s="52"/>
      <c r="P1" s="52"/>
      <c r="Q1" s="52"/>
      <c r="R1" s="52"/>
      <c r="S1" s="52"/>
      <c r="T1" s="52"/>
      <c r="U1" s="52"/>
      <c r="V1" s="52"/>
      <c r="W1" s="52"/>
      <c r="X1" s="14"/>
      <c r="Y1" s="14"/>
      <c r="Z1" s="13"/>
      <c r="AA1" s="13"/>
      <c r="AB1" s="13"/>
      <c r="AC1" s="13"/>
      <c r="AD1" s="247"/>
      <c r="AE1" s="247"/>
      <c r="AF1" s="247"/>
      <c r="AG1" s="247"/>
      <c r="AH1" s="247"/>
      <c r="AI1" s="54" t="s">
        <v>282</v>
      </c>
      <c r="AJ1" s="54"/>
      <c r="AK1" s="1028" t="s">
        <v>283</v>
      </c>
      <c r="AL1" s="1028"/>
      <c r="AM1" s="1028"/>
      <c r="AN1" s="1028"/>
    </row>
    <row r="2" spans="1:40" ht="18" customHeight="1">
      <c r="A2" s="13"/>
      <c r="B2" s="55"/>
      <c r="C2" s="55"/>
      <c r="D2" s="55"/>
      <c r="E2" s="55"/>
      <c r="F2" s="55"/>
      <c r="G2" s="55"/>
      <c r="H2" s="55"/>
      <c r="I2" s="55"/>
      <c r="J2" s="55"/>
      <c r="K2" s="55"/>
      <c r="L2" s="55"/>
      <c r="M2" s="1029">
        <v>2024</v>
      </c>
      <c r="N2" s="1029"/>
      <c r="O2" s="1029"/>
      <c r="P2" s="1029"/>
      <c r="Q2" s="1030" t="s">
        <v>284</v>
      </c>
      <c r="R2" s="1030"/>
      <c r="S2" s="1029">
        <v>5</v>
      </c>
      <c r="T2" s="1029"/>
      <c r="U2" s="1030" t="s">
        <v>285</v>
      </c>
      <c r="V2" s="1030"/>
      <c r="W2" s="55"/>
      <c r="X2" s="55"/>
      <c r="Y2" s="55"/>
      <c r="Z2" s="13"/>
      <c r="AA2" s="13"/>
      <c r="AC2" s="54"/>
      <c r="AD2" s="55"/>
      <c r="AE2" s="55"/>
      <c r="AF2" s="55"/>
      <c r="AG2" s="55"/>
      <c r="AH2" s="55"/>
      <c r="AI2" s="54" t="s">
        <v>286</v>
      </c>
      <c r="AJ2" s="54"/>
      <c r="AK2" s="1031"/>
      <c r="AL2" s="1031"/>
      <c r="AM2" s="1031"/>
      <c r="AN2" s="1031"/>
    </row>
    <row r="3" spans="1:40" ht="18" customHeight="1">
      <c r="A3" s="248"/>
      <c r="B3" s="248"/>
      <c r="C3" s="248"/>
      <c r="D3" s="248"/>
      <c r="E3" s="248"/>
      <c r="F3" s="248"/>
      <c r="G3" s="248"/>
      <c r="H3" s="248"/>
      <c r="I3" s="248"/>
      <c r="J3" s="248"/>
      <c r="K3" s="248"/>
      <c r="L3" s="248"/>
      <c r="M3" s="248"/>
      <c r="N3" s="248"/>
      <c r="O3" s="248"/>
      <c r="P3" s="248"/>
      <c r="Q3" s="248"/>
      <c r="R3" s="248"/>
      <c r="S3" s="248"/>
      <c r="T3" s="248"/>
      <c r="U3" s="248"/>
      <c r="V3" s="248"/>
      <c r="W3" s="248"/>
      <c r="Y3" s="249"/>
      <c r="Z3" s="249"/>
      <c r="AA3" s="249"/>
      <c r="AB3" s="13"/>
      <c r="AC3" s="249"/>
      <c r="AD3" s="249"/>
      <c r="AE3" s="249"/>
      <c r="AF3" s="249"/>
      <c r="AG3" s="249"/>
      <c r="AH3" s="249"/>
      <c r="AI3" s="250" t="s">
        <v>287</v>
      </c>
      <c r="AJ3" s="54"/>
      <c r="AK3" s="1032" t="s">
        <v>362</v>
      </c>
      <c r="AL3" s="1032"/>
      <c r="AM3" s="1032"/>
      <c r="AN3" s="1032"/>
    </row>
    <row r="4" spans="1:40" ht="18" customHeight="1">
      <c r="A4" s="248"/>
      <c r="B4" s="248"/>
      <c r="C4" s="248"/>
      <c r="D4" s="248"/>
      <c r="E4" s="248"/>
      <c r="F4" s="248"/>
      <c r="G4" s="248"/>
      <c r="H4" s="248"/>
      <c r="I4" s="248"/>
      <c r="J4" s="248"/>
      <c r="K4" s="248"/>
      <c r="L4" s="248"/>
      <c r="M4" s="248"/>
      <c r="N4" s="248"/>
      <c r="O4" s="248"/>
      <c r="P4" s="248"/>
      <c r="Q4" s="248"/>
      <c r="R4" s="248"/>
      <c r="S4" s="248"/>
      <c r="T4" s="248"/>
      <c r="U4" s="248"/>
      <c r="V4" s="248"/>
      <c r="W4" s="248"/>
      <c r="Y4" s="249"/>
      <c r="Z4" s="249"/>
      <c r="AA4" s="249"/>
      <c r="AB4" s="13"/>
      <c r="AC4" s="249"/>
      <c r="AD4" s="249"/>
      <c r="AE4" s="249"/>
      <c r="AF4" s="249"/>
      <c r="AG4" s="249"/>
      <c r="AH4" s="249"/>
      <c r="AI4" s="250" t="s">
        <v>288</v>
      </c>
      <c r="AJ4" s="54"/>
      <c r="AK4" s="1032"/>
      <c r="AL4" s="1032"/>
      <c r="AM4" s="1032"/>
      <c r="AN4" s="1032"/>
    </row>
    <row r="5" spans="1:40" ht="18" customHeight="1">
      <c r="A5" s="248"/>
      <c r="B5" s="248"/>
      <c r="C5" s="248"/>
      <c r="D5" s="248"/>
      <c r="E5" s="248"/>
      <c r="F5" s="248"/>
      <c r="G5" s="248"/>
      <c r="H5" s="248"/>
      <c r="I5" s="248"/>
      <c r="J5" s="248"/>
      <c r="K5" s="248"/>
      <c r="L5" s="248"/>
      <c r="M5" s="248"/>
      <c r="N5" s="248"/>
      <c r="O5" s="248"/>
      <c r="P5" s="248"/>
      <c r="Q5" s="248"/>
      <c r="R5" s="248"/>
      <c r="S5" s="248"/>
      <c r="U5" s="248"/>
      <c r="V5" s="248"/>
      <c r="W5" s="248"/>
      <c r="Y5" s="249"/>
      <c r="Z5" s="249"/>
      <c r="AA5" s="249"/>
      <c r="AB5" s="13"/>
      <c r="AC5" s="249"/>
      <c r="AD5" s="249"/>
      <c r="AE5" s="249"/>
      <c r="AF5" s="249"/>
      <c r="AG5" s="250" t="s">
        <v>289</v>
      </c>
      <c r="AH5" s="1033">
        <v>160</v>
      </c>
      <c r="AI5" s="1033"/>
      <c r="AJ5" s="1033"/>
      <c r="AK5" s="249" t="s">
        <v>290</v>
      </c>
      <c r="AL5" s="251"/>
      <c r="AM5" s="249" t="s">
        <v>291</v>
      </c>
      <c r="AN5" s="13"/>
    </row>
    <row r="6" spans="1:40" ht="9.9" customHeight="1">
      <c r="A6" s="13"/>
      <c r="B6" s="60"/>
      <c r="C6" s="60"/>
      <c r="D6" s="60"/>
      <c r="E6" s="60"/>
      <c r="F6" s="60"/>
      <c r="G6" s="60"/>
      <c r="H6" s="60"/>
      <c r="I6" s="60"/>
      <c r="J6" s="60"/>
      <c r="K6" s="60"/>
      <c r="L6" s="60"/>
      <c r="M6" s="60"/>
      <c r="N6" s="60"/>
      <c r="O6" s="60"/>
      <c r="P6" s="60"/>
      <c r="Q6" s="60"/>
      <c r="R6" s="60"/>
      <c r="S6" s="60"/>
      <c r="T6" s="60"/>
      <c r="U6" s="60"/>
      <c r="V6" s="60"/>
      <c r="W6" s="60"/>
      <c r="X6" s="55"/>
      <c r="Y6" s="55"/>
      <c r="Z6" s="55"/>
      <c r="AA6" s="55"/>
      <c r="AB6" s="55"/>
      <c r="AC6" s="55"/>
      <c r="AD6" s="55"/>
      <c r="AE6" s="55"/>
      <c r="AF6" s="55"/>
      <c r="AG6" s="55"/>
      <c r="AH6" s="55"/>
      <c r="AI6" s="55"/>
      <c r="AJ6" s="55"/>
      <c r="AK6" s="55"/>
      <c r="AL6" s="55"/>
      <c r="AM6" s="13"/>
      <c r="AN6" s="13"/>
    </row>
    <row r="7" spans="1:40" ht="15" customHeight="1">
      <c r="A7" s="1020" t="s">
        <v>292</v>
      </c>
      <c r="B7" s="1021" t="s">
        <v>293</v>
      </c>
      <c r="C7" s="1023" t="s">
        <v>294</v>
      </c>
      <c r="D7" s="983" t="s">
        <v>295</v>
      </c>
      <c r="E7" s="1013" t="s">
        <v>296</v>
      </c>
      <c r="F7" s="1026" t="s">
        <v>297</v>
      </c>
      <c r="G7" s="1026"/>
      <c r="H7" s="1026"/>
      <c r="I7" s="1026"/>
      <c r="J7" s="1026"/>
      <c r="K7" s="1026"/>
      <c r="L7" s="1026"/>
      <c r="M7" s="1026"/>
      <c r="N7" s="1026"/>
      <c r="O7" s="1026"/>
      <c r="P7" s="1026"/>
      <c r="Q7" s="1026"/>
      <c r="R7" s="1026"/>
      <c r="S7" s="1026"/>
      <c r="T7" s="1026"/>
      <c r="U7" s="1026"/>
      <c r="V7" s="1026"/>
      <c r="W7" s="1026"/>
      <c r="X7" s="1026"/>
      <c r="Y7" s="1026"/>
      <c r="Z7" s="1026"/>
      <c r="AA7" s="1026"/>
      <c r="AB7" s="1026"/>
      <c r="AC7" s="1026"/>
      <c r="AD7" s="1026"/>
      <c r="AE7" s="1026"/>
      <c r="AF7" s="1026"/>
      <c r="AG7" s="1026"/>
      <c r="AH7" s="1026"/>
      <c r="AI7" s="1026"/>
      <c r="AJ7" s="1026"/>
      <c r="AK7" s="1027" t="s">
        <v>298</v>
      </c>
      <c r="AL7" s="991" t="s">
        <v>299</v>
      </c>
      <c r="AM7" s="1019" t="s">
        <v>300</v>
      </c>
      <c r="AN7" s="1019"/>
    </row>
    <row r="8" spans="1:40" ht="15" customHeight="1">
      <c r="A8" s="1020"/>
      <c r="B8" s="1022"/>
      <c r="C8" s="1024"/>
      <c r="D8" s="983"/>
      <c r="E8" s="1013"/>
      <c r="F8" s="983" t="s">
        <v>144</v>
      </c>
      <c r="G8" s="983"/>
      <c r="H8" s="983"/>
      <c r="I8" s="983"/>
      <c r="J8" s="983"/>
      <c r="K8" s="983"/>
      <c r="L8" s="983"/>
      <c r="M8" s="983" t="s">
        <v>145</v>
      </c>
      <c r="N8" s="983"/>
      <c r="O8" s="983"/>
      <c r="P8" s="983"/>
      <c r="Q8" s="983"/>
      <c r="R8" s="983"/>
      <c r="S8" s="983"/>
      <c r="T8" s="983" t="s">
        <v>146</v>
      </c>
      <c r="U8" s="983"/>
      <c r="V8" s="983"/>
      <c r="W8" s="983"/>
      <c r="X8" s="983"/>
      <c r="Y8" s="983"/>
      <c r="Z8" s="983"/>
      <c r="AA8" s="983" t="s">
        <v>147</v>
      </c>
      <c r="AB8" s="983"/>
      <c r="AC8" s="983"/>
      <c r="AD8" s="983"/>
      <c r="AE8" s="983"/>
      <c r="AF8" s="983"/>
      <c r="AG8" s="983"/>
      <c r="AH8" s="983" t="s">
        <v>301</v>
      </c>
      <c r="AI8" s="983"/>
      <c r="AJ8" s="983"/>
      <c r="AK8" s="1027"/>
      <c r="AL8" s="991"/>
      <c r="AM8" s="1019"/>
      <c r="AN8" s="1019"/>
    </row>
    <row r="9" spans="1:40" ht="15" customHeight="1">
      <c r="A9" s="1020"/>
      <c r="B9" s="1017" t="s">
        <v>602</v>
      </c>
      <c r="C9" s="1024"/>
      <c r="D9" s="983"/>
      <c r="E9" s="1013"/>
      <c r="F9" s="61">
        <f>DATE($M$2,$S$2,1)</f>
        <v>45413</v>
      </c>
      <c r="G9" s="61">
        <f>DATE($M$2,$S$2,2)</f>
        <v>45414</v>
      </c>
      <c r="H9" s="61">
        <f>DATE($M$2,$S$2,3)</f>
        <v>45415</v>
      </c>
      <c r="I9" s="61">
        <f>DATE($M$2,$S$2,4)</f>
        <v>45416</v>
      </c>
      <c r="J9" s="61">
        <f>DATE($M$2,$S$2,5)</f>
        <v>45417</v>
      </c>
      <c r="K9" s="61">
        <f>DATE($M$2,$S$2,6)</f>
        <v>45418</v>
      </c>
      <c r="L9" s="61">
        <f>DATE($M$2,$S$2,7)</f>
        <v>45419</v>
      </c>
      <c r="M9" s="61">
        <f>DATE($M$2,$S$2,8)</f>
        <v>45420</v>
      </c>
      <c r="N9" s="61">
        <f>DATE($M$2,$S$2,9)</f>
        <v>45421</v>
      </c>
      <c r="O9" s="61">
        <f>DATE($M$2,$S$2,10)</f>
        <v>45422</v>
      </c>
      <c r="P9" s="61">
        <f>DATE($M$2,$S$2,11)</f>
        <v>45423</v>
      </c>
      <c r="Q9" s="61">
        <f>DATE($M$2,$S$2,12)</f>
        <v>45424</v>
      </c>
      <c r="R9" s="61">
        <f>DATE($M$2,$S$2,13)</f>
        <v>45425</v>
      </c>
      <c r="S9" s="61">
        <f>DATE($M$2,$S$2,14)</f>
        <v>45426</v>
      </c>
      <c r="T9" s="61">
        <f>DATE($M$2,$S$2,15)</f>
        <v>45427</v>
      </c>
      <c r="U9" s="61">
        <f>DATE($M$2,$S$2,16)</f>
        <v>45428</v>
      </c>
      <c r="V9" s="61">
        <f>DATE($M$2,$S$2,17)</f>
        <v>45429</v>
      </c>
      <c r="W9" s="61">
        <f>DATE($M$2,$S$2,18)</f>
        <v>45430</v>
      </c>
      <c r="X9" s="61">
        <f>DATE($M$2,$S$2,19)</f>
        <v>45431</v>
      </c>
      <c r="Y9" s="61">
        <f>DATE($M$2,$S$2,20)</f>
        <v>45432</v>
      </c>
      <c r="Z9" s="61">
        <f>DATE($M$2,$S$2,21)</f>
        <v>45433</v>
      </c>
      <c r="AA9" s="61">
        <f>DATE($M$2,$S$2,22)</f>
        <v>45434</v>
      </c>
      <c r="AB9" s="61">
        <f>DATE($M$2,$S$2,23)</f>
        <v>45435</v>
      </c>
      <c r="AC9" s="61">
        <f>DATE($M$2,$S$2,24)</f>
        <v>45436</v>
      </c>
      <c r="AD9" s="61">
        <f>DATE($M$2,$S$2,25)</f>
        <v>45437</v>
      </c>
      <c r="AE9" s="61">
        <f>DATE($M$2,$S$2,26)</f>
        <v>45438</v>
      </c>
      <c r="AF9" s="61">
        <f>DATE($M$2,$S$2,27)</f>
        <v>45439</v>
      </c>
      <c r="AG9" s="61">
        <f>DATE($M$2,$S$2,28)</f>
        <v>45440</v>
      </c>
      <c r="AH9" s="61">
        <f>IF(DAY(EOMONTH(F9,0))&lt;29,"",DATE($M$2,$S$2,29))</f>
        <v>45441</v>
      </c>
      <c r="AI9" s="61">
        <f>IF(DAY(EOMONTH(F9,0))&lt;30,"",DATE($M$2,$S$2,30))</f>
        <v>45442</v>
      </c>
      <c r="AJ9" s="61">
        <f>IF(DAY(EOMONTH(F9,0))&lt;31,"",DATE($M$2,$S$2,31))</f>
        <v>45443</v>
      </c>
      <c r="AK9" s="1027"/>
      <c r="AL9" s="991"/>
      <c r="AM9" s="1019"/>
      <c r="AN9" s="1019"/>
    </row>
    <row r="10" spans="1:40" ht="15" customHeight="1">
      <c r="A10" s="1020"/>
      <c r="B10" s="1018"/>
      <c r="C10" s="1025"/>
      <c r="D10" s="983"/>
      <c r="E10" s="1013"/>
      <c r="F10" s="62">
        <f>DATE($M$2,$S$2,1)</f>
        <v>45413</v>
      </c>
      <c r="G10" s="62">
        <f>DATE($M$2,$S$2,2)</f>
        <v>45414</v>
      </c>
      <c r="H10" s="62">
        <f>DATE($M$2,$S$2,3)</f>
        <v>45415</v>
      </c>
      <c r="I10" s="62">
        <f>DATE($M$2,$S$2,4)</f>
        <v>45416</v>
      </c>
      <c r="J10" s="62">
        <f>DATE($M$2,$S$2,5)</f>
        <v>45417</v>
      </c>
      <c r="K10" s="62">
        <f>DATE($M$2,$S$2,6)</f>
        <v>45418</v>
      </c>
      <c r="L10" s="62">
        <f>DATE($M$2,$S$2,7)</f>
        <v>45419</v>
      </c>
      <c r="M10" s="62">
        <f>DATE($M$2,$S$2,8)</f>
        <v>45420</v>
      </c>
      <c r="N10" s="62">
        <f>DATE($M$2,$S$2,9)</f>
        <v>45421</v>
      </c>
      <c r="O10" s="62">
        <f>DATE($M$2,$S$2,10)</f>
        <v>45422</v>
      </c>
      <c r="P10" s="62">
        <f>DATE($M$2,$S$2,11)</f>
        <v>45423</v>
      </c>
      <c r="Q10" s="62">
        <f>DATE($M$2,$S$2,12)</f>
        <v>45424</v>
      </c>
      <c r="R10" s="62">
        <f>DATE($M$2,$S$2,13)</f>
        <v>45425</v>
      </c>
      <c r="S10" s="62">
        <f>DATE($M$2,$S$2,14)</f>
        <v>45426</v>
      </c>
      <c r="T10" s="62">
        <f>DATE($M$2,$S$2,15)</f>
        <v>45427</v>
      </c>
      <c r="U10" s="62">
        <f>DATE($M$2,$S$2,16)</f>
        <v>45428</v>
      </c>
      <c r="V10" s="62">
        <f>DATE($M$2,$S$2,17)</f>
        <v>45429</v>
      </c>
      <c r="W10" s="62">
        <f>DATE($M$2,$S$2,18)</f>
        <v>45430</v>
      </c>
      <c r="X10" s="62">
        <f>DATE($M$2,$S$2,19)</f>
        <v>45431</v>
      </c>
      <c r="Y10" s="62">
        <f>DATE($M$2,$S$2,20)</f>
        <v>45432</v>
      </c>
      <c r="Z10" s="62">
        <f>DATE($M$2,$S$2,21)</f>
        <v>45433</v>
      </c>
      <c r="AA10" s="62">
        <f>DATE($M$2,$S$2,22)</f>
        <v>45434</v>
      </c>
      <c r="AB10" s="62">
        <f>DATE($M$2,$S$2,23)</f>
        <v>45435</v>
      </c>
      <c r="AC10" s="62">
        <f>DATE($M$2,$S$2,24)</f>
        <v>45436</v>
      </c>
      <c r="AD10" s="62">
        <f>DATE($M$2,$S$2,25)</f>
        <v>45437</v>
      </c>
      <c r="AE10" s="62">
        <f>DATE($M$2,$S$2,26)</f>
        <v>45438</v>
      </c>
      <c r="AF10" s="62">
        <f>DATE($M$2,$S$2,27)</f>
        <v>45439</v>
      </c>
      <c r="AG10" s="62">
        <f>DATE($M$2,$S$2,28)</f>
        <v>45440</v>
      </c>
      <c r="AH10" s="62">
        <f>IF(DAY(EOMONTH(F10,0))&lt;29,"",DATE($M$2,$S$2,29))</f>
        <v>45441</v>
      </c>
      <c r="AI10" s="62">
        <f>IF(DAY(EOMONTH(F10,0))&lt;30,"",DATE($M$2,$S$2,30))</f>
        <v>45442</v>
      </c>
      <c r="AJ10" s="62">
        <f>IF(DAY(EOMONTH(F10,0))&lt;31,"",DATE($M$2,$S$2,31))</f>
        <v>45443</v>
      </c>
      <c r="AK10" s="1027"/>
      <c r="AL10" s="991"/>
      <c r="AM10" s="1019"/>
      <c r="AN10" s="1019"/>
    </row>
    <row r="11" spans="1:40" ht="18" customHeight="1">
      <c r="A11" s="199">
        <v>1</v>
      </c>
      <c r="B11" s="64" t="s">
        <v>403</v>
      </c>
      <c r="C11" s="65" t="s">
        <v>303</v>
      </c>
      <c r="D11" s="66"/>
      <c r="E11" s="67" t="s">
        <v>303</v>
      </c>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69">
        <f>+SUM(F11:AJ11)</f>
        <v>0</v>
      </c>
      <c r="AL11" s="70">
        <f>IF($AK$3="４週",AK11/4,AK11/(DAY(EOMONTH($F$9,0))/7))</f>
        <v>0</v>
      </c>
      <c r="AM11" s="1012"/>
      <c r="AN11" s="1012"/>
    </row>
    <row r="12" spans="1:40" ht="18" customHeight="1">
      <c r="A12" s="199">
        <v>2</v>
      </c>
      <c r="B12" s="64" t="s">
        <v>302</v>
      </c>
      <c r="C12" s="65" t="s">
        <v>304</v>
      </c>
      <c r="D12" s="66"/>
      <c r="E12" s="67" t="s">
        <v>304</v>
      </c>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69">
        <f t="shared" ref="AK12:AK31" si="0">+SUM(F12:AJ12)</f>
        <v>0</v>
      </c>
      <c r="AL12" s="70">
        <f>IF($AK$3="４週",AK12/4,AK12/(DAY(EOMONTH($F$9,0))/7))</f>
        <v>0</v>
      </c>
      <c r="AM12" s="1012"/>
      <c r="AN12" s="1012"/>
    </row>
    <row r="13" spans="1:40" ht="18" customHeight="1">
      <c r="A13" s="199">
        <v>3</v>
      </c>
      <c r="B13" s="252" t="s">
        <v>322</v>
      </c>
      <c r="C13" s="65" t="s">
        <v>305</v>
      </c>
      <c r="D13" s="66"/>
      <c r="E13" s="67" t="s">
        <v>305</v>
      </c>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69">
        <f t="shared" si="0"/>
        <v>0</v>
      </c>
      <c r="AL13" s="70">
        <f>IF($AK$3="４週",AK13/4,AK13/(DAY(EOMONTH($F$9,0))/7))</f>
        <v>0</v>
      </c>
      <c r="AM13" s="1012"/>
      <c r="AN13" s="1012"/>
    </row>
    <row r="14" spans="1:40" ht="18" customHeight="1">
      <c r="A14" s="199">
        <v>4</v>
      </c>
      <c r="B14" s="252" t="s">
        <v>412</v>
      </c>
      <c r="C14" s="65" t="s">
        <v>303</v>
      </c>
      <c r="D14" s="66"/>
      <c r="E14" s="67" t="s">
        <v>306</v>
      </c>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69">
        <f t="shared" si="0"/>
        <v>0</v>
      </c>
      <c r="AL14" s="70">
        <f>IF($AK$3="４週",AK14/4,AK14/(DAY(EOMONTH($F$9,0))/7))</f>
        <v>0</v>
      </c>
      <c r="AM14" s="1012"/>
      <c r="AN14" s="1012"/>
    </row>
    <row r="15" spans="1:40" ht="18" customHeight="1">
      <c r="A15" s="199">
        <v>5</v>
      </c>
      <c r="B15" s="252"/>
      <c r="C15" s="65"/>
      <c r="D15" s="66"/>
      <c r="E15" s="67"/>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69">
        <f t="shared" si="0"/>
        <v>0</v>
      </c>
      <c r="AL15" s="70">
        <f t="shared" ref="AL15:AL30" si="1">IF($AK$3="４週",AK15/4,AK15/(DAY(EOMONTH($F$9,0))/7))</f>
        <v>0</v>
      </c>
      <c r="AM15" s="1012"/>
      <c r="AN15" s="1012"/>
    </row>
    <row r="16" spans="1:40" ht="18" customHeight="1">
      <c r="A16" s="199">
        <v>6</v>
      </c>
      <c r="B16" s="252"/>
      <c r="C16" s="65"/>
      <c r="D16" s="66"/>
      <c r="E16" s="67"/>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69">
        <f t="shared" si="0"/>
        <v>0</v>
      </c>
      <c r="AL16" s="70">
        <f t="shared" si="1"/>
        <v>0</v>
      </c>
      <c r="AM16" s="1012"/>
      <c r="AN16" s="1012"/>
    </row>
    <row r="17" spans="1:40" ht="18" customHeight="1">
      <c r="A17" s="199">
        <v>7</v>
      </c>
      <c r="B17" s="252"/>
      <c r="C17" s="65"/>
      <c r="D17" s="66"/>
      <c r="E17" s="67"/>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69">
        <f t="shared" si="0"/>
        <v>0</v>
      </c>
      <c r="AL17" s="70">
        <f t="shared" si="1"/>
        <v>0</v>
      </c>
      <c r="AM17" s="1012"/>
      <c r="AN17" s="1012"/>
    </row>
    <row r="18" spans="1:40" ht="18" customHeight="1">
      <c r="A18" s="199">
        <v>8</v>
      </c>
      <c r="B18" s="252"/>
      <c r="C18" s="65"/>
      <c r="D18" s="66"/>
      <c r="E18" s="67"/>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69">
        <f t="shared" si="0"/>
        <v>0</v>
      </c>
      <c r="AL18" s="70">
        <f t="shared" si="1"/>
        <v>0</v>
      </c>
      <c r="AM18" s="1012"/>
      <c r="AN18" s="1012"/>
    </row>
    <row r="19" spans="1:40" ht="18" customHeight="1">
      <c r="A19" s="199">
        <v>9</v>
      </c>
      <c r="B19" s="252"/>
      <c r="C19" s="65"/>
      <c r="D19" s="66"/>
      <c r="E19" s="67"/>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69">
        <f t="shared" si="0"/>
        <v>0</v>
      </c>
      <c r="AL19" s="70">
        <f t="shared" si="1"/>
        <v>0</v>
      </c>
      <c r="AM19" s="1012"/>
      <c r="AN19" s="1012"/>
    </row>
    <row r="20" spans="1:40" ht="18" customHeight="1">
      <c r="A20" s="199">
        <v>10</v>
      </c>
      <c r="B20" s="252"/>
      <c r="C20" s="65"/>
      <c r="D20" s="66"/>
      <c r="E20" s="67"/>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69">
        <f t="shared" si="0"/>
        <v>0</v>
      </c>
      <c r="AL20" s="70">
        <f t="shared" si="1"/>
        <v>0</v>
      </c>
      <c r="AM20" s="1012"/>
      <c r="AN20" s="1012"/>
    </row>
    <row r="21" spans="1:40" ht="18" customHeight="1">
      <c r="A21" s="199">
        <v>11</v>
      </c>
      <c r="B21" s="252"/>
      <c r="C21" s="65"/>
      <c r="D21" s="66"/>
      <c r="E21" s="67"/>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69">
        <f t="shared" si="0"/>
        <v>0</v>
      </c>
      <c r="AL21" s="70">
        <f t="shared" si="1"/>
        <v>0</v>
      </c>
      <c r="AM21" s="1012"/>
      <c r="AN21" s="1012"/>
    </row>
    <row r="22" spans="1:40" ht="18" customHeight="1">
      <c r="A22" s="199">
        <v>12</v>
      </c>
      <c r="B22" s="252"/>
      <c r="C22" s="65"/>
      <c r="D22" s="66"/>
      <c r="E22" s="67"/>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69">
        <f t="shared" si="0"/>
        <v>0</v>
      </c>
      <c r="AL22" s="70">
        <f t="shared" si="1"/>
        <v>0</v>
      </c>
      <c r="AM22" s="1012"/>
      <c r="AN22" s="1012"/>
    </row>
    <row r="23" spans="1:40" ht="18" customHeight="1">
      <c r="A23" s="199">
        <v>13</v>
      </c>
      <c r="B23" s="252"/>
      <c r="C23" s="65"/>
      <c r="D23" s="66"/>
      <c r="E23" s="67"/>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69">
        <f t="shared" si="0"/>
        <v>0</v>
      </c>
      <c r="AL23" s="70">
        <f t="shared" si="1"/>
        <v>0</v>
      </c>
      <c r="AM23" s="1012"/>
      <c r="AN23" s="1012"/>
    </row>
    <row r="24" spans="1:40" ht="18" customHeight="1">
      <c r="A24" s="199">
        <v>14</v>
      </c>
      <c r="B24" s="252"/>
      <c r="C24" s="65"/>
      <c r="D24" s="66"/>
      <c r="E24" s="67"/>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69">
        <f t="shared" si="0"/>
        <v>0</v>
      </c>
      <c r="AL24" s="70">
        <f t="shared" si="1"/>
        <v>0</v>
      </c>
      <c r="AM24" s="1012"/>
      <c r="AN24" s="1012"/>
    </row>
    <row r="25" spans="1:40" ht="18" customHeight="1">
      <c r="A25" s="199">
        <v>15</v>
      </c>
      <c r="B25" s="252"/>
      <c r="C25" s="65"/>
      <c r="D25" s="66"/>
      <c r="E25" s="67"/>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69">
        <f t="shared" si="0"/>
        <v>0</v>
      </c>
      <c r="AL25" s="70">
        <f t="shared" si="1"/>
        <v>0</v>
      </c>
      <c r="AM25" s="1012"/>
      <c r="AN25" s="1012"/>
    </row>
    <row r="26" spans="1:40" ht="18" customHeight="1">
      <c r="A26" s="199">
        <v>16</v>
      </c>
      <c r="B26" s="252"/>
      <c r="C26" s="65"/>
      <c r="D26" s="66"/>
      <c r="E26" s="67"/>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69">
        <f t="shared" si="0"/>
        <v>0</v>
      </c>
      <c r="AL26" s="70">
        <f t="shared" si="1"/>
        <v>0</v>
      </c>
      <c r="AM26" s="1012"/>
      <c r="AN26" s="1012"/>
    </row>
    <row r="27" spans="1:40" ht="18" customHeight="1">
      <c r="A27" s="199">
        <v>17</v>
      </c>
      <c r="B27" s="252"/>
      <c r="C27" s="65"/>
      <c r="D27" s="66"/>
      <c r="E27" s="67"/>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69">
        <f t="shared" si="0"/>
        <v>0</v>
      </c>
      <c r="AL27" s="70">
        <f t="shared" si="1"/>
        <v>0</v>
      </c>
      <c r="AM27" s="1012"/>
      <c r="AN27" s="1012"/>
    </row>
    <row r="28" spans="1:40" ht="18" customHeight="1">
      <c r="A28" s="199">
        <v>18</v>
      </c>
      <c r="B28" s="252"/>
      <c r="C28" s="65"/>
      <c r="D28" s="66"/>
      <c r="E28" s="67"/>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69">
        <f t="shared" si="0"/>
        <v>0</v>
      </c>
      <c r="AL28" s="70">
        <f t="shared" si="1"/>
        <v>0</v>
      </c>
      <c r="AM28" s="1012"/>
      <c r="AN28" s="1012"/>
    </row>
    <row r="29" spans="1:40" ht="18" customHeight="1">
      <c r="A29" s="199">
        <v>19</v>
      </c>
      <c r="B29" s="252"/>
      <c r="C29" s="65"/>
      <c r="D29" s="66"/>
      <c r="E29" s="67"/>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69">
        <f t="shared" si="0"/>
        <v>0</v>
      </c>
      <c r="AL29" s="70">
        <f t="shared" si="1"/>
        <v>0</v>
      </c>
      <c r="AM29" s="1012"/>
      <c r="AN29" s="1012"/>
    </row>
    <row r="30" spans="1:40" ht="18" customHeight="1">
      <c r="A30" s="199">
        <v>20</v>
      </c>
      <c r="B30" s="252"/>
      <c r="C30" s="65"/>
      <c r="D30" s="66"/>
      <c r="E30" s="67"/>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69">
        <f t="shared" si="0"/>
        <v>0</v>
      </c>
      <c r="AL30" s="70">
        <f t="shared" si="1"/>
        <v>0</v>
      </c>
      <c r="AM30" s="1012"/>
      <c r="AN30" s="1012"/>
    </row>
    <row r="31" spans="1:40" ht="18" customHeight="1">
      <c r="A31" s="1013" t="s">
        <v>148</v>
      </c>
      <c r="B31" s="1014"/>
      <c r="C31" s="1014"/>
      <c r="D31" s="1014"/>
      <c r="E31" s="1014"/>
      <c r="F31" s="210">
        <f t="shared" ref="F31:AJ31" si="2">+SUM(F11:F30)</f>
        <v>0</v>
      </c>
      <c r="G31" s="210">
        <f t="shared" si="2"/>
        <v>0</v>
      </c>
      <c r="H31" s="210">
        <f t="shared" si="2"/>
        <v>0</v>
      </c>
      <c r="I31" s="210">
        <f t="shared" si="2"/>
        <v>0</v>
      </c>
      <c r="J31" s="210">
        <f t="shared" si="2"/>
        <v>0</v>
      </c>
      <c r="K31" s="210">
        <f t="shared" si="2"/>
        <v>0</v>
      </c>
      <c r="L31" s="210">
        <f t="shared" si="2"/>
        <v>0</v>
      </c>
      <c r="M31" s="210">
        <f t="shared" si="2"/>
        <v>0</v>
      </c>
      <c r="N31" s="210">
        <f t="shared" si="2"/>
        <v>0</v>
      </c>
      <c r="O31" s="210">
        <f t="shared" si="2"/>
        <v>0</v>
      </c>
      <c r="P31" s="210">
        <f t="shared" si="2"/>
        <v>0</v>
      </c>
      <c r="Q31" s="210">
        <f t="shared" si="2"/>
        <v>0</v>
      </c>
      <c r="R31" s="210">
        <f t="shared" si="2"/>
        <v>0</v>
      </c>
      <c r="S31" s="210">
        <f t="shared" si="2"/>
        <v>0</v>
      </c>
      <c r="T31" s="210">
        <f t="shared" si="2"/>
        <v>0</v>
      </c>
      <c r="U31" s="210">
        <f t="shared" si="2"/>
        <v>0</v>
      </c>
      <c r="V31" s="210">
        <f t="shared" si="2"/>
        <v>0</v>
      </c>
      <c r="W31" s="210">
        <f t="shared" si="2"/>
        <v>0</v>
      </c>
      <c r="X31" s="210">
        <f t="shared" si="2"/>
        <v>0</v>
      </c>
      <c r="Y31" s="210">
        <f t="shared" si="2"/>
        <v>0</v>
      </c>
      <c r="Z31" s="210">
        <f t="shared" si="2"/>
        <v>0</v>
      </c>
      <c r="AA31" s="210">
        <f t="shared" si="2"/>
        <v>0</v>
      </c>
      <c r="AB31" s="210">
        <f t="shared" si="2"/>
        <v>0</v>
      </c>
      <c r="AC31" s="210">
        <f t="shared" si="2"/>
        <v>0</v>
      </c>
      <c r="AD31" s="210">
        <f t="shared" si="2"/>
        <v>0</v>
      </c>
      <c r="AE31" s="210">
        <f t="shared" si="2"/>
        <v>0</v>
      </c>
      <c r="AF31" s="210">
        <f t="shared" si="2"/>
        <v>0</v>
      </c>
      <c r="AG31" s="210">
        <f t="shared" si="2"/>
        <v>0</v>
      </c>
      <c r="AH31" s="210">
        <f t="shared" si="2"/>
        <v>0</v>
      </c>
      <c r="AI31" s="210">
        <f t="shared" si="2"/>
        <v>0</v>
      </c>
      <c r="AJ31" s="210">
        <f t="shared" si="2"/>
        <v>0</v>
      </c>
      <c r="AK31" s="69">
        <f t="shared" si="0"/>
        <v>0</v>
      </c>
      <c r="AL31" s="70">
        <f>IF($AK$3="４週",AK31/4,AK31/(DAY(EOMONTH($F$9,0))/7))</f>
        <v>0</v>
      </c>
      <c r="AM31" s="1015"/>
      <c r="AN31" s="1015"/>
    </row>
    <row r="32" spans="1:40" ht="18" customHeight="1">
      <c r="A32" s="1014" t="s">
        <v>149</v>
      </c>
      <c r="B32" s="1014"/>
      <c r="C32" s="1014"/>
      <c r="D32" s="1014"/>
      <c r="E32" s="1016"/>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210"/>
      <c r="AL32" s="73"/>
      <c r="AM32" s="1015"/>
      <c r="AN32" s="1015"/>
    </row>
    <row r="33" spans="1:43" ht="15" customHeight="1">
      <c r="A33" s="60"/>
      <c r="B33" s="60"/>
      <c r="C33" s="60"/>
      <c r="D33" s="60"/>
      <c r="E33" s="60"/>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60"/>
      <c r="AL33" s="60"/>
      <c r="AM33" s="13"/>
    </row>
    <row r="34" spans="1:43" ht="15" customHeight="1">
      <c r="A34" s="60"/>
      <c r="B34" s="60"/>
      <c r="C34" s="60"/>
      <c r="D34" s="60"/>
      <c r="E34" s="60"/>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60"/>
      <c r="AL34" s="60"/>
      <c r="AM34" s="13"/>
    </row>
    <row r="35" spans="1:43" ht="21" customHeight="1">
      <c r="A35" s="14" t="s">
        <v>307</v>
      </c>
      <c r="B35" s="60"/>
      <c r="C35" s="60"/>
      <c r="D35" s="60"/>
      <c r="E35" s="60"/>
      <c r="F35" s="60"/>
      <c r="G35" s="74"/>
      <c r="H35" s="74"/>
      <c r="I35" s="74"/>
      <c r="J35" s="74"/>
      <c r="K35" s="74"/>
      <c r="L35" s="74"/>
      <c r="M35" s="74"/>
      <c r="N35" s="74"/>
      <c r="O35" s="74"/>
      <c r="AM35" s="60"/>
      <c r="AN35" s="13"/>
    </row>
    <row r="36" spans="1:43" ht="24.9" customHeight="1">
      <c r="A36" s="983"/>
      <c r="B36" s="983"/>
      <c r="C36" s="983"/>
      <c r="D36" s="202">
        <v>4</v>
      </c>
      <c r="E36" s="202">
        <v>5</v>
      </c>
      <c r="F36" s="1011">
        <v>6</v>
      </c>
      <c r="G36" s="1011"/>
      <c r="H36" s="1011"/>
      <c r="I36" s="1011">
        <v>7</v>
      </c>
      <c r="J36" s="1011"/>
      <c r="K36" s="1011"/>
      <c r="L36" s="1011">
        <v>8</v>
      </c>
      <c r="M36" s="1011"/>
      <c r="N36" s="1011"/>
      <c r="O36" s="1011">
        <v>9</v>
      </c>
      <c r="P36" s="1011"/>
      <c r="Q36" s="1011"/>
      <c r="R36" s="1011">
        <v>10</v>
      </c>
      <c r="S36" s="1011"/>
      <c r="T36" s="1011"/>
      <c r="U36" s="1011">
        <v>11</v>
      </c>
      <c r="V36" s="1011"/>
      <c r="W36" s="1011"/>
      <c r="X36" s="1011">
        <v>12</v>
      </c>
      <c r="Y36" s="1011"/>
      <c r="Z36" s="1011"/>
      <c r="AA36" s="1011">
        <v>1</v>
      </c>
      <c r="AB36" s="1011"/>
      <c r="AC36" s="1011"/>
      <c r="AD36" s="1011">
        <v>2</v>
      </c>
      <c r="AE36" s="1011"/>
      <c r="AF36" s="1011"/>
      <c r="AG36" s="1011">
        <v>3</v>
      </c>
      <c r="AH36" s="1011"/>
      <c r="AI36" s="1011"/>
      <c r="AJ36" s="983" t="s">
        <v>0</v>
      </c>
      <c r="AK36" s="983"/>
      <c r="AL36" s="201" t="s">
        <v>308</v>
      </c>
      <c r="AM36" s="1006" t="s">
        <v>309</v>
      </c>
      <c r="AN36" s="1007"/>
      <c r="AO36" s="253"/>
      <c r="AP36" s="253"/>
      <c r="AQ36" s="253"/>
    </row>
    <row r="37" spans="1:43" ht="21.9" customHeight="1">
      <c r="A37" s="999" t="s">
        <v>310</v>
      </c>
      <c r="B37" s="999"/>
      <c r="C37" s="999"/>
      <c r="D37" s="204">
        <f>SUM(D38,D39,D40,D41,D43,D45)</f>
        <v>1840</v>
      </c>
      <c r="E37" s="204">
        <f>SUM(E38,E39,E40,E41,E43,E45)</f>
        <v>1726</v>
      </c>
      <c r="F37" s="1008">
        <f>SUM(F38,F39,F40,F41,F43,F45)</f>
        <v>1840</v>
      </c>
      <c r="G37" s="1009"/>
      <c r="H37" s="1010"/>
      <c r="I37" s="1008">
        <f>SUM(I38,I39,I40,I41,I43,I45)</f>
        <v>1932</v>
      </c>
      <c r="J37" s="1009">
        <f t="shared" ref="J37:AI37" si="3">SUM(J38,J39,J40,J41,J43,J45)</f>
        <v>0</v>
      </c>
      <c r="K37" s="1010">
        <f t="shared" si="3"/>
        <v>0</v>
      </c>
      <c r="L37" s="1008">
        <f>SUM(L38,L39,L40,L41,L43,L45)</f>
        <v>1932</v>
      </c>
      <c r="M37" s="1009"/>
      <c r="N37" s="1010"/>
      <c r="O37" s="1008">
        <f>SUM(O38,O39,O40,O41,O43,O45)</f>
        <v>1748</v>
      </c>
      <c r="P37" s="1009"/>
      <c r="Q37" s="1010"/>
      <c r="R37" s="1008">
        <f>SUM(R38,R39,R40,R41,R43,R45)</f>
        <v>1840</v>
      </c>
      <c r="S37" s="1009"/>
      <c r="T37" s="1010"/>
      <c r="U37" s="1008">
        <f>SUM(U38,U39,U40,U41,U43,U45)</f>
        <v>1840</v>
      </c>
      <c r="V37" s="1009">
        <f t="shared" si="3"/>
        <v>0</v>
      </c>
      <c r="W37" s="1010">
        <f t="shared" si="3"/>
        <v>0</v>
      </c>
      <c r="X37" s="1008">
        <f>SUM(X38,X39,X40,X41,X43,X45)</f>
        <v>1748</v>
      </c>
      <c r="Y37" s="1009">
        <f t="shared" si="3"/>
        <v>0</v>
      </c>
      <c r="Z37" s="1010">
        <f t="shared" si="3"/>
        <v>0</v>
      </c>
      <c r="AA37" s="1008">
        <f>SUM(AA38,AA39,AA40,AA41,AA43,AA45)</f>
        <v>1748</v>
      </c>
      <c r="AB37" s="1009">
        <f t="shared" si="3"/>
        <v>0</v>
      </c>
      <c r="AC37" s="1010">
        <f t="shared" si="3"/>
        <v>0</v>
      </c>
      <c r="AD37" s="1008">
        <f>SUM(AD38,AD39,AD40,AD41,AD43,AD45)</f>
        <v>1748</v>
      </c>
      <c r="AE37" s="1009">
        <f t="shared" si="3"/>
        <v>0</v>
      </c>
      <c r="AF37" s="1010">
        <f t="shared" si="3"/>
        <v>0</v>
      </c>
      <c r="AG37" s="1008">
        <f>SUM(AG38,AG39,AG40,AG41,AG43,AG45)</f>
        <v>1840</v>
      </c>
      <c r="AH37" s="1009">
        <f t="shared" si="3"/>
        <v>0</v>
      </c>
      <c r="AI37" s="1010">
        <f t="shared" si="3"/>
        <v>0</v>
      </c>
      <c r="AJ37" s="979">
        <f>SUM(D37:AI37)</f>
        <v>21782</v>
      </c>
      <c r="AK37" s="979"/>
      <c r="AL37" s="79">
        <f>ROUNDUP(AJ37/AJ47,1)</f>
        <v>92</v>
      </c>
      <c r="AM37" s="995"/>
      <c r="AN37" s="996"/>
      <c r="AO37" s="253"/>
      <c r="AP37" s="253"/>
      <c r="AQ37" s="253"/>
    </row>
    <row r="38" spans="1:43" ht="21.9" customHeight="1">
      <c r="A38" s="1005" t="s">
        <v>311</v>
      </c>
      <c r="B38" s="1003"/>
      <c r="C38" s="1004"/>
      <c r="D38" s="203">
        <v>50</v>
      </c>
      <c r="E38" s="203">
        <v>45</v>
      </c>
      <c r="F38" s="994">
        <v>50</v>
      </c>
      <c r="G38" s="994"/>
      <c r="H38" s="994"/>
      <c r="I38" s="994">
        <v>50</v>
      </c>
      <c r="J38" s="994"/>
      <c r="K38" s="994"/>
      <c r="L38" s="994">
        <v>50</v>
      </c>
      <c r="M38" s="994"/>
      <c r="N38" s="994"/>
      <c r="O38" s="994">
        <v>45</v>
      </c>
      <c r="P38" s="994"/>
      <c r="Q38" s="994"/>
      <c r="R38" s="994">
        <v>50</v>
      </c>
      <c r="S38" s="994"/>
      <c r="T38" s="994"/>
      <c r="U38" s="994">
        <v>50</v>
      </c>
      <c r="V38" s="994"/>
      <c r="W38" s="994"/>
      <c r="X38" s="994">
        <v>45</v>
      </c>
      <c r="Y38" s="994"/>
      <c r="Z38" s="994"/>
      <c r="AA38" s="994">
        <v>45</v>
      </c>
      <c r="AB38" s="994"/>
      <c r="AC38" s="994"/>
      <c r="AD38" s="994">
        <v>45</v>
      </c>
      <c r="AE38" s="994"/>
      <c r="AF38" s="994"/>
      <c r="AG38" s="994">
        <v>50</v>
      </c>
      <c r="AH38" s="994"/>
      <c r="AI38" s="994"/>
      <c r="AJ38" s="979">
        <f>SUM(D38:AI38)</f>
        <v>575</v>
      </c>
      <c r="AK38" s="979"/>
      <c r="AL38" s="79">
        <f t="shared" ref="AL38:AL46" si="4">ROUNDUP(AJ38/$AJ$47,1)</f>
        <v>2.5</v>
      </c>
      <c r="AM38" s="995"/>
      <c r="AN38" s="996"/>
      <c r="AO38" s="253"/>
      <c r="AP38" s="253"/>
      <c r="AQ38" s="253"/>
    </row>
    <row r="39" spans="1:43" ht="21.9" customHeight="1">
      <c r="A39" s="1005" t="s">
        <v>312</v>
      </c>
      <c r="B39" s="1003"/>
      <c r="C39" s="1004"/>
      <c r="D39" s="203">
        <v>50</v>
      </c>
      <c r="E39" s="203">
        <v>50</v>
      </c>
      <c r="F39" s="994">
        <v>50</v>
      </c>
      <c r="G39" s="994"/>
      <c r="H39" s="994"/>
      <c r="I39" s="994">
        <v>55</v>
      </c>
      <c r="J39" s="994"/>
      <c r="K39" s="994"/>
      <c r="L39" s="994">
        <v>55</v>
      </c>
      <c r="M39" s="994"/>
      <c r="N39" s="994"/>
      <c r="O39" s="994">
        <v>50</v>
      </c>
      <c r="P39" s="994"/>
      <c r="Q39" s="994"/>
      <c r="R39" s="994">
        <v>50</v>
      </c>
      <c r="S39" s="994"/>
      <c r="T39" s="994"/>
      <c r="U39" s="994">
        <v>50</v>
      </c>
      <c r="V39" s="994"/>
      <c r="W39" s="994"/>
      <c r="X39" s="994">
        <v>50</v>
      </c>
      <c r="Y39" s="994"/>
      <c r="Z39" s="994"/>
      <c r="AA39" s="994">
        <v>50</v>
      </c>
      <c r="AB39" s="994"/>
      <c r="AC39" s="994"/>
      <c r="AD39" s="994">
        <v>50</v>
      </c>
      <c r="AE39" s="994"/>
      <c r="AF39" s="994"/>
      <c r="AG39" s="994">
        <v>50</v>
      </c>
      <c r="AH39" s="994"/>
      <c r="AI39" s="994"/>
      <c r="AJ39" s="979">
        <f>SUM(D39:AI39)</f>
        <v>610</v>
      </c>
      <c r="AK39" s="979"/>
      <c r="AL39" s="79">
        <f t="shared" si="4"/>
        <v>2.6</v>
      </c>
      <c r="AM39" s="995"/>
      <c r="AN39" s="996"/>
      <c r="AO39" s="253"/>
      <c r="AP39" s="253"/>
      <c r="AQ39" s="253"/>
    </row>
    <row r="40" spans="1:43" ht="21.9" customHeight="1">
      <c r="A40" s="1005" t="s">
        <v>313</v>
      </c>
      <c r="B40" s="1003"/>
      <c r="C40" s="1004"/>
      <c r="D40" s="203">
        <v>100</v>
      </c>
      <c r="E40" s="203">
        <v>95</v>
      </c>
      <c r="F40" s="994">
        <v>100</v>
      </c>
      <c r="G40" s="994"/>
      <c r="H40" s="994"/>
      <c r="I40" s="994">
        <v>105</v>
      </c>
      <c r="J40" s="994"/>
      <c r="K40" s="994"/>
      <c r="L40" s="994">
        <v>105</v>
      </c>
      <c r="M40" s="994"/>
      <c r="N40" s="994"/>
      <c r="O40" s="994">
        <v>95</v>
      </c>
      <c r="P40" s="994"/>
      <c r="Q40" s="994"/>
      <c r="R40" s="994">
        <v>100</v>
      </c>
      <c r="S40" s="994"/>
      <c r="T40" s="994"/>
      <c r="U40" s="994">
        <v>100</v>
      </c>
      <c r="V40" s="994"/>
      <c r="W40" s="994"/>
      <c r="X40" s="994">
        <v>95</v>
      </c>
      <c r="Y40" s="994"/>
      <c r="Z40" s="994"/>
      <c r="AA40" s="994">
        <v>95</v>
      </c>
      <c r="AB40" s="994"/>
      <c r="AC40" s="994"/>
      <c r="AD40" s="994">
        <v>95</v>
      </c>
      <c r="AE40" s="994"/>
      <c r="AF40" s="994"/>
      <c r="AG40" s="994">
        <v>100</v>
      </c>
      <c r="AH40" s="994"/>
      <c r="AI40" s="994"/>
      <c r="AJ40" s="979">
        <f>SUM(D40:AI40)</f>
        <v>1185</v>
      </c>
      <c r="AK40" s="979"/>
      <c r="AL40" s="79">
        <f t="shared" si="4"/>
        <v>5</v>
      </c>
      <c r="AM40" s="995"/>
      <c r="AN40" s="996"/>
      <c r="AO40" s="253"/>
      <c r="AP40" s="253"/>
      <c r="AQ40" s="253"/>
    </row>
    <row r="41" spans="1:43" ht="21.9" customHeight="1">
      <c r="A41" s="1002" t="s">
        <v>314</v>
      </c>
      <c r="B41" s="1003"/>
      <c r="C41" s="1004"/>
      <c r="D41" s="203">
        <v>100</v>
      </c>
      <c r="E41" s="203">
        <v>95</v>
      </c>
      <c r="F41" s="994">
        <v>100</v>
      </c>
      <c r="G41" s="994"/>
      <c r="H41" s="994"/>
      <c r="I41" s="994">
        <v>105</v>
      </c>
      <c r="J41" s="994"/>
      <c r="K41" s="994"/>
      <c r="L41" s="994">
        <v>105</v>
      </c>
      <c r="M41" s="994"/>
      <c r="N41" s="994"/>
      <c r="O41" s="994">
        <v>95</v>
      </c>
      <c r="P41" s="994"/>
      <c r="Q41" s="994"/>
      <c r="R41" s="994">
        <v>100</v>
      </c>
      <c r="S41" s="994"/>
      <c r="T41" s="994"/>
      <c r="U41" s="994">
        <v>100</v>
      </c>
      <c r="V41" s="994"/>
      <c r="W41" s="994"/>
      <c r="X41" s="994">
        <v>95</v>
      </c>
      <c r="Y41" s="994"/>
      <c r="Z41" s="994"/>
      <c r="AA41" s="994">
        <v>95</v>
      </c>
      <c r="AB41" s="994"/>
      <c r="AC41" s="994"/>
      <c r="AD41" s="994">
        <v>95</v>
      </c>
      <c r="AE41" s="994"/>
      <c r="AF41" s="994"/>
      <c r="AG41" s="994">
        <v>100</v>
      </c>
      <c r="AH41" s="994"/>
      <c r="AI41" s="994"/>
      <c r="AJ41" s="979">
        <f t="shared" ref="AJ41:AJ45" si="5">SUM(D41:AI41)</f>
        <v>1185</v>
      </c>
      <c r="AK41" s="979"/>
      <c r="AL41" s="79">
        <f t="shared" si="4"/>
        <v>5</v>
      </c>
      <c r="AM41" s="995"/>
      <c r="AN41" s="996"/>
      <c r="AO41" s="253"/>
      <c r="AP41" s="253"/>
      <c r="AQ41" s="253"/>
    </row>
    <row r="42" spans="1:43" s="82" customFormat="1" ht="21.9" customHeight="1">
      <c r="A42" s="80"/>
      <c r="B42" s="1000" t="s">
        <v>315</v>
      </c>
      <c r="C42" s="1001"/>
      <c r="D42" s="203">
        <v>100</v>
      </c>
      <c r="E42" s="203">
        <v>95</v>
      </c>
      <c r="F42" s="994">
        <v>100</v>
      </c>
      <c r="G42" s="994"/>
      <c r="H42" s="994"/>
      <c r="I42" s="994">
        <v>105</v>
      </c>
      <c r="J42" s="994"/>
      <c r="K42" s="994"/>
      <c r="L42" s="994">
        <v>105</v>
      </c>
      <c r="M42" s="994"/>
      <c r="N42" s="994"/>
      <c r="O42" s="994">
        <v>95</v>
      </c>
      <c r="P42" s="994"/>
      <c r="Q42" s="994"/>
      <c r="R42" s="994">
        <v>100</v>
      </c>
      <c r="S42" s="994"/>
      <c r="T42" s="994"/>
      <c r="U42" s="994">
        <v>100</v>
      </c>
      <c r="V42" s="994"/>
      <c r="W42" s="994"/>
      <c r="X42" s="994">
        <v>95</v>
      </c>
      <c r="Y42" s="994"/>
      <c r="Z42" s="994"/>
      <c r="AA42" s="994">
        <v>95</v>
      </c>
      <c r="AB42" s="994"/>
      <c r="AC42" s="994"/>
      <c r="AD42" s="994">
        <v>95</v>
      </c>
      <c r="AE42" s="994"/>
      <c r="AF42" s="994"/>
      <c r="AG42" s="994">
        <v>100</v>
      </c>
      <c r="AH42" s="994"/>
      <c r="AI42" s="994"/>
      <c r="AJ42" s="979">
        <f>SUM(D42:AI42)</f>
        <v>1185</v>
      </c>
      <c r="AK42" s="979"/>
      <c r="AL42" s="79">
        <f t="shared" si="4"/>
        <v>5</v>
      </c>
      <c r="AM42" s="997">
        <f>ROUNDUP($AJ$42/$AJ$47,1)</f>
        <v>5</v>
      </c>
      <c r="AN42" s="998"/>
      <c r="AO42" s="254"/>
      <c r="AP42" s="254"/>
      <c r="AQ42" s="254"/>
    </row>
    <row r="43" spans="1:43" ht="21.9" customHeight="1">
      <c r="A43" s="1002" t="s">
        <v>316</v>
      </c>
      <c r="B43" s="1003"/>
      <c r="C43" s="1004"/>
      <c r="D43" s="203">
        <v>140</v>
      </c>
      <c r="E43" s="203">
        <v>131</v>
      </c>
      <c r="F43" s="994">
        <v>140</v>
      </c>
      <c r="G43" s="994"/>
      <c r="H43" s="994"/>
      <c r="I43" s="994">
        <v>147</v>
      </c>
      <c r="J43" s="994"/>
      <c r="K43" s="994"/>
      <c r="L43" s="994">
        <v>147</v>
      </c>
      <c r="M43" s="994"/>
      <c r="N43" s="994"/>
      <c r="O43" s="994">
        <v>133</v>
      </c>
      <c r="P43" s="994"/>
      <c r="Q43" s="994"/>
      <c r="R43" s="994">
        <v>140</v>
      </c>
      <c r="S43" s="994"/>
      <c r="T43" s="994"/>
      <c r="U43" s="994">
        <v>140</v>
      </c>
      <c r="V43" s="994"/>
      <c r="W43" s="994"/>
      <c r="X43" s="994">
        <v>133</v>
      </c>
      <c r="Y43" s="994"/>
      <c r="Z43" s="994"/>
      <c r="AA43" s="994">
        <v>133</v>
      </c>
      <c r="AB43" s="994"/>
      <c r="AC43" s="994"/>
      <c r="AD43" s="994">
        <v>133</v>
      </c>
      <c r="AE43" s="994"/>
      <c r="AF43" s="994"/>
      <c r="AG43" s="994">
        <v>140</v>
      </c>
      <c r="AH43" s="994"/>
      <c r="AI43" s="994"/>
      <c r="AJ43" s="979">
        <f t="shared" si="5"/>
        <v>1657</v>
      </c>
      <c r="AK43" s="979"/>
      <c r="AL43" s="79">
        <f t="shared" si="4"/>
        <v>7</v>
      </c>
      <c r="AM43" s="995"/>
      <c r="AN43" s="996"/>
      <c r="AO43" s="253"/>
      <c r="AP43" s="253"/>
      <c r="AQ43" s="253"/>
    </row>
    <row r="44" spans="1:43" s="82" customFormat="1" ht="21.9" customHeight="1">
      <c r="A44" s="83"/>
      <c r="B44" s="1000" t="s">
        <v>317</v>
      </c>
      <c r="C44" s="1001"/>
      <c r="D44" s="203">
        <v>140</v>
      </c>
      <c r="E44" s="203">
        <v>131</v>
      </c>
      <c r="F44" s="994">
        <v>140</v>
      </c>
      <c r="G44" s="994"/>
      <c r="H44" s="994"/>
      <c r="I44" s="994">
        <v>147</v>
      </c>
      <c r="J44" s="994"/>
      <c r="K44" s="994"/>
      <c r="L44" s="994">
        <v>147</v>
      </c>
      <c r="M44" s="994"/>
      <c r="N44" s="994"/>
      <c r="O44" s="994">
        <v>133</v>
      </c>
      <c r="P44" s="994"/>
      <c r="Q44" s="994"/>
      <c r="R44" s="994">
        <v>140</v>
      </c>
      <c r="S44" s="994"/>
      <c r="T44" s="994"/>
      <c r="U44" s="994">
        <v>140</v>
      </c>
      <c r="V44" s="994"/>
      <c r="W44" s="994"/>
      <c r="X44" s="994">
        <v>133</v>
      </c>
      <c r="Y44" s="994"/>
      <c r="Z44" s="994"/>
      <c r="AA44" s="994">
        <v>133</v>
      </c>
      <c r="AB44" s="994"/>
      <c r="AC44" s="994"/>
      <c r="AD44" s="994">
        <v>133</v>
      </c>
      <c r="AE44" s="994"/>
      <c r="AF44" s="994"/>
      <c r="AG44" s="994">
        <v>140</v>
      </c>
      <c r="AH44" s="994"/>
      <c r="AI44" s="994"/>
      <c r="AJ44" s="979">
        <f>SUM(D44:AI44)</f>
        <v>1657</v>
      </c>
      <c r="AK44" s="979"/>
      <c r="AL44" s="79">
        <f t="shared" si="4"/>
        <v>7</v>
      </c>
      <c r="AM44" s="997">
        <f>ROUNDUP($AJ$44/$AJ$47,1)</f>
        <v>7</v>
      </c>
      <c r="AN44" s="998"/>
      <c r="AO44" s="254"/>
      <c r="AP44" s="254"/>
      <c r="AQ44" s="254"/>
    </row>
    <row r="45" spans="1:43" ht="21.9" customHeight="1">
      <c r="A45" s="1002" t="s">
        <v>318</v>
      </c>
      <c r="B45" s="1003"/>
      <c r="C45" s="1004"/>
      <c r="D45" s="203">
        <v>1400</v>
      </c>
      <c r="E45" s="203">
        <v>1310</v>
      </c>
      <c r="F45" s="994">
        <v>1400</v>
      </c>
      <c r="G45" s="994"/>
      <c r="H45" s="994"/>
      <c r="I45" s="994">
        <v>1470</v>
      </c>
      <c r="J45" s="994"/>
      <c r="K45" s="994"/>
      <c r="L45" s="994">
        <v>1470</v>
      </c>
      <c r="M45" s="994"/>
      <c r="N45" s="994"/>
      <c r="O45" s="994">
        <v>1330</v>
      </c>
      <c r="P45" s="994"/>
      <c r="Q45" s="994"/>
      <c r="R45" s="994">
        <v>1400</v>
      </c>
      <c r="S45" s="994"/>
      <c r="T45" s="994"/>
      <c r="U45" s="994">
        <v>1400</v>
      </c>
      <c r="V45" s="994"/>
      <c r="W45" s="994"/>
      <c r="X45" s="994">
        <v>1330</v>
      </c>
      <c r="Y45" s="994"/>
      <c r="Z45" s="994"/>
      <c r="AA45" s="994">
        <v>1330</v>
      </c>
      <c r="AB45" s="994"/>
      <c r="AC45" s="994"/>
      <c r="AD45" s="994">
        <v>1330</v>
      </c>
      <c r="AE45" s="994"/>
      <c r="AF45" s="994"/>
      <c r="AG45" s="994">
        <v>1400</v>
      </c>
      <c r="AH45" s="994"/>
      <c r="AI45" s="994"/>
      <c r="AJ45" s="979">
        <f t="shared" si="5"/>
        <v>16570</v>
      </c>
      <c r="AK45" s="979"/>
      <c r="AL45" s="79">
        <f t="shared" si="4"/>
        <v>70</v>
      </c>
      <c r="AM45" s="995"/>
      <c r="AN45" s="996"/>
      <c r="AO45" s="253"/>
      <c r="AP45" s="253"/>
      <c r="AQ45" s="253"/>
    </row>
    <row r="46" spans="1:43" s="82" customFormat="1" ht="21.9" customHeight="1">
      <c r="A46" s="80"/>
      <c r="B46" s="1000" t="s">
        <v>315</v>
      </c>
      <c r="C46" s="1001"/>
      <c r="D46" s="203">
        <v>1400</v>
      </c>
      <c r="E46" s="203">
        <v>1310</v>
      </c>
      <c r="F46" s="994">
        <v>1400</v>
      </c>
      <c r="G46" s="994"/>
      <c r="H46" s="994"/>
      <c r="I46" s="994">
        <v>1470</v>
      </c>
      <c r="J46" s="994"/>
      <c r="K46" s="994"/>
      <c r="L46" s="994">
        <v>1470</v>
      </c>
      <c r="M46" s="994"/>
      <c r="N46" s="994"/>
      <c r="O46" s="994">
        <v>1330</v>
      </c>
      <c r="P46" s="994"/>
      <c r="Q46" s="994"/>
      <c r="R46" s="994">
        <v>1400</v>
      </c>
      <c r="S46" s="994"/>
      <c r="T46" s="994"/>
      <c r="U46" s="994">
        <v>1400</v>
      </c>
      <c r="V46" s="994"/>
      <c r="W46" s="994"/>
      <c r="X46" s="994">
        <v>1330</v>
      </c>
      <c r="Y46" s="994"/>
      <c r="Z46" s="994"/>
      <c r="AA46" s="994">
        <v>1330</v>
      </c>
      <c r="AB46" s="994"/>
      <c r="AC46" s="994"/>
      <c r="AD46" s="994">
        <v>1330</v>
      </c>
      <c r="AE46" s="994"/>
      <c r="AF46" s="994"/>
      <c r="AG46" s="994">
        <v>1400</v>
      </c>
      <c r="AH46" s="994"/>
      <c r="AI46" s="994"/>
      <c r="AJ46" s="979">
        <f>SUM(D46:AI46)</f>
        <v>16570</v>
      </c>
      <c r="AK46" s="979"/>
      <c r="AL46" s="79">
        <f t="shared" si="4"/>
        <v>70</v>
      </c>
      <c r="AM46" s="997">
        <f>ROUNDUP($AJ$46/$AJ$47,1)</f>
        <v>70</v>
      </c>
      <c r="AN46" s="998"/>
      <c r="AO46" s="254"/>
      <c r="AP46" s="254"/>
      <c r="AQ46" s="254"/>
    </row>
    <row r="47" spans="1:43" ht="21.9" customHeight="1">
      <c r="A47" s="999" t="s">
        <v>319</v>
      </c>
      <c r="B47" s="999"/>
      <c r="C47" s="999"/>
      <c r="D47" s="203">
        <v>20</v>
      </c>
      <c r="E47" s="203">
        <v>19</v>
      </c>
      <c r="F47" s="994">
        <v>20</v>
      </c>
      <c r="G47" s="994"/>
      <c r="H47" s="994"/>
      <c r="I47" s="994">
        <v>21</v>
      </c>
      <c r="J47" s="994"/>
      <c r="K47" s="994"/>
      <c r="L47" s="994">
        <v>21</v>
      </c>
      <c r="M47" s="994"/>
      <c r="N47" s="994"/>
      <c r="O47" s="994">
        <v>19</v>
      </c>
      <c r="P47" s="994"/>
      <c r="Q47" s="994"/>
      <c r="R47" s="994">
        <v>20</v>
      </c>
      <c r="S47" s="994"/>
      <c r="T47" s="994"/>
      <c r="U47" s="994">
        <v>20</v>
      </c>
      <c r="V47" s="994"/>
      <c r="W47" s="994"/>
      <c r="X47" s="994">
        <v>19</v>
      </c>
      <c r="Y47" s="994"/>
      <c r="Z47" s="994"/>
      <c r="AA47" s="994">
        <v>19</v>
      </c>
      <c r="AB47" s="994"/>
      <c r="AC47" s="994"/>
      <c r="AD47" s="994">
        <v>19</v>
      </c>
      <c r="AE47" s="994"/>
      <c r="AF47" s="994"/>
      <c r="AG47" s="994">
        <v>20</v>
      </c>
      <c r="AH47" s="994"/>
      <c r="AI47" s="994"/>
      <c r="AJ47" s="979">
        <f>+SUM(D47:AI47)</f>
        <v>237</v>
      </c>
      <c r="AK47" s="979"/>
      <c r="AL47" s="84"/>
      <c r="AM47" s="995"/>
      <c r="AN47" s="996"/>
      <c r="AO47" s="253"/>
      <c r="AP47" s="253"/>
      <c r="AQ47" s="253"/>
    </row>
    <row r="48" spans="1:43" ht="5.0999999999999996" customHeight="1">
      <c r="A48" s="85"/>
      <c r="B48" s="85"/>
      <c r="C48" s="85"/>
      <c r="D48" s="253"/>
      <c r="E48" s="253"/>
      <c r="F48" s="253"/>
      <c r="G48" s="253"/>
      <c r="H48" s="253"/>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86"/>
      <c r="AK48" s="74"/>
      <c r="AL48" s="60"/>
      <c r="AM48" s="60"/>
      <c r="AN48" s="13"/>
    </row>
    <row r="49" spans="1:40" ht="18" customHeight="1">
      <c r="A49" s="14" t="s">
        <v>320</v>
      </c>
      <c r="B49" s="74"/>
      <c r="D49" s="74"/>
      <c r="E49" s="74"/>
      <c r="F49" s="74"/>
      <c r="G49" s="74"/>
      <c r="H49" s="74"/>
      <c r="I49" s="74"/>
      <c r="J49" s="74"/>
      <c r="K49" s="74"/>
      <c r="L49" s="74"/>
      <c r="M49" s="74"/>
      <c r="N49" s="74"/>
      <c r="O49" s="74"/>
      <c r="P49" s="74"/>
      <c r="Q49" s="74"/>
      <c r="R49" s="74"/>
      <c r="S49" s="74"/>
      <c r="T49" s="74"/>
      <c r="U49" s="74"/>
      <c r="V49" s="74"/>
      <c r="W49" s="60"/>
      <c r="X49" s="74"/>
      <c r="Y49" s="74"/>
      <c r="Z49" s="74"/>
      <c r="AA49" s="74"/>
      <c r="AB49" s="74"/>
      <c r="AC49" s="74"/>
      <c r="AD49" s="74"/>
      <c r="AE49" s="74"/>
      <c r="AF49" s="74"/>
      <c r="AG49" s="74"/>
      <c r="AH49" s="74"/>
      <c r="AI49" s="74"/>
      <c r="AJ49" s="86"/>
      <c r="AK49" s="74"/>
      <c r="AL49" s="60"/>
      <c r="AM49" s="60"/>
      <c r="AN49" s="13"/>
    </row>
    <row r="50" spans="1:40" ht="45" customHeight="1">
      <c r="A50" s="983" t="s">
        <v>321</v>
      </c>
      <c r="B50" s="983"/>
      <c r="C50" s="983" t="s">
        <v>302</v>
      </c>
      <c r="D50" s="983"/>
      <c r="E50" s="991" t="s">
        <v>322</v>
      </c>
      <c r="F50" s="991"/>
      <c r="G50" s="991"/>
      <c r="H50" s="991"/>
      <c r="I50" s="980" t="s">
        <v>323</v>
      </c>
      <c r="J50" s="981"/>
      <c r="K50" s="981"/>
      <c r="L50" s="981"/>
      <c r="M50" s="981"/>
      <c r="N50" s="982"/>
      <c r="O50" s="253"/>
      <c r="Q50" s="253"/>
      <c r="R50" s="253"/>
      <c r="S50" s="253"/>
      <c r="T50" s="253"/>
      <c r="U50" s="253"/>
      <c r="W50" s="60"/>
      <c r="X50" s="74"/>
      <c r="Y50" s="74"/>
      <c r="Z50" s="74"/>
      <c r="AA50" s="74"/>
      <c r="AB50" s="74"/>
      <c r="AC50" s="74"/>
      <c r="AD50" s="74"/>
      <c r="AE50" s="74"/>
      <c r="AF50" s="74"/>
      <c r="AG50" s="74"/>
      <c r="AH50" s="74"/>
      <c r="AI50" s="74"/>
      <c r="AJ50" s="86"/>
      <c r="AK50" s="74"/>
      <c r="AL50" s="60"/>
      <c r="AM50" s="60"/>
      <c r="AN50" s="13"/>
    </row>
    <row r="51" spans="1:40" ht="18" customHeight="1">
      <c r="A51" s="991" t="s">
        <v>324</v>
      </c>
      <c r="B51" s="991"/>
      <c r="C51" s="992">
        <f>ROUNDDOWN(IF(AL37&lt;=30,1,1+ROUNDUP((AL37-30)/30,0)),1)</f>
        <v>4</v>
      </c>
      <c r="D51" s="992"/>
      <c r="E51" s="992">
        <f>ROUNDDOWN(AL37/6,1)</f>
        <v>15.3</v>
      </c>
      <c r="F51" s="992"/>
      <c r="G51" s="992"/>
      <c r="H51" s="992"/>
      <c r="I51" s="993">
        <f>ROUNDDOWN($AL$40/9,1)+ROUNDDOWN(($AL$41-$AM$42)/6,1)+ROUNDDOWN($AM$42/12,1)+ROUNDDOWN(($AL$43-$AM$44)/4,1)+ROUNDDOWN($AM$44/8,1)+ROUNDDOWN(($AL$45-$AM$46)/2.5,1)+ROUNDDOWN($AM$46/5,1)</f>
        <v>15.7</v>
      </c>
      <c r="J51" s="993"/>
      <c r="K51" s="993"/>
      <c r="L51" s="993"/>
      <c r="M51" s="993"/>
      <c r="N51" s="993"/>
      <c r="O51" s="253"/>
      <c r="Q51" s="253"/>
      <c r="R51" s="253"/>
      <c r="S51" s="253"/>
      <c r="T51" s="253"/>
      <c r="U51" s="253"/>
      <c r="W51" s="60"/>
      <c r="X51" s="74"/>
      <c r="Y51" s="74"/>
      <c r="Z51" s="74"/>
      <c r="AA51" s="74"/>
      <c r="AB51" s="74"/>
      <c r="AC51" s="74"/>
      <c r="AD51" s="74"/>
      <c r="AE51" s="74"/>
      <c r="AF51" s="74"/>
      <c r="AG51" s="74"/>
      <c r="AH51" s="74"/>
      <c r="AI51" s="74"/>
      <c r="AJ51" s="86"/>
      <c r="AK51" s="74"/>
      <c r="AL51" s="60"/>
      <c r="AM51" s="60"/>
      <c r="AN51" s="13"/>
    </row>
    <row r="52" spans="1:40" ht="5.0999999999999996" customHeight="1">
      <c r="A52" s="85"/>
      <c r="B52" s="85"/>
      <c r="C52" s="85"/>
      <c r="D52" s="85"/>
      <c r="E52" s="85"/>
      <c r="F52" s="85"/>
      <c r="G52" s="85"/>
      <c r="H52" s="85"/>
      <c r="I52" s="85"/>
      <c r="J52" s="74"/>
      <c r="K52" s="74"/>
      <c r="L52" s="74"/>
      <c r="M52" s="86"/>
      <c r="N52" s="74"/>
      <c r="O52" s="74"/>
      <c r="P52" s="74"/>
      <c r="Q52" s="253"/>
      <c r="W52" s="60"/>
      <c r="X52" s="74"/>
      <c r="Y52" s="74"/>
      <c r="Z52" s="74"/>
      <c r="AA52" s="74"/>
      <c r="AB52" s="74"/>
      <c r="AC52" s="74"/>
      <c r="AD52" s="74"/>
      <c r="AE52" s="74"/>
      <c r="AF52" s="74"/>
      <c r="AG52" s="74"/>
      <c r="AH52" s="74"/>
      <c r="AI52" s="74"/>
      <c r="AJ52" s="86"/>
      <c r="AK52" s="74"/>
      <c r="AL52" s="60"/>
      <c r="AM52" s="60"/>
      <c r="AN52" s="13"/>
    </row>
    <row r="53" spans="1:40" ht="21" customHeight="1">
      <c r="A53" s="14" t="s">
        <v>603</v>
      </c>
      <c r="B53" s="7"/>
      <c r="C53" s="55"/>
      <c r="D53" s="55"/>
      <c r="E53" s="55"/>
      <c r="F53" s="55"/>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55"/>
      <c r="AM53" s="55"/>
      <c r="AN53" s="13"/>
    </row>
    <row r="54" spans="1:40" ht="24.9" customHeight="1">
      <c r="A54" s="13"/>
      <c r="B54" s="60"/>
      <c r="C54" s="980" t="str">
        <f>IF(VLOOKUP($AK$1,[9]選択肢!$A$1:$J$32,C59,FALSE)=0,"-",VLOOKUP($AK$1,[9]選択肢!$A$1:$J$32,C59,FALSE))</f>
        <v>管理者</v>
      </c>
      <c r="D54" s="981"/>
      <c r="E54" s="989" t="str">
        <f>IF(VLOOKUP($AK$1,[9]選択肢!$A$1:$J$32,E59,FALSE)=0,"-",VLOOKUP($AK$1,[9]選択肢!$A$1:$J$32,E59,FALSE))</f>
        <v>サービス管理責任者</v>
      </c>
      <c r="F54" s="989"/>
      <c r="G54" s="989"/>
      <c r="H54" s="989"/>
      <c r="I54" s="980" t="str">
        <f>IF(VLOOKUP($AK$1,[9]選択肢!$A$1:$J$32,I59,FALSE)=0,"-",VLOOKUP($AK$1,[9]選択肢!$A$1:$J$32,I59,FALSE))</f>
        <v>世話人</v>
      </c>
      <c r="J54" s="981"/>
      <c r="K54" s="981"/>
      <c r="L54" s="981"/>
      <c r="M54" s="981"/>
      <c r="N54" s="982"/>
      <c r="O54" s="980" t="str">
        <f>IF(VLOOKUP($AK$1,[9]選択肢!$A$1:$J$32,O59,FALSE)=0,"-",VLOOKUP($AK$1,[9]選択肢!$A$1:$J$32,O59,FALSE))</f>
        <v>生活支援員</v>
      </c>
      <c r="P54" s="981"/>
      <c r="Q54" s="981"/>
      <c r="R54" s="981"/>
      <c r="S54" s="981"/>
      <c r="T54" s="982"/>
      <c r="U54" s="980" t="str">
        <f>IF(VLOOKUP($AK$1,[9]選択肢!$A$1:$J$32,U59,FALSE)=0,"-",VLOOKUP($AK$1,[9]選択肢!$A$1:$J$32,U59,FALSE))</f>
        <v>-</v>
      </c>
      <c r="V54" s="981"/>
      <c r="W54" s="981"/>
      <c r="X54" s="981"/>
      <c r="Y54" s="981"/>
      <c r="Z54" s="982"/>
      <c r="AA54" s="980" t="str">
        <f>IF(VLOOKUP($AK$1,[9]選択肢!$A$1:$J$32,AA59,FALSE)=0,"-",VLOOKUP($AK$1,[9]選択肢!$A$1:$J$32,AA59,FALSE))</f>
        <v>-</v>
      </c>
      <c r="AB54" s="981"/>
      <c r="AC54" s="981"/>
      <c r="AD54" s="981"/>
      <c r="AE54" s="981"/>
      <c r="AF54" s="982"/>
      <c r="AG54" s="989" t="str">
        <f>IF(VLOOKUP($AK$1,[9]選択肢!$A$1:$J$32,AG59,FALSE)=0,"-",VLOOKUP($AK$1,[9]選択肢!$A$1:$J$32,AG59,FALSE))</f>
        <v>-</v>
      </c>
      <c r="AH54" s="989"/>
      <c r="AI54" s="989"/>
      <c r="AJ54" s="989"/>
      <c r="AK54" s="989"/>
      <c r="AL54" s="989" t="str">
        <f>IF(VLOOKUP($AK$1,[9]選択肢!$A$1:$J$32,AL59,FALSE)=0,"-",VLOOKUP($AK$1,[9]選択肢!$A$1:$J$32,AL59,FALSE))</f>
        <v>-</v>
      </c>
      <c r="AM54" s="989"/>
      <c r="AN54" s="13"/>
    </row>
    <row r="55" spans="1:40" ht="18" customHeight="1">
      <c r="A55" s="13"/>
      <c r="B55" s="60"/>
      <c r="C55" s="209" t="s">
        <v>326</v>
      </c>
      <c r="D55" s="209" t="s">
        <v>327</v>
      </c>
      <c r="E55" s="208" t="s">
        <v>326</v>
      </c>
      <c r="F55" s="990" t="s">
        <v>327</v>
      </c>
      <c r="G55" s="990"/>
      <c r="H55" s="990"/>
      <c r="I55" s="986" t="s">
        <v>326</v>
      </c>
      <c r="J55" s="987"/>
      <c r="K55" s="988"/>
      <c r="L55" s="986" t="s">
        <v>327</v>
      </c>
      <c r="M55" s="987"/>
      <c r="N55" s="988"/>
      <c r="O55" s="986" t="s">
        <v>326</v>
      </c>
      <c r="P55" s="987"/>
      <c r="Q55" s="988"/>
      <c r="R55" s="986" t="s">
        <v>327</v>
      </c>
      <c r="S55" s="987"/>
      <c r="T55" s="988"/>
      <c r="U55" s="986" t="s">
        <v>326</v>
      </c>
      <c r="V55" s="987"/>
      <c r="W55" s="988"/>
      <c r="X55" s="986" t="s">
        <v>327</v>
      </c>
      <c r="Y55" s="987"/>
      <c r="Z55" s="988"/>
      <c r="AA55" s="986" t="s">
        <v>326</v>
      </c>
      <c r="AB55" s="987"/>
      <c r="AC55" s="988"/>
      <c r="AD55" s="986" t="s">
        <v>327</v>
      </c>
      <c r="AE55" s="987"/>
      <c r="AF55" s="988"/>
      <c r="AG55" s="986" t="s">
        <v>326</v>
      </c>
      <c r="AH55" s="987"/>
      <c r="AI55" s="988"/>
      <c r="AJ55" s="986" t="s">
        <v>327</v>
      </c>
      <c r="AK55" s="988"/>
      <c r="AL55" s="208" t="s">
        <v>47</v>
      </c>
      <c r="AM55" s="208" t="s">
        <v>48</v>
      </c>
      <c r="AN55" s="13"/>
    </row>
    <row r="56" spans="1:40" ht="18" customHeight="1">
      <c r="A56" s="13"/>
      <c r="B56" s="200" t="s">
        <v>328</v>
      </c>
      <c r="C56" s="208">
        <f>COUNTIFS($B$11:$B$30,C$54,$C$11:$C$30,"A",$E$11:$E$30,"*")</f>
        <v>1</v>
      </c>
      <c r="D56" s="208">
        <f>COUNTIFS($B$11:$B$30,C$54,$C$11:$C$30,"B",$E$11:$E$30,"*")</f>
        <v>0</v>
      </c>
      <c r="E56" s="208">
        <f>COUNTIFS($B$11:$B$30,E$54,$C$11:$C$30,"A",$E$11:$E$30,"*")</f>
        <v>0</v>
      </c>
      <c r="F56" s="986">
        <f>COUNTIFS($B$11:$B$30,E$54,$C$11:$C$30,"B",$E$11:$E$30,"*")</f>
        <v>1</v>
      </c>
      <c r="G56" s="987"/>
      <c r="H56" s="988"/>
      <c r="I56" s="986">
        <f>COUNTIFS($B$11:$B$30,I$54,$C$11:$C$30,"A",$E$11:$E$30,"*")</f>
        <v>0</v>
      </c>
      <c r="J56" s="987"/>
      <c r="K56" s="988"/>
      <c r="L56" s="986">
        <f>COUNTIFS($B$11:$B$30,I$54,$C$11:$C$30,"B",$E$11:$E$30,"*")</f>
        <v>0</v>
      </c>
      <c r="M56" s="987"/>
      <c r="N56" s="988"/>
      <c r="O56" s="986">
        <f>COUNTIFS($B$11:$B$30,O$54,$C$11:$C$30,"A",$E$11:$E$30,"*")</f>
        <v>1</v>
      </c>
      <c r="P56" s="987"/>
      <c r="Q56" s="988"/>
      <c r="R56" s="986">
        <f>COUNTIFS($B$11:$B$30,O$54,$C$11:$C$30,"B",$E$11:$E$30,"*")</f>
        <v>0</v>
      </c>
      <c r="S56" s="987"/>
      <c r="T56" s="988"/>
      <c r="U56" s="986">
        <f>COUNTIFS($B$11:$B$30,U$54,$C$11:$C$30,"A",$E$11:$E$30,"*")</f>
        <v>0</v>
      </c>
      <c r="V56" s="987"/>
      <c r="W56" s="988"/>
      <c r="X56" s="986">
        <f>COUNTIFS($B$11:$B$30,U$54,$C$11:$C$30,"B",$E$11:$E$30,"*")</f>
        <v>0</v>
      </c>
      <c r="Y56" s="987"/>
      <c r="Z56" s="988"/>
      <c r="AA56" s="986">
        <f>COUNTIFS($B$11:$B$30,AA$54,$C$11:$C$30,"A",$E$11:$E$30,"*")</f>
        <v>0</v>
      </c>
      <c r="AB56" s="987"/>
      <c r="AC56" s="988"/>
      <c r="AD56" s="986">
        <f>COUNTIFS($B$11:$B$30,AA$54,$C$11:$C$30,"B",$E$11:$E$30,"*")</f>
        <v>0</v>
      </c>
      <c r="AE56" s="987"/>
      <c r="AF56" s="988"/>
      <c r="AG56" s="986">
        <f>COUNTIFS($B$11:$B$30,AG$54,$C$11:$C$30,"A",$E$11:$E$30,"*")</f>
        <v>0</v>
      </c>
      <c r="AH56" s="987"/>
      <c r="AI56" s="988"/>
      <c r="AJ56" s="986">
        <f>COUNTIFS($B$11:$B$30,AG$54,$C$11:$C$30,"B",$E$11:$E$30,"*")</f>
        <v>0</v>
      </c>
      <c r="AK56" s="988"/>
      <c r="AL56" s="208">
        <f>COUNTIFS($B$11:$B$30,AL$54,$C$11:$C$30,"A",$E$11:$E$30,"*")</f>
        <v>0</v>
      </c>
      <c r="AM56" s="208">
        <f>COUNTIFS($B$11:$B$30,AL$54,$C$11:$C$30,"B",$E$11:$E$30,"*")</f>
        <v>0</v>
      </c>
      <c r="AN56" s="13"/>
    </row>
    <row r="57" spans="1:40" ht="18" customHeight="1">
      <c r="A57" s="13"/>
      <c r="B57" s="201" t="s">
        <v>329</v>
      </c>
      <c r="C57" s="90"/>
      <c r="D57" s="90"/>
      <c r="E57" s="208">
        <f>COUNTIFS($B$11:$B$30,E$54,$C$11:$C$30,"C",$E$11:$E$30,"*")</f>
        <v>0</v>
      </c>
      <c r="F57" s="986">
        <f>COUNTIFS($B$11:$B$30,E$54,$C$11:$C$30,"D",$E$11:$E$30,"*")</f>
        <v>0</v>
      </c>
      <c r="G57" s="987"/>
      <c r="H57" s="988"/>
      <c r="I57" s="986">
        <f>COUNTIFS($B$11:$B$30,I$54,$C$11:$C$30,"C",$E$11:$E$30,"*")</f>
        <v>1</v>
      </c>
      <c r="J57" s="987"/>
      <c r="K57" s="988"/>
      <c r="L57" s="986">
        <f>COUNTIFS($B$11:$B$30,I$54,$C$11:$C$30,"D",$E$11:$E$30,"*")</f>
        <v>0</v>
      </c>
      <c r="M57" s="987"/>
      <c r="N57" s="988"/>
      <c r="O57" s="986">
        <f>COUNTIFS($B$11:$B$30,O$54,$C$11:$C$30,"C",$E$11:$E$30,"*")</f>
        <v>0</v>
      </c>
      <c r="P57" s="987"/>
      <c r="Q57" s="988"/>
      <c r="R57" s="986">
        <f>COUNTIFS($B$11:$B$30,O$54,$C$11:$C$30,"D",$E$11:$E$30,"*")</f>
        <v>0</v>
      </c>
      <c r="S57" s="987"/>
      <c r="T57" s="988"/>
      <c r="U57" s="986">
        <f>COUNTIFS($B$11:$B$30,U$54,$C$11:$C$30,"C",$E$11:$E$30,"*")</f>
        <v>0</v>
      </c>
      <c r="V57" s="987"/>
      <c r="W57" s="988"/>
      <c r="X57" s="986">
        <f>COUNTIFS($B$11:$B$30,U$54,$C$11:$C$30,"D",$E$11:$E$30,"*")</f>
        <v>0</v>
      </c>
      <c r="Y57" s="987"/>
      <c r="Z57" s="988"/>
      <c r="AA57" s="986">
        <f>COUNTIFS($B$11:$B$30,AA$54,$C$11:$C$30,"C",$E$11:$E$30,"*")</f>
        <v>0</v>
      </c>
      <c r="AB57" s="987"/>
      <c r="AC57" s="988"/>
      <c r="AD57" s="986">
        <f>COUNTIFS($B$11:$B$30,AA$54,$C$11:$C$30,"D",$E$11:$E$30,"*")</f>
        <v>0</v>
      </c>
      <c r="AE57" s="987"/>
      <c r="AF57" s="988"/>
      <c r="AG57" s="986">
        <f>COUNTIFS($B$11:$B$30,AG$54,$C$11:$C$30,"C",$E$11:$E$30,"*")</f>
        <v>0</v>
      </c>
      <c r="AH57" s="987"/>
      <c r="AI57" s="988"/>
      <c r="AJ57" s="986">
        <f>COUNTIFS($B$11:$B$30,AG$54,$C$11:$C$30,"D",$E$11:$E$30,"*")</f>
        <v>0</v>
      </c>
      <c r="AK57" s="988"/>
      <c r="AL57" s="208">
        <f>COUNTIFS($B$11:$B$30,AL$54,$C$11:$C$30,"C",$E$11:$E$30,"*")</f>
        <v>0</v>
      </c>
      <c r="AM57" s="208">
        <f>COUNTIFS($B$11:$B$30,AL$54,$C$11:$C$30,"D",$E$11:$E$30,"*")</f>
        <v>0</v>
      </c>
      <c r="AN57" s="13"/>
    </row>
    <row r="58" spans="1:40" ht="24.9" customHeight="1">
      <c r="A58" s="13"/>
      <c r="B58" s="201" t="s">
        <v>330</v>
      </c>
      <c r="C58" s="984"/>
      <c r="D58" s="985"/>
      <c r="E58" s="980">
        <f>IF($AK$3="４週",SUMIFS($AK$11:$AK$30,$B$11:$B$30,E54)/4/$AH$5,IF($AK$3="歴月",SUMIFS($AK$11:$AK$30,$B$11:$B$30,E54)/$AL$5,"記載する期間を選択してください"))</f>
        <v>0</v>
      </c>
      <c r="F58" s="981"/>
      <c r="G58" s="981"/>
      <c r="H58" s="982"/>
      <c r="I58" s="980">
        <f>IF($AK$3="４週",SUMIFS($AK$11:$AK$30,$B$11:$B$30,I54)/4/$AH$5,IF($AK$3="歴月",SUMIFS($AK$11:$AK$30,$B$11:$B$30,I54)/$AL$5,"記載する期間を選択してください"))</f>
        <v>0</v>
      </c>
      <c r="J58" s="981"/>
      <c r="K58" s="981"/>
      <c r="L58" s="981"/>
      <c r="M58" s="981"/>
      <c r="N58" s="982"/>
      <c r="O58" s="980">
        <f>IF($AK$3="４週",SUMIFS($AK$11:$AK$30,$B$11:$B$30,O54)/4/$AH$5,IF($AK$3="歴月",SUMIFS($AK$11:$AK$30,$B$11:$B$30,O54)/$AL$5,"記載する期間を選択してください"))</f>
        <v>0</v>
      </c>
      <c r="P58" s="981"/>
      <c r="Q58" s="981"/>
      <c r="R58" s="981"/>
      <c r="S58" s="981"/>
      <c r="T58" s="982"/>
      <c r="U58" s="980">
        <f>IF($AK$3="４週",SUMIFS($AK$11:$AK$30,$B$11:$B$30,U54)/4/$AH$5,IF($AK$3="歴月",SUMIFS($AK$11:$AK$30,$B$11:$B$30,U54)/$AL$5,"記載する期間を選択してください"))</f>
        <v>0</v>
      </c>
      <c r="V58" s="981"/>
      <c r="W58" s="981"/>
      <c r="X58" s="981"/>
      <c r="Y58" s="981"/>
      <c r="Z58" s="982"/>
      <c r="AA58" s="980">
        <f>IF($AK$3="４週",SUMIFS($AK$11:$AK$30,$B$11:$B$30,AA54)/4/$AH$5,IF($AK$3="歴月",SUMIFS($AK$11:$AK$30,$B$11:$B$30,AA54)/$AL$5,"記載する期間を選択してください"))</f>
        <v>0</v>
      </c>
      <c r="AB58" s="981"/>
      <c r="AC58" s="981"/>
      <c r="AD58" s="981"/>
      <c r="AE58" s="981"/>
      <c r="AF58" s="982"/>
      <c r="AG58" s="980">
        <f>IF($AK$3="４週",SUMIFS($AK$11:$AK$30,$B$11:$B$30,AG54)/4/$AH$5,IF($AK$3="歴月",SUMIFS($AK$11:$AK$30,$B$11:$B$30,AG54)/$AL$5,"記載する期間を選択してください"))</f>
        <v>0</v>
      </c>
      <c r="AH58" s="981"/>
      <c r="AI58" s="981"/>
      <c r="AJ58" s="981"/>
      <c r="AK58" s="982"/>
      <c r="AL58" s="980">
        <f>IF($AK$3="４週",SUMIFS($AK$11:$AK$30,$B$11:$B$30,AL54)/4/$AH$5,IF($AK$3="歴月",SUMIFS($AK$11:$AK$30,$B$11:$B$30,AL54)/$AL$5,"記載する期間を選択してください"))</f>
        <v>0</v>
      </c>
      <c r="AM58" s="982"/>
      <c r="AN58" s="13"/>
    </row>
    <row r="59" spans="1:40" ht="5.0999999999999996" customHeight="1">
      <c r="A59" s="13"/>
      <c r="B59" s="7"/>
      <c r="C59" s="91">
        <v>2</v>
      </c>
      <c r="D59" s="91"/>
      <c r="E59" s="91">
        <v>3</v>
      </c>
      <c r="F59" s="91"/>
      <c r="G59" s="91"/>
      <c r="H59" s="91"/>
      <c r="I59" s="91">
        <v>4</v>
      </c>
      <c r="J59" s="91"/>
      <c r="K59" s="91"/>
      <c r="L59" s="91"/>
      <c r="M59" s="91"/>
      <c r="N59" s="91"/>
      <c r="O59" s="91">
        <v>5</v>
      </c>
      <c r="P59" s="91"/>
      <c r="Q59" s="91"/>
      <c r="R59" s="91"/>
      <c r="S59" s="91"/>
      <c r="T59" s="91"/>
      <c r="U59" s="91">
        <v>6</v>
      </c>
      <c r="V59" s="91"/>
      <c r="W59" s="91"/>
      <c r="X59" s="91"/>
      <c r="Y59" s="91"/>
      <c r="Z59" s="91"/>
      <c r="AA59" s="91">
        <v>7</v>
      </c>
      <c r="AB59" s="91"/>
      <c r="AC59" s="91"/>
      <c r="AD59" s="91"/>
      <c r="AE59" s="91"/>
      <c r="AF59" s="91"/>
      <c r="AG59" s="91">
        <v>8</v>
      </c>
      <c r="AH59" s="91"/>
      <c r="AI59" s="91"/>
      <c r="AJ59" s="91"/>
      <c r="AK59" s="91"/>
      <c r="AL59" s="91">
        <v>9</v>
      </c>
      <c r="AM59" s="92"/>
      <c r="AN59" s="13"/>
    </row>
    <row r="60" spans="1:40" ht="15" customHeight="1">
      <c r="A60" s="74" t="s">
        <v>331</v>
      </c>
      <c r="B60" s="93"/>
      <c r="C60" s="94"/>
      <c r="D60" s="94"/>
      <c r="E60" s="94"/>
      <c r="F60" s="95"/>
      <c r="G60" s="94"/>
      <c r="H60" s="91"/>
      <c r="I60" s="91"/>
      <c r="J60" s="91"/>
      <c r="K60" s="91"/>
      <c r="L60" s="91"/>
      <c r="M60" s="91"/>
      <c r="N60" s="91"/>
      <c r="O60" s="91"/>
      <c r="P60" s="91"/>
      <c r="Q60" s="91"/>
      <c r="R60" s="91">
        <v>6</v>
      </c>
      <c r="S60" s="91"/>
      <c r="T60" s="91"/>
      <c r="U60" s="91"/>
      <c r="V60" s="91"/>
      <c r="W60" s="91"/>
      <c r="X60" s="91">
        <v>7</v>
      </c>
      <c r="Y60" s="91"/>
      <c r="Z60" s="91"/>
      <c r="AA60" s="91"/>
      <c r="AB60" s="91"/>
      <c r="AC60" s="91"/>
      <c r="AD60" s="91">
        <v>8</v>
      </c>
      <c r="AE60" s="91"/>
      <c r="AF60" s="91"/>
      <c r="AG60" s="96"/>
      <c r="AH60" s="96"/>
      <c r="AI60" s="96"/>
      <c r="AJ60" s="96">
        <v>9</v>
      </c>
      <c r="AK60" s="97"/>
      <c r="AL60" s="97"/>
      <c r="AM60" s="13"/>
    </row>
    <row r="61" spans="1:40" s="74" customFormat="1" ht="15" customHeight="1">
      <c r="A61" s="74" t="s">
        <v>332</v>
      </c>
      <c r="B61" s="85"/>
      <c r="C61" s="85"/>
      <c r="D61" s="85"/>
      <c r="E61" s="85"/>
      <c r="F61" s="85"/>
      <c r="G61" s="85"/>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row>
    <row r="62" spans="1:40" s="74" customFormat="1" ht="15" customHeight="1">
      <c r="A62" s="74" t="s">
        <v>333</v>
      </c>
      <c r="B62" s="85"/>
      <c r="C62" s="85"/>
      <c r="D62" s="85"/>
      <c r="E62" s="85"/>
      <c r="F62" s="85"/>
      <c r="G62" s="85"/>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row>
    <row r="63" spans="1:40" s="74" customFormat="1" ht="15" customHeight="1">
      <c r="A63" s="74" t="s">
        <v>334</v>
      </c>
      <c r="B63" s="85"/>
      <c r="C63" s="85"/>
      <c r="D63" s="85"/>
      <c r="E63" s="85"/>
      <c r="F63" s="85"/>
      <c r="G63" s="85"/>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row>
    <row r="64" spans="1:40" s="74" customFormat="1" ht="15" customHeight="1">
      <c r="A64" s="74" t="s">
        <v>335</v>
      </c>
      <c r="B64" s="85"/>
      <c r="C64" s="85"/>
      <c r="D64" s="85"/>
      <c r="E64" s="85"/>
      <c r="F64" s="85"/>
      <c r="G64" s="85"/>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row>
    <row r="65" spans="1:7" ht="15" customHeight="1">
      <c r="A65" s="74" t="s">
        <v>336</v>
      </c>
      <c r="B65" s="98"/>
      <c r="C65" s="74"/>
      <c r="D65" s="74"/>
      <c r="E65" s="74"/>
      <c r="F65" s="74"/>
      <c r="G65" s="74"/>
    </row>
    <row r="66" spans="1:7" ht="15" customHeight="1">
      <c r="A66" s="74" t="s">
        <v>337</v>
      </c>
      <c r="B66" s="98"/>
      <c r="C66" s="74"/>
      <c r="D66" s="74"/>
      <c r="E66" s="74"/>
      <c r="F66" s="74"/>
      <c r="G66" s="74"/>
    </row>
    <row r="67" spans="1:7" ht="15" customHeight="1">
      <c r="A67" s="74"/>
      <c r="B67" s="200" t="s">
        <v>338</v>
      </c>
      <c r="C67" s="983" t="s">
        <v>339</v>
      </c>
      <c r="D67" s="983"/>
      <c r="E67" s="983"/>
      <c r="F67" s="74"/>
      <c r="G67" s="74"/>
    </row>
    <row r="68" spans="1:7" ht="15" customHeight="1">
      <c r="A68" s="74"/>
      <c r="B68" s="99" t="s">
        <v>303</v>
      </c>
      <c r="C68" s="979" t="s">
        <v>340</v>
      </c>
      <c r="D68" s="979"/>
      <c r="E68" s="979"/>
      <c r="F68" s="74"/>
      <c r="G68" s="74"/>
    </row>
    <row r="69" spans="1:7" ht="15" customHeight="1">
      <c r="A69" s="74"/>
      <c r="B69" s="99" t="s">
        <v>304</v>
      </c>
      <c r="C69" s="979" t="s">
        <v>341</v>
      </c>
      <c r="D69" s="979"/>
      <c r="E69" s="979"/>
      <c r="F69" s="74"/>
      <c r="G69" s="74"/>
    </row>
    <row r="70" spans="1:7" ht="15" customHeight="1">
      <c r="A70" s="74"/>
      <c r="B70" s="99" t="s">
        <v>305</v>
      </c>
      <c r="C70" s="979" t="s">
        <v>342</v>
      </c>
      <c r="D70" s="979"/>
      <c r="E70" s="979"/>
      <c r="F70" s="74"/>
      <c r="G70" s="74"/>
    </row>
    <row r="71" spans="1:7" ht="15" customHeight="1">
      <c r="A71" s="74"/>
      <c r="B71" s="99" t="s">
        <v>306</v>
      </c>
      <c r="C71" s="979" t="s">
        <v>343</v>
      </c>
      <c r="D71" s="979"/>
      <c r="E71" s="979"/>
      <c r="F71" s="74"/>
      <c r="G71" s="74"/>
    </row>
    <row r="72" spans="1:7" ht="15" customHeight="1">
      <c r="A72" s="74"/>
      <c r="B72" s="74" t="s">
        <v>344</v>
      </c>
      <c r="C72" s="74"/>
      <c r="D72" s="74"/>
      <c r="E72" s="74"/>
      <c r="F72" s="74"/>
      <c r="G72" s="74"/>
    </row>
    <row r="73" spans="1:7" ht="15" customHeight="1">
      <c r="A73" s="74"/>
      <c r="B73" s="74" t="s">
        <v>345</v>
      </c>
      <c r="C73" s="74"/>
      <c r="D73" s="74"/>
      <c r="E73" s="74"/>
      <c r="F73" s="74"/>
      <c r="G73" s="74"/>
    </row>
    <row r="74" spans="1:7" ht="15" customHeight="1">
      <c r="A74" s="74"/>
      <c r="B74" s="74" t="s">
        <v>346</v>
      </c>
      <c r="C74" s="74"/>
      <c r="D74" s="74"/>
      <c r="E74" s="74"/>
      <c r="F74" s="74"/>
      <c r="G74" s="74"/>
    </row>
    <row r="75" spans="1:7" ht="15" customHeight="1">
      <c r="A75" s="74" t="s">
        <v>347</v>
      </c>
      <c r="B75" s="98"/>
      <c r="C75" s="74"/>
      <c r="D75" s="74"/>
      <c r="E75" s="74"/>
      <c r="F75" s="74"/>
      <c r="G75" s="74"/>
    </row>
    <row r="76" spans="1:7" ht="15" customHeight="1">
      <c r="A76" s="74" t="s">
        <v>348</v>
      </c>
      <c r="B76" s="98"/>
      <c r="C76" s="74"/>
      <c r="D76" s="74"/>
      <c r="E76" s="74"/>
      <c r="F76" s="74"/>
      <c r="G76" s="74"/>
    </row>
    <row r="77" spans="1:7" ht="15" customHeight="1">
      <c r="A77" s="74" t="s">
        <v>349</v>
      </c>
      <c r="B77" s="98"/>
      <c r="C77" s="74"/>
      <c r="D77" s="74"/>
      <c r="E77" s="74"/>
      <c r="F77" s="74"/>
      <c r="G77" s="74"/>
    </row>
    <row r="78" spans="1:7" ht="15" customHeight="1">
      <c r="A78" s="74" t="s">
        <v>350</v>
      </c>
      <c r="B78" s="98"/>
      <c r="C78" s="74"/>
      <c r="D78" s="74"/>
      <c r="E78" s="74"/>
      <c r="F78" s="74"/>
      <c r="G78" s="74"/>
    </row>
    <row r="79" spans="1:7" ht="15" customHeight="1">
      <c r="A79" s="74" t="s">
        <v>604</v>
      </c>
      <c r="B79" s="98"/>
      <c r="C79" s="74"/>
      <c r="D79" s="74"/>
      <c r="E79" s="74"/>
      <c r="F79" s="74"/>
      <c r="G79" s="74"/>
    </row>
    <row r="80" spans="1:7" ht="15" customHeight="1">
      <c r="A80" s="74" t="s">
        <v>605</v>
      </c>
      <c r="B80" s="98"/>
      <c r="C80" s="74"/>
      <c r="D80" s="74"/>
      <c r="E80" s="74"/>
      <c r="F80" s="74"/>
      <c r="G80" s="74"/>
    </row>
    <row r="81" spans="1:7" ht="15" customHeight="1">
      <c r="A81" s="74"/>
      <c r="B81" s="74" t="s">
        <v>606</v>
      </c>
      <c r="C81" s="74"/>
      <c r="D81" s="74"/>
      <c r="E81" s="74"/>
      <c r="F81" s="74"/>
      <c r="G81" s="74"/>
    </row>
    <row r="82" spans="1:7" ht="15" customHeight="1">
      <c r="A82" s="74"/>
      <c r="B82" s="74" t="s">
        <v>607</v>
      </c>
      <c r="C82" s="74"/>
      <c r="D82" s="74"/>
      <c r="E82" s="74"/>
      <c r="F82" s="74"/>
      <c r="G82" s="74"/>
    </row>
    <row r="83" spans="1:7" ht="15" customHeight="1">
      <c r="A83" s="74" t="s">
        <v>608</v>
      </c>
      <c r="B83" s="98"/>
      <c r="C83" s="74"/>
      <c r="D83" s="74"/>
      <c r="E83" s="74"/>
      <c r="F83" s="74"/>
      <c r="G83" s="74"/>
    </row>
    <row r="84" spans="1:7" ht="15" customHeight="1">
      <c r="A84" s="74" t="s">
        <v>354</v>
      </c>
      <c r="B84" s="98"/>
      <c r="C84" s="74"/>
      <c r="D84" s="74"/>
      <c r="E84" s="74"/>
      <c r="F84" s="74"/>
      <c r="G84" s="74"/>
    </row>
    <row r="85" spans="1:7" ht="15" customHeight="1">
      <c r="A85" s="74" t="s">
        <v>609</v>
      </c>
      <c r="B85" s="98"/>
      <c r="C85" s="74"/>
      <c r="D85" s="74"/>
      <c r="E85" s="74"/>
      <c r="F85" s="74"/>
      <c r="G85" s="74"/>
    </row>
    <row r="86" spans="1:7" ht="15" customHeight="1">
      <c r="A86" s="74" t="s">
        <v>610</v>
      </c>
      <c r="B86" s="98"/>
      <c r="C86" s="74"/>
      <c r="D86" s="74"/>
      <c r="E86" s="74"/>
      <c r="F86" s="74"/>
      <c r="G86" s="74"/>
    </row>
    <row r="87" spans="1:7" ht="15" customHeight="1">
      <c r="A87" s="74" t="s">
        <v>357</v>
      </c>
      <c r="B87" s="98"/>
      <c r="C87" s="74"/>
      <c r="D87" s="74"/>
      <c r="E87" s="74"/>
      <c r="F87" s="74"/>
      <c r="G87" s="74"/>
    </row>
    <row r="88" spans="1:7" ht="15" customHeight="1">
      <c r="A88" s="74" t="s">
        <v>358</v>
      </c>
      <c r="B88" s="98"/>
      <c r="C88" s="74"/>
      <c r="D88" s="74"/>
      <c r="E88" s="74"/>
      <c r="F88" s="74"/>
      <c r="G88" s="74"/>
    </row>
    <row r="89" spans="1:7" ht="15" customHeight="1">
      <c r="A89" s="74" t="s">
        <v>611</v>
      </c>
      <c r="B89" s="98"/>
      <c r="C89" s="74"/>
      <c r="D89" s="74"/>
      <c r="E89" s="74"/>
      <c r="F89" s="74"/>
      <c r="G89" s="74"/>
    </row>
    <row r="90" spans="1:7" ht="15" customHeight="1">
      <c r="A90" s="74" t="s">
        <v>612</v>
      </c>
      <c r="B90" s="98"/>
      <c r="C90" s="74"/>
      <c r="D90" s="74"/>
      <c r="E90" s="74"/>
      <c r="F90" s="74"/>
      <c r="G90" s="74"/>
    </row>
  </sheetData>
  <mergeCells count="265">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I36:K36"/>
    <mergeCell ref="L36:N36"/>
    <mergeCell ref="O36:Q36"/>
    <mergeCell ref="R36:T36"/>
    <mergeCell ref="AD37:AF37"/>
    <mergeCell ref="AG37:AI37"/>
    <mergeCell ref="L39:N39"/>
    <mergeCell ref="O39:Q39"/>
    <mergeCell ref="R39:T39"/>
    <mergeCell ref="U39:W39"/>
    <mergeCell ref="X39:Z39"/>
    <mergeCell ref="AA39:AC39"/>
    <mergeCell ref="AJ37:AK37"/>
    <mergeCell ref="AM37:AN37"/>
    <mergeCell ref="A38:C38"/>
    <mergeCell ref="F38:H38"/>
    <mergeCell ref="I38:K38"/>
    <mergeCell ref="L38:N38"/>
    <mergeCell ref="O38:Q38"/>
    <mergeCell ref="R38:T38"/>
    <mergeCell ref="AM38:AN38"/>
    <mergeCell ref="U38:W38"/>
    <mergeCell ref="X38:Z38"/>
    <mergeCell ref="AA38:AC38"/>
    <mergeCell ref="AD38:AF38"/>
    <mergeCell ref="AG38:AI38"/>
    <mergeCell ref="AJ38:AK38"/>
    <mergeCell ref="R41:T41"/>
    <mergeCell ref="U41:W41"/>
    <mergeCell ref="X41:Z41"/>
    <mergeCell ref="AA41:AC41"/>
    <mergeCell ref="AD39:AF39"/>
    <mergeCell ref="AG39:AI39"/>
    <mergeCell ref="AJ39:AK39"/>
    <mergeCell ref="AM39:AN39"/>
    <mergeCell ref="A40:C40"/>
    <mergeCell ref="F40:H40"/>
    <mergeCell ref="I40:K40"/>
    <mergeCell ref="L40:N40"/>
    <mergeCell ref="O40:Q40"/>
    <mergeCell ref="R40:T40"/>
    <mergeCell ref="AM40:AN40"/>
    <mergeCell ref="U40:W40"/>
    <mergeCell ref="X40:Z40"/>
    <mergeCell ref="AA40:AC40"/>
    <mergeCell ref="AD40:AF40"/>
    <mergeCell ref="AG40:AI40"/>
    <mergeCell ref="AJ40:AK40"/>
    <mergeCell ref="A39:C39"/>
    <mergeCell ref="F39:H39"/>
    <mergeCell ref="I39:K39"/>
    <mergeCell ref="X43:Z43"/>
    <mergeCell ref="AA43:AC43"/>
    <mergeCell ref="AD41:AF41"/>
    <mergeCell ref="AG41:AI41"/>
    <mergeCell ref="AJ41:AK41"/>
    <mergeCell ref="AM41:AN41"/>
    <mergeCell ref="B42:C42"/>
    <mergeCell ref="F42:H42"/>
    <mergeCell ref="I42:K42"/>
    <mergeCell ref="L42:N42"/>
    <mergeCell ref="O42:Q42"/>
    <mergeCell ref="R42:T42"/>
    <mergeCell ref="AM42:AN42"/>
    <mergeCell ref="U42:W42"/>
    <mergeCell ref="X42:Z42"/>
    <mergeCell ref="AA42:AC42"/>
    <mergeCell ref="AD42:AF42"/>
    <mergeCell ref="AG42:AI42"/>
    <mergeCell ref="AJ42:AK42"/>
    <mergeCell ref="A41:C41"/>
    <mergeCell ref="F41:H41"/>
    <mergeCell ref="I41:K41"/>
    <mergeCell ref="L41:N41"/>
    <mergeCell ref="O41:Q41"/>
    <mergeCell ref="AD43:AF43"/>
    <mergeCell ref="AG43:AI43"/>
    <mergeCell ref="AJ43:AK43"/>
    <mergeCell ref="AM43:AN43"/>
    <mergeCell ref="B44:C44"/>
    <mergeCell ref="F44:H44"/>
    <mergeCell ref="I44:K44"/>
    <mergeCell ref="L44:N44"/>
    <mergeCell ref="O44:Q44"/>
    <mergeCell ref="R44:T44"/>
    <mergeCell ref="AM44:AN44"/>
    <mergeCell ref="U44:W44"/>
    <mergeCell ref="X44:Z44"/>
    <mergeCell ref="AA44:AC44"/>
    <mergeCell ref="AD44:AF44"/>
    <mergeCell ref="AG44:AI44"/>
    <mergeCell ref="AJ44:AK44"/>
    <mergeCell ref="A43:C43"/>
    <mergeCell ref="F43:H43"/>
    <mergeCell ref="I43:K43"/>
    <mergeCell ref="L43:N43"/>
    <mergeCell ref="O43:Q43"/>
    <mergeCell ref="R43:T43"/>
    <mergeCell ref="U43:W43"/>
    <mergeCell ref="AD45:AF45"/>
    <mergeCell ref="AG45:AI45"/>
    <mergeCell ref="AJ45:AK45"/>
    <mergeCell ref="AM45:AN45"/>
    <mergeCell ref="B46:C46"/>
    <mergeCell ref="F46:H46"/>
    <mergeCell ref="I46:K46"/>
    <mergeCell ref="L46:N46"/>
    <mergeCell ref="O46:Q46"/>
    <mergeCell ref="R46:T46"/>
    <mergeCell ref="A45:C45"/>
    <mergeCell ref="F45:H45"/>
    <mergeCell ref="I45:K45"/>
    <mergeCell ref="L45:N45"/>
    <mergeCell ref="O45:Q45"/>
    <mergeCell ref="R45:T45"/>
    <mergeCell ref="U45:W45"/>
    <mergeCell ref="X45:Z45"/>
    <mergeCell ref="AA45:AC45"/>
    <mergeCell ref="AD47:AF47"/>
    <mergeCell ref="AG47:AI47"/>
    <mergeCell ref="AJ47:AK47"/>
    <mergeCell ref="AM47:AN47"/>
    <mergeCell ref="A50:B50"/>
    <mergeCell ref="C50:D50"/>
    <mergeCell ref="E50:H50"/>
    <mergeCell ref="I50:N50"/>
    <mergeCell ref="AM46:AN46"/>
    <mergeCell ref="A47:C47"/>
    <mergeCell ref="F47:H47"/>
    <mergeCell ref="I47:K47"/>
    <mergeCell ref="L47:N47"/>
    <mergeCell ref="O47:Q47"/>
    <mergeCell ref="R47:T47"/>
    <mergeCell ref="U47:W47"/>
    <mergeCell ref="X47:Z47"/>
    <mergeCell ref="AA47:AC47"/>
    <mergeCell ref="U46:W46"/>
    <mergeCell ref="X46:Z46"/>
    <mergeCell ref="AA46:AC46"/>
    <mergeCell ref="AD46:AF46"/>
    <mergeCell ref="AG46:AI46"/>
    <mergeCell ref="AJ46:AK46"/>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F57:H57"/>
    <mergeCell ref="I57:K57"/>
    <mergeCell ref="L57:N57"/>
    <mergeCell ref="O57:Q57"/>
    <mergeCell ref="R57:T57"/>
    <mergeCell ref="F56:H56"/>
    <mergeCell ref="I56:K56"/>
    <mergeCell ref="L56:N56"/>
    <mergeCell ref="O56:Q56"/>
    <mergeCell ref="R56:T56"/>
    <mergeCell ref="U57:W57"/>
    <mergeCell ref="X57:Z57"/>
    <mergeCell ref="AA57:AC57"/>
    <mergeCell ref="AD57:AF57"/>
    <mergeCell ref="AG57:AI57"/>
    <mergeCell ref="AJ57:AK57"/>
    <mergeCell ref="X56:Z56"/>
    <mergeCell ref="AA56:AC56"/>
    <mergeCell ref="AD56:AF56"/>
    <mergeCell ref="AG56:AI56"/>
    <mergeCell ref="AJ56:AK56"/>
    <mergeCell ref="U56:W56"/>
    <mergeCell ref="C71:E71"/>
    <mergeCell ref="AG58:AK58"/>
    <mergeCell ref="AL58:AM58"/>
    <mergeCell ref="C67:E67"/>
    <mergeCell ref="C68:E68"/>
    <mergeCell ref="C69:E69"/>
    <mergeCell ref="C70:E70"/>
    <mergeCell ref="C58:D58"/>
    <mergeCell ref="E58:H58"/>
    <mergeCell ref="I58:N58"/>
    <mergeCell ref="O58:T58"/>
    <mergeCell ref="U58:Z58"/>
    <mergeCell ref="AA58:AF58"/>
  </mergeCells>
  <phoneticPr fontId="7"/>
  <dataValidations count="7">
    <dataValidation operator="greaterThanOrEqual" allowBlank="1" showInputMessage="1" showErrorMessage="1" sqref="I48:I49 I52 L48:L49 L52 AL37:AL46 AJ37:AJ47 AM36 AM42 AM44 AM46" xr:uid="{2BEDCB3B-A83C-41CB-979B-C87FD56892E5}"/>
    <dataValidation type="list" allowBlank="1" showInputMessage="1" showErrorMessage="1" sqref="C11:C30" xr:uid="{5F44D733-05DC-486B-96C9-AEB1749E8803}">
      <formula1>"A,B,C,D"</formula1>
    </dataValidation>
    <dataValidation type="list" allowBlank="1" showInputMessage="1" showErrorMessage="1" sqref="AK4:AN4" xr:uid="{FEDEA706-5869-4805-84A7-CB0E4D312A0F}">
      <formula1>"予定,実績"</formula1>
    </dataValidation>
    <dataValidation type="list" allowBlank="1" showInputMessage="1" showErrorMessage="1" sqref="AK3:AN3" xr:uid="{43D02502-07A2-48C1-B2C1-C1EE876C480A}">
      <formula1>"４週,歴月"</formula1>
    </dataValidation>
    <dataValidation type="whole" operator="greaterThanOrEqual" allowBlank="1" showInputMessage="1" showErrorMessage="1" sqref="L37:L47 O37:O47 R37:R47 U37:U47 X37:X47 AA37:AA47 AD37:AD47 I37:I47 AG37:AG47 D37:F47" xr:uid="{84707947-E14C-43BE-A908-93F74F1A88F7}">
      <formula1>0</formula1>
    </dataValidation>
    <dataValidation type="list" allowBlank="1" showInputMessage="1" sqref="B13:B30" xr:uid="{7DA2FA80-0213-4DF9-8E3D-3A5ABABED580}">
      <formula1>INDIRECT($AK$1)</formula1>
    </dataValidation>
    <dataValidation allowBlank="1" showInputMessage="1" sqref="B11:B12" xr:uid="{0832BA36-1A9A-4BBF-BB80-A3B9BDD731B0}"/>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60647-45DC-428E-8CDD-7A443282A7DA}">
  <sheetPr>
    <tabColor theme="9" tint="0.79998168889431442"/>
  </sheetPr>
  <dimension ref="A1:AG160"/>
  <sheetViews>
    <sheetView view="pageBreakPreview" topLeftCell="E10" zoomScale="130" zoomScaleNormal="100" zoomScaleSheetLayoutView="130" workbookViewId="0">
      <selection activeCell="K113" sqref="K113"/>
    </sheetView>
  </sheetViews>
  <sheetFormatPr defaultColWidth="8.6640625" defaultRowHeight="14.4"/>
  <cols>
    <col min="1" max="1" width="3.21875" style="417" customWidth="1"/>
    <col min="2" max="325" width="2.77734375" style="417" customWidth="1"/>
    <col min="326" max="16384" width="8.6640625" style="417"/>
  </cols>
  <sheetData>
    <row r="1" spans="1:33" s="385" customFormat="1" ht="13.5" customHeight="1">
      <c r="A1" s="385" t="s">
        <v>852</v>
      </c>
      <c r="B1" s="438"/>
      <c r="C1" s="381"/>
      <c r="D1" s="381" t="s">
        <v>460</v>
      </c>
      <c r="E1" s="483"/>
      <c r="F1" s="483"/>
      <c r="G1" s="483"/>
      <c r="H1" s="483"/>
      <c r="I1" s="483"/>
      <c r="J1" s="483"/>
      <c r="K1" s="483"/>
      <c r="L1" s="483"/>
      <c r="M1" s="483"/>
      <c r="N1" s="483"/>
      <c r="O1" s="381" t="s">
        <v>461</v>
      </c>
      <c r="P1" s="381"/>
      <c r="Q1" s="381"/>
      <c r="R1" s="381"/>
      <c r="S1" s="381"/>
      <c r="T1" s="381"/>
      <c r="U1" s="381"/>
      <c r="V1" s="381"/>
      <c r="W1" s="381"/>
      <c r="X1" s="381"/>
      <c r="Y1" s="381"/>
      <c r="Z1" s="381"/>
      <c r="AA1" s="381"/>
      <c r="AB1" s="381"/>
      <c r="AC1" s="381"/>
      <c r="AD1" s="381"/>
      <c r="AE1" s="381"/>
      <c r="AF1" s="381"/>
      <c r="AG1" s="381"/>
    </row>
    <row r="2" spans="1:33" s="385" customFormat="1" ht="13.5" customHeight="1">
      <c r="A2" s="385" t="s">
        <v>852</v>
      </c>
      <c r="B2" s="438"/>
      <c r="C2" s="381"/>
      <c r="D2" s="381"/>
      <c r="E2" s="416"/>
      <c r="F2" s="483"/>
      <c r="G2" s="483"/>
      <c r="H2" s="483"/>
      <c r="I2" s="483"/>
      <c r="J2" s="483"/>
      <c r="K2" s="483"/>
      <c r="L2" s="483"/>
      <c r="M2" s="483"/>
      <c r="N2" s="483"/>
      <c r="O2" s="381" t="s">
        <v>461</v>
      </c>
      <c r="P2" s="381" t="s">
        <v>850</v>
      </c>
      <c r="Q2" s="381"/>
      <c r="R2" s="381"/>
      <c r="S2" s="483"/>
      <c r="T2" s="483"/>
      <c r="U2" s="483"/>
      <c r="V2" s="483"/>
      <c r="W2" s="483"/>
      <c r="X2" s="483"/>
      <c r="Y2" s="483"/>
      <c r="Z2" s="483"/>
      <c r="AA2" s="483"/>
      <c r="AB2" s="483"/>
      <c r="AC2" s="483"/>
      <c r="AD2" s="381" t="s">
        <v>461</v>
      </c>
      <c r="AE2" s="381"/>
      <c r="AF2" s="381"/>
      <c r="AG2" s="381"/>
    </row>
    <row r="3" spans="1:33" s="381" customFormat="1" ht="13.95" customHeight="1">
      <c r="B3" s="468" t="s">
        <v>849</v>
      </c>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row>
    <row r="4" spans="1:33" s="381" customFormat="1" ht="13.5" customHeight="1">
      <c r="B4" s="468" t="s">
        <v>848</v>
      </c>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row>
    <row r="5" spans="1:33" s="408" customFormat="1" ht="13.95" customHeight="1">
      <c r="B5" s="408" t="s">
        <v>873</v>
      </c>
      <c r="C5" s="423"/>
      <c r="D5" s="423"/>
      <c r="E5" s="423"/>
      <c r="F5" s="423"/>
      <c r="G5" s="423"/>
      <c r="H5" s="423"/>
      <c r="I5" s="423"/>
      <c r="J5" s="423"/>
      <c r="K5" s="423"/>
    </row>
    <row r="6" spans="1:33" s="408" customFormat="1" ht="18" customHeight="1">
      <c r="B6" s="437" t="s">
        <v>872</v>
      </c>
      <c r="C6" s="436" t="s">
        <v>871</v>
      </c>
      <c r="D6" s="435"/>
      <c r="E6" s="435"/>
    </row>
    <row r="7" spans="1:33" s="408" customFormat="1" ht="13.95" customHeight="1">
      <c r="A7" s="499" t="s">
        <v>844</v>
      </c>
      <c r="B7" s="428"/>
      <c r="C7" s="419"/>
      <c r="D7" s="408">
        <v>1</v>
      </c>
      <c r="E7" s="381" t="s">
        <v>843</v>
      </c>
    </row>
    <row r="8" spans="1:33" s="408" customFormat="1" ht="13.95" customHeight="1">
      <c r="A8" s="499"/>
      <c r="B8" s="428"/>
      <c r="C8" s="419"/>
      <c r="D8" s="408">
        <v>2</v>
      </c>
      <c r="E8" s="489" t="s">
        <v>842</v>
      </c>
      <c r="F8" s="489"/>
      <c r="G8" s="489"/>
      <c r="H8" s="489"/>
      <c r="I8" s="489"/>
      <c r="J8" s="489"/>
      <c r="K8" s="489"/>
      <c r="L8" s="489"/>
      <c r="M8" s="489"/>
      <c r="N8" s="489"/>
      <c r="O8" s="489"/>
      <c r="P8" s="489"/>
      <c r="Q8" s="489"/>
      <c r="R8" s="489"/>
      <c r="S8" s="489"/>
      <c r="T8" s="489"/>
      <c r="U8" s="489"/>
      <c r="V8" s="489"/>
      <c r="W8" s="489"/>
      <c r="X8" s="489"/>
      <c r="Y8" s="489"/>
      <c r="Z8" s="489"/>
      <c r="AA8" s="489"/>
      <c r="AB8" s="489"/>
      <c r="AC8" s="489"/>
      <c r="AD8" s="489"/>
    </row>
    <row r="9" spans="1:33" s="408" customFormat="1" ht="13.95" customHeight="1">
      <c r="A9" s="499"/>
      <c r="B9" s="428"/>
      <c r="C9" s="419"/>
      <c r="D9" s="408">
        <v>3</v>
      </c>
      <c r="E9" s="408" t="s">
        <v>841</v>
      </c>
    </row>
    <row r="10" spans="1:33" s="408" customFormat="1" ht="13.95" customHeight="1">
      <c r="A10" s="499"/>
      <c r="B10" s="428"/>
      <c r="C10" s="419"/>
      <c r="D10" s="408">
        <v>4</v>
      </c>
      <c r="E10" s="489" t="s">
        <v>840</v>
      </c>
      <c r="F10" s="489"/>
      <c r="G10" s="489"/>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row>
    <row r="11" spans="1:33" s="408" customFormat="1" ht="13.95" customHeight="1">
      <c r="A11" s="499"/>
      <c r="B11" s="420"/>
      <c r="C11" s="419"/>
      <c r="D11" s="408">
        <v>5</v>
      </c>
      <c r="E11" s="408" t="s">
        <v>839</v>
      </c>
    </row>
    <row r="12" spans="1:33" s="385" customFormat="1">
      <c r="A12" s="487" t="s">
        <v>838</v>
      </c>
      <c r="B12" s="431" t="s">
        <v>837</v>
      </c>
      <c r="C12" s="408"/>
      <c r="D12" s="434"/>
      <c r="E12" s="410"/>
      <c r="F12" s="431"/>
      <c r="G12" s="431"/>
      <c r="H12" s="431"/>
      <c r="I12" s="431"/>
      <c r="J12" s="431"/>
      <c r="K12" s="431"/>
      <c r="L12" s="431"/>
      <c r="M12" s="431"/>
      <c r="N12" s="431"/>
      <c r="O12" s="431"/>
      <c r="P12" s="431"/>
      <c r="Q12" s="431"/>
      <c r="R12" s="431"/>
      <c r="S12" s="431"/>
      <c r="T12" s="431"/>
      <c r="U12" s="431"/>
      <c r="V12" s="431"/>
      <c r="W12" s="431"/>
      <c r="X12" s="431"/>
      <c r="Y12" s="431"/>
      <c r="Z12" s="431"/>
      <c r="AA12" s="431"/>
      <c r="AB12" s="431"/>
      <c r="AC12" s="431"/>
      <c r="AD12" s="433"/>
      <c r="AE12" s="397"/>
    </row>
    <row r="13" spans="1:33" s="385" customFormat="1" ht="13.95" customHeight="1">
      <c r="A13" s="488"/>
      <c r="B13" s="383"/>
      <c r="C13" s="382"/>
      <c r="D13" s="381">
        <v>1</v>
      </c>
      <c r="E13" s="381" t="s">
        <v>836</v>
      </c>
      <c r="F13" s="381"/>
      <c r="G13" s="381"/>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1"/>
    </row>
    <row r="14" spans="1:33" s="385" customFormat="1" ht="13.95" customHeight="1">
      <c r="A14" s="488"/>
      <c r="B14" s="381"/>
      <c r="C14" s="381"/>
      <c r="D14" s="381"/>
      <c r="E14" s="381" t="s">
        <v>835</v>
      </c>
      <c r="F14" s="381"/>
      <c r="G14" s="381"/>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1"/>
    </row>
    <row r="15" spans="1:33" s="385" customFormat="1" ht="13.95" customHeight="1">
      <c r="A15" s="488"/>
      <c r="B15" s="381"/>
      <c r="C15" s="381"/>
      <c r="D15" s="381"/>
      <c r="E15" s="408" t="s">
        <v>834</v>
      </c>
      <c r="F15" s="381"/>
      <c r="G15" s="381"/>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1"/>
    </row>
    <row r="16" spans="1:33" s="385" customFormat="1" ht="13.95" customHeight="1">
      <c r="A16" s="488"/>
      <c r="B16" s="383"/>
      <c r="C16" s="382"/>
      <c r="D16" s="381">
        <f>D13+1</f>
        <v>2</v>
      </c>
      <c r="E16" s="381" t="s">
        <v>833</v>
      </c>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row>
    <row r="17" spans="1:32" s="385" customFormat="1" ht="13.95" customHeight="1">
      <c r="A17" s="488"/>
      <c r="B17" s="403"/>
      <c r="C17" s="382"/>
      <c r="D17" s="381">
        <v>3</v>
      </c>
      <c r="E17" s="381" t="s">
        <v>870</v>
      </c>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row>
    <row r="18" spans="1:32" s="385" customFormat="1" ht="13.5" customHeight="1">
      <c r="A18" s="488"/>
      <c r="B18" s="381"/>
      <c r="C18" s="381"/>
      <c r="D18" s="381"/>
      <c r="E18" s="381" t="s">
        <v>831</v>
      </c>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row>
    <row r="19" spans="1:32" s="385" customFormat="1" ht="13.5" customHeight="1">
      <c r="A19" s="488"/>
      <c r="B19" s="381"/>
      <c r="C19" s="381"/>
      <c r="D19" s="381"/>
      <c r="E19" s="381" t="s">
        <v>830</v>
      </c>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row>
    <row r="20" spans="1:32" s="385" customFormat="1" ht="13.95" customHeight="1">
      <c r="A20" s="488"/>
      <c r="B20" s="381"/>
      <c r="C20" s="381"/>
      <c r="D20" s="381"/>
      <c r="E20" s="381" t="s">
        <v>829</v>
      </c>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row>
    <row r="21" spans="1:32" s="408" customFormat="1" ht="13.95" customHeight="1">
      <c r="A21" s="488"/>
      <c r="B21" s="381"/>
      <c r="C21" s="381"/>
      <c r="D21" s="381"/>
      <c r="E21" s="381" t="s">
        <v>828</v>
      </c>
      <c r="F21" s="381"/>
      <c r="G21" s="381"/>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row>
    <row r="22" spans="1:32" s="408" customFormat="1" ht="13.5" customHeight="1">
      <c r="A22" s="488"/>
      <c r="B22" s="428"/>
      <c r="C22" s="419"/>
      <c r="D22" s="408">
        <v>4</v>
      </c>
      <c r="E22" s="381" t="s">
        <v>827</v>
      </c>
      <c r="F22" s="424"/>
      <c r="G22" s="424"/>
      <c r="H22" s="424"/>
      <c r="I22" s="424"/>
      <c r="J22" s="424"/>
      <c r="K22" s="424"/>
      <c r="L22" s="424"/>
      <c r="M22" s="424"/>
      <c r="N22" s="424"/>
      <c r="O22" s="424"/>
      <c r="P22" s="424"/>
      <c r="Q22" s="424"/>
      <c r="R22" s="424"/>
      <c r="S22" s="424"/>
      <c r="T22" s="424"/>
      <c r="U22" s="424"/>
      <c r="V22" s="424"/>
      <c r="W22" s="424"/>
      <c r="X22" s="424"/>
      <c r="Y22" s="424"/>
      <c r="Z22" s="424"/>
      <c r="AA22" s="424"/>
      <c r="AB22" s="424"/>
      <c r="AC22" s="424"/>
      <c r="AD22" s="424"/>
    </row>
    <row r="23" spans="1:32" s="408" customFormat="1" ht="13.95" customHeight="1">
      <c r="A23" s="488"/>
      <c r="B23" s="428"/>
      <c r="C23" s="419"/>
      <c r="D23" s="425">
        <f>D22+1</f>
        <v>5</v>
      </c>
      <c r="E23" s="408" t="s">
        <v>826</v>
      </c>
    </row>
    <row r="24" spans="1:32" s="408" customFormat="1" ht="13.95" customHeight="1">
      <c r="A24" s="488"/>
      <c r="B24" s="428"/>
      <c r="C24" s="419"/>
      <c r="D24" s="425">
        <f>D23+1</f>
        <v>6</v>
      </c>
      <c r="E24" s="408" t="s">
        <v>825</v>
      </c>
    </row>
    <row r="25" spans="1:32" s="408" customFormat="1" ht="13.95" customHeight="1">
      <c r="A25" s="488"/>
      <c r="D25" s="425"/>
      <c r="E25" s="408" t="s">
        <v>824</v>
      </c>
    </row>
    <row r="26" spans="1:32" s="408" customFormat="1" ht="13.95" customHeight="1">
      <c r="A26" s="488"/>
      <c r="B26" s="428"/>
      <c r="C26" s="419"/>
      <c r="D26" s="425">
        <v>7</v>
      </c>
      <c r="E26" s="408" t="s">
        <v>823</v>
      </c>
    </row>
    <row r="27" spans="1:32" s="408" customFormat="1" ht="13.5" customHeight="1">
      <c r="A27" s="488"/>
      <c r="B27" s="421"/>
      <c r="C27" s="422"/>
      <c r="D27" s="425">
        <v>8</v>
      </c>
      <c r="E27" s="408" t="s">
        <v>822</v>
      </c>
    </row>
    <row r="28" spans="1:32" s="408" customFormat="1">
      <c r="A28" s="490" t="s">
        <v>821</v>
      </c>
      <c r="B28" s="493" t="s">
        <v>821</v>
      </c>
      <c r="C28" s="493"/>
      <c r="D28" s="493"/>
      <c r="E28" s="493"/>
      <c r="F28" s="493"/>
      <c r="G28" s="493"/>
      <c r="H28" s="493"/>
      <c r="I28" s="493"/>
      <c r="J28" s="493"/>
      <c r="K28" s="493"/>
      <c r="L28" s="493"/>
      <c r="M28" s="493"/>
      <c r="N28" s="493"/>
      <c r="O28" s="493"/>
      <c r="P28" s="493"/>
      <c r="Q28" s="493"/>
      <c r="R28" s="493"/>
      <c r="S28" s="493"/>
      <c r="T28" s="493"/>
      <c r="U28" s="493"/>
      <c r="V28" s="493"/>
      <c r="W28" s="493"/>
      <c r="X28" s="493"/>
      <c r="Y28" s="493"/>
      <c r="Z28" s="493"/>
      <c r="AA28" s="493"/>
      <c r="AB28" s="493"/>
      <c r="AC28" s="493"/>
      <c r="AD28" s="494"/>
    </row>
    <row r="29" spans="1:32" s="408" customFormat="1" ht="13.95" customHeight="1">
      <c r="A29" s="491"/>
      <c r="B29" s="430"/>
      <c r="C29" s="429"/>
      <c r="D29" s="425">
        <v>1</v>
      </c>
      <c r="E29" s="408" t="s">
        <v>820</v>
      </c>
    </row>
    <row r="30" spans="1:32" s="408" customFormat="1" ht="13.95" customHeight="1">
      <c r="A30" s="491"/>
      <c r="B30" s="381"/>
      <c r="C30" s="381"/>
      <c r="D30" s="401"/>
      <c r="E30" s="381" t="s">
        <v>819</v>
      </c>
      <c r="F30" s="381"/>
      <c r="G30" s="381"/>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row>
    <row r="31" spans="1:32" s="408" customFormat="1" ht="13.95" customHeight="1">
      <c r="A31" s="491"/>
      <c r="B31" s="428"/>
      <c r="C31" s="419"/>
      <c r="D31" s="425">
        <v>2</v>
      </c>
      <c r="E31" s="408" t="s">
        <v>818</v>
      </c>
    </row>
    <row r="32" spans="1:32" s="408" customFormat="1" ht="13.95" customHeight="1">
      <c r="A32" s="491"/>
      <c r="B32" s="428"/>
      <c r="C32" s="419"/>
      <c r="D32" s="425">
        <f>D31+1</f>
        <v>3</v>
      </c>
      <c r="E32" s="408" t="s">
        <v>869</v>
      </c>
    </row>
    <row r="33" spans="1:32" s="408" customFormat="1" ht="13.95" customHeight="1">
      <c r="A33" s="491"/>
      <c r="B33" s="428"/>
      <c r="C33" s="419"/>
      <c r="D33" s="425">
        <f>D32+1</f>
        <v>4</v>
      </c>
      <c r="E33" s="489" t="s">
        <v>816</v>
      </c>
      <c r="F33" s="489"/>
      <c r="G33" s="489"/>
      <c r="H33" s="489"/>
      <c r="I33" s="489"/>
      <c r="J33" s="489"/>
      <c r="K33" s="489"/>
      <c r="L33" s="489"/>
      <c r="M33" s="489"/>
      <c r="N33" s="489"/>
      <c r="O33" s="489"/>
      <c r="P33" s="489"/>
      <c r="Q33" s="489"/>
      <c r="R33" s="489"/>
      <c r="S33" s="489"/>
      <c r="T33" s="489"/>
      <c r="U33" s="489"/>
      <c r="V33" s="489"/>
      <c r="W33" s="489"/>
      <c r="X33" s="489"/>
      <c r="Y33" s="489"/>
      <c r="Z33" s="489"/>
      <c r="AA33" s="489"/>
      <c r="AB33" s="489"/>
      <c r="AC33" s="489"/>
      <c r="AD33" s="489"/>
    </row>
    <row r="34" spans="1:32" s="408" customFormat="1" ht="13.95" customHeight="1">
      <c r="A34" s="491"/>
      <c r="D34" s="425"/>
      <c r="E34" s="489"/>
      <c r="F34" s="489"/>
      <c r="G34" s="489"/>
      <c r="H34" s="489"/>
      <c r="I34" s="489"/>
      <c r="J34" s="489"/>
      <c r="K34" s="489"/>
      <c r="L34" s="489"/>
      <c r="M34" s="489"/>
      <c r="N34" s="489"/>
      <c r="O34" s="489"/>
      <c r="P34" s="489"/>
      <c r="Q34" s="489"/>
      <c r="R34" s="489"/>
      <c r="S34" s="489"/>
      <c r="T34" s="489"/>
      <c r="U34" s="489"/>
      <c r="V34" s="489"/>
      <c r="W34" s="489"/>
      <c r="X34" s="489"/>
      <c r="Y34" s="489"/>
      <c r="Z34" s="489"/>
      <c r="AA34" s="489"/>
      <c r="AB34" s="489"/>
      <c r="AC34" s="489"/>
      <c r="AD34" s="489"/>
    </row>
    <row r="35" spans="1:32" s="408" customFormat="1" ht="27.75" customHeight="1">
      <c r="A35" s="491"/>
      <c r="D35" s="425"/>
      <c r="E35" s="489" t="s">
        <v>815</v>
      </c>
      <c r="F35" s="489"/>
      <c r="G35" s="489"/>
      <c r="H35" s="489"/>
      <c r="I35" s="489"/>
      <c r="J35" s="489"/>
      <c r="K35" s="489"/>
      <c r="L35" s="489"/>
      <c r="M35" s="489"/>
      <c r="N35" s="489"/>
      <c r="O35" s="489"/>
      <c r="P35" s="489"/>
      <c r="Q35" s="489"/>
      <c r="R35" s="489"/>
      <c r="S35" s="489"/>
      <c r="T35" s="489"/>
      <c r="U35" s="489"/>
      <c r="V35" s="489"/>
      <c r="W35" s="489"/>
      <c r="X35" s="489"/>
      <c r="Y35" s="489"/>
      <c r="Z35" s="489"/>
      <c r="AA35" s="489"/>
      <c r="AB35" s="489"/>
      <c r="AC35" s="489"/>
      <c r="AD35" s="489"/>
    </row>
    <row r="36" spans="1:32" s="381" customFormat="1" ht="13.95" customHeight="1">
      <c r="A36" s="492"/>
      <c r="B36" s="428"/>
      <c r="C36" s="419"/>
      <c r="D36" s="425">
        <v>5</v>
      </c>
      <c r="E36" s="408" t="s">
        <v>814</v>
      </c>
      <c r="F36" s="408"/>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8"/>
    </row>
    <row r="37" spans="1:32" s="408" customFormat="1">
      <c r="A37" s="490" t="s">
        <v>813</v>
      </c>
      <c r="B37" s="493" t="s">
        <v>812</v>
      </c>
      <c r="C37" s="493"/>
      <c r="D37" s="493"/>
      <c r="E37" s="493"/>
      <c r="F37" s="493"/>
      <c r="G37" s="493"/>
      <c r="H37" s="493"/>
      <c r="I37" s="493"/>
      <c r="J37" s="493"/>
      <c r="K37" s="493"/>
      <c r="L37" s="493"/>
      <c r="M37" s="493"/>
      <c r="N37" s="493"/>
      <c r="O37" s="493"/>
      <c r="P37" s="493"/>
      <c r="Q37" s="493"/>
      <c r="R37" s="493"/>
      <c r="S37" s="493"/>
      <c r="T37" s="493"/>
      <c r="U37" s="493"/>
      <c r="V37" s="493"/>
      <c r="W37" s="493"/>
      <c r="X37" s="493"/>
      <c r="Y37" s="493"/>
      <c r="Z37" s="493"/>
      <c r="AA37" s="493"/>
      <c r="AB37" s="493"/>
      <c r="AC37" s="493"/>
      <c r="AD37" s="494"/>
    </row>
    <row r="38" spans="1:32" s="385" customFormat="1" ht="13.95" customHeight="1">
      <c r="A38" s="491"/>
      <c r="B38" s="428"/>
      <c r="C38" s="419"/>
      <c r="D38" s="425">
        <v>1</v>
      </c>
      <c r="E38" s="408" t="s">
        <v>811</v>
      </c>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381"/>
      <c r="AF38" s="381"/>
    </row>
    <row r="39" spans="1:32" s="408" customFormat="1" ht="13.95" customHeight="1">
      <c r="A39" s="491"/>
      <c r="B39" s="428"/>
      <c r="C39" s="419"/>
      <c r="D39" s="425">
        <f>D38+1</f>
        <v>2</v>
      </c>
      <c r="E39" s="408" t="s">
        <v>810</v>
      </c>
    </row>
    <row r="40" spans="1:32" s="408" customFormat="1" ht="13.95" customHeight="1">
      <c r="A40" s="491"/>
      <c r="B40" s="428"/>
      <c r="C40" s="419"/>
      <c r="D40" s="425">
        <f>D39+1</f>
        <v>3</v>
      </c>
      <c r="E40" s="408" t="s">
        <v>809</v>
      </c>
    </row>
    <row r="41" spans="1:32" s="408" customFormat="1" ht="13.95" customHeight="1">
      <c r="A41" s="491"/>
      <c r="B41" s="432"/>
      <c r="C41" s="422"/>
      <c r="D41" s="425">
        <f>D40+1</f>
        <v>4</v>
      </c>
      <c r="E41" s="408" t="s">
        <v>808</v>
      </c>
    </row>
    <row r="42" spans="1:32" s="408" customFormat="1" ht="13.95" customHeight="1">
      <c r="A42" s="491"/>
      <c r="B42" s="431"/>
      <c r="C42" s="431"/>
      <c r="D42" s="425"/>
      <c r="E42" s="408" t="s">
        <v>807</v>
      </c>
      <c r="L42" s="495"/>
      <c r="M42" s="495"/>
      <c r="N42" s="495"/>
      <c r="O42" s="495"/>
      <c r="P42" s="495"/>
      <c r="Q42" s="495"/>
      <c r="R42" s="495"/>
      <c r="S42" s="495"/>
      <c r="T42" s="495"/>
      <c r="U42" s="495"/>
      <c r="V42" s="495"/>
      <c r="W42" s="495"/>
      <c r="X42" s="495"/>
      <c r="Y42" s="495"/>
      <c r="Z42" s="495"/>
      <c r="AA42" s="495"/>
      <c r="AB42" s="495"/>
      <c r="AC42" s="495"/>
      <c r="AD42" s="408" t="s">
        <v>461</v>
      </c>
    </row>
    <row r="43" spans="1:32" s="408" customFormat="1" ht="13.95" customHeight="1">
      <c r="A43" s="491"/>
      <c r="B43" s="430"/>
      <c r="C43" s="429"/>
      <c r="D43" s="425">
        <v>5</v>
      </c>
      <c r="E43" s="408" t="s">
        <v>806</v>
      </c>
    </row>
    <row r="44" spans="1:32" s="381" customFormat="1" ht="13.95" customHeight="1">
      <c r="A44" s="491"/>
      <c r="B44" s="428"/>
      <c r="C44" s="419"/>
      <c r="D44" s="425">
        <f>D43+1</f>
        <v>6</v>
      </c>
      <c r="E44" s="408" t="s">
        <v>805</v>
      </c>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c r="AD44" s="408"/>
    </row>
    <row r="45" spans="1:32" s="408" customFormat="1" ht="13.95" customHeight="1">
      <c r="A45" s="491"/>
      <c r="B45" s="428"/>
      <c r="C45" s="419"/>
      <c r="D45" s="425">
        <f>D44+1</f>
        <v>7</v>
      </c>
      <c r="E45" s="489" t="s">
        <v>804</v>
      </c>
      <c r="F45" s="489"/>
      <c r="G45" s="489"/>
      <c r="H45" s="489"/>
      <c r="I45" s="489"/>
      <c r="J45" s="489"/>
      <c r="K45" s="489"/>
      <c r="L45" s="489"/>
      <c r="M45" s="489"/>
      <c r="N45" s="489"/>
      <c r="O45" s="489"/>
      <c r="P45" s="489"/>
      <c r="Q45" s="489"/>
      <c r="R45" s="489"/>
      <c r="S45" s="489"/>
      <c r="T45" s="489"/>
      <c r="U45" s="489"/>
      <c r="V45" s="489"/>
      <c r="W45" s="489"/>
      <c r="X45" s="489"/>
      <c r="Y45" s="489"/>
      <c r="Z45" s="489"/>
      <c r="AA45" s="489"/>
      <c r="AB45" s="489"/>
      <c r="AC45" s="489"/>
      <c r="AD45" s="489"/>
    </row>
    <row r="46" spans="1:32" s="408" customFormat="1" ht="13.95" customHeight="1">
      <c r="A46" s="491"/>
      <c r="D46" s="425"/>
      <c r="E46" s="489"/>
      <c r="F46" s="489"/>
      <c r="G46" s="489"/>
      <c r="H46" s="489"/>
      <c r="I46" s="489"/>
      <c r="J46" s="489"/>
      <c r="K46" s="489"/>
      <c r="L46" s="489"/>
      <c r="M46" s="489"/>
      <c r="N46" s="489"/>
      <c r="O46" s="489"/>
      <c r="P46" s="489"/>
      <c r="Q46" s="489"/>
      <c r="R46" s="489"/>
      <c r="S46" s="489"/>
      <c r="T46" s="489"/>
      <c r="U46" s="489"/>
      <c r="V46" s="489"/>
      <c r="W46" s="489"/>
      <c r="X46" s="489"/>
      <c r="Y46" s="489"/>
      <c r="Z46" s="489"/>
      <c r="AA46" s="489"/>
      <c r="AB46" s="489"/>
      <c r="AC46" s="489"/>
      <c r="AD46" s="489"/>
    </row>
    <row r="47" spans="1:32" s="381" customFormat="1" ht="13.95" customHeight="1">
      <c r="A47" s="491"/>
      <c r="B47" s="403"/>
      <c r="C47" s="382"/>
      <c r="D47" s="401">
        <v>8</v>
      </c>
      <c r="E47" s="381" t="s">
        <v>803</v>
      </c>
    </row>
    <row r="48" spans="1:32" ht="13.95" customHeight="1">
      <c r="A48" s="491"/>
      <c r="B48" s="403"/>
      <c r="C48" s="382"/>
      <c r="D48" s="401">
        <f>D47+1</f>
        <v>9</v>
      </c>
      <c r="E48" s="381" t="s">
        <v>802</v>
      </c>
      <c r="F48" s="381"/>
      <c r="G48" s="381"/>
      <c r="H48" s="381"/>
      <c r="I48" s="381"/>
      <c r="J48" s="381"/>
      <c r="K48" s="381"/>
      <c r="L48" s="381"/>
      <c r="M48" s="381"/>
      <c r="N48" s="381"/>
      <c r="O48" s="381"/>
      <c r="P48" s="381"/>
      <c r="Q48" s="381"/>
      <c r="R48" s="381"/>
      <c r="S48" s="381"/>
      <c r="T48" s="381"/>
      <c r="U48" s="381"/>
      <c r="V48" s="381"/>
      <c r="W48" s="381"/>
      <c r="X48" s="381"/>
      <c r="Y48" s="381"/>
      <c r="Z48" s="381"/>
      <c r="AA48" s="381"/>
      <c r="AB48" s="381"/>
      <c r="AC48" s="381"/>
      <c r="AD48" s="381"/>
    </row>
    <row r="49" spans="1:33" ht="13.95" customHeight="1">
      <c r="A49" s="491"/>
      <c r="B49" s="428"/>
      <c r="C49" s="419"/>
      <c r="D49" s="401">
        <f>D48+1</f>
        <v>10</v>
      </c>
      <c r="E49" s="408" t="s">
        <v>801</v>
      </c>
      <c r="F49" s="408"/>
      <c r="G49" s="408"/>
      <c r="H49" s="408"/>
      <c r="I49" s="408"/>
      <c r="J49" s="408"/>
      <c r="K49" s="408"/>
      <c r="L49" s="408"/>
      <c r="M49" s="408"/>
      <c r="N49" s="408"/>
      <c r="O49" s="408"/>
      <c r="P49" s="408"/>
      <c r="Q49" s="408"/>
      <c r="R49" s="408"/>
      <c r="S49" s="408"/>
      <c r="T49" s="408"/>
      <c r="U49" s="408"/>
      <c r="V49" s="408"/>
      <c r="W49" s="408"/>
      <c r="X49" s="408"/>
      <c r="Y49" s="408"/>
      <c r="Z49" s="408"/>
      <c r="AA49" s="408"/>
      <c r="AB49" s="408"/>
      <c r="AC49" s="408"/>
      <c r="AD49" s="408"/>
    </row>
    <row r="50" spans="1:33" ht="13.95" customHeight="1">
      <c r="A50" s="492"/>
      <c r="B50" s="403"/>
      <c r="C50" s="382"/>
      <c r="D50" s="401">
        <f>D49+1</f>
        <v>11</v>
      </c>
      <c r="E50" s="381" t="s">
        <v>800</v>
      </c>
      <c r="F50" s="381"/>
      <c r="G50" s="381"/>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row>
    <row r="51" spans="1:33" s="408" customFormat="1" ht="13.95" customHeight="1">
      <c r="A51" s="499" t="s">
        <v>799</v>
      </c>
      <c r="B51" s="428"/>
      <c r="C51" s="419"/>
      <c r="D51" s="425">
        <v>1</v>
      </c>
      <c r="E51" s="489" t="s">
        <v>868</v>
      </c>
      <c r="F51" s="489"/>
      <c r="G51" s="489"/>
      <c r="H51" s="489"/>
      <c r="I51" s="489"/>
      <c r="J51" s="489"/>
      <c r="K51" s="489"/>
      <c r="L51" s="489"/>
      <c r="M51" s="489"/>
      <c r="N51" s="489"/>
      <c r="O51" s="489"/>
      <c r="P51" s="489"/>
      <c r="Q51" s="489"/>
      <c r="R51" s="489"/>
      <c r="S51" s="489"/>
      <c r="T51" s="489"/>
      <c r="U51" s="489"/>
      <c r="V51" s="489"/>
      <c r="W51" s="489"/>
      <c r="X51" s="489"/>
      <c r="Y51" s="489"/>
      <c r="Z51" s="489"/>
      <c r="AA51" s="489"/>
      <c r="AB51" s="489"/>
      <c r="AC51" s="489"/>
      <c r="AD51" s="489"/>
    </row>
    <row r="52" spans="1:33">
      <c r="A52" s="499"/>
      <c r="B52" s="408"/>
      <c r="C52" s="408"/>
      <c r="D52" s="408"/>
      <c r="E52" s="489" t="s">
        <v>867</v>
      </c>
      <c r="F52" s="489"/>
      <c r="G52" s="489"/>
      <c r="H52" s="489"/>
      <c r="I52" s="489"/>
      <c r="J52" s="489"/>
      <c r="K52" s="489"/>
      <c r="L52" s="489"/>
      <c r="M52" s="489"/>
      <c r="N52" s="489"/>
      <c r="O52" s="489"/>
      <c r="P52" s="489"/>
      <c r="Q52" s="489"/>
      <c r="R52" s="489"/>
      <c r="S52" s="489"/>
      <c r="T52" s="489"/>
      <c r="U52" s="489"/>
      <c r="V52" s="489"/>
      <c r="W52" s="489"/>
      <c r="X52" s="489"/>
      <c r="Y52" s="489"/>
      <c r="Z52" s="489"/>
      <c r="AA52" s="489"/>
      <c r="AB52" s="489"/>
      <c r="AC52" s="489"/>
      <c r="AD52" s="489"/>
      <c r="AE52" s="408"/>
      <c r="AF52" s="408"/>
      <c r="AG52" s="408"/>
    </row>
    <row r="53" spans="1:33" ht="13.95" customHeight="1">
      <c r="A53" s="499"/>
      <c r="B53" s="408"/>
      <c r="C53" s="408"/>
      <c r="D53" s="425"/>
      <c r="E53" s="427" t="s">
        <v>866</v>
      </c>
      <c r="F53" s="427"/>
      <c r="G53" s="420"/>
      <c r="H53" s="424" t="s">
        <v>865</v>
      </c>
      <c r="I53" s="427"/>
      <c r="J53" s="427"/>
      <c r="K53" s="427"/>
      <c r="L53" s="427"/>
      <c r="M53" s="427"/>
      <c r="N53" s="427"/>
      <c r="O53" s="427"/>
      <c r="P53" s="420"/>
      <c r="Q53" s="424" t="s">
        <v>864</v>
      </c>
      <c r="R53" s="427"/>
      <c r="S53" s="427"/>
      <c r="T53" s="427"/>
      <c r="U53" s="427"/>
      <c r="V53" s="427"/>
      <c r="W53" s="427"/>
      <c r="X53" s="427"/>
      <c r="Y53" s="427"/>
      <c r="Z53" s="427"/>
      <c r="AA53" s="427"/>
      <c r="AB53" s="427"/>
      <c r="AC53" s="427"/>
      <c r="AD53" s="427"/>
    </row>
    <row r="54" spans="1:33" ht="13.95" customHeight="1">
      <c r="A54" s="499" t="s">
        <v>796</v>
      </c>
      <c r="B54" s="420"/>
      <c r="C54" s="419"/>
      <c r="D54" s="425">
        <v>1</v>
      </c>
      <c r="E54" s="426" t="s">
        <v>863</v>
      </c>
      <c r="F54" s="4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8"/>
      <c r="AD54" s="408"/>
    </row>
    <row r="55" spans="1:33" ht="13.95" customHeight="1">
      <c r="A55" s="499"/>
      <c r="B55" s="420"/>
      <c r="C55" s="419"/>
      <c r="D55" s="425">
        <v>2</v>
      </c>
      <c r="E55" s="408" t="s">
        <v>862</v>
      </c>
      <c r="F55" s="408"/>
      <c r="G55" s="408"/>
      <c r="H55" s="408"/>
      <c r="I55" s="408"/>
      <c r="J55" s="408"/>
      <c r="K55" s="408"/>
      <c r="L55" s="408"/>
      <c r="M55" s="408"/>
      <c r="N55" s="408"/>
      <c r="O55" s="408"/>
      <c r="P55" s="408"/>
      <c r="Q55" s="408"/>
      <c r="R55" s="408"/>
      <c r="S55" s="408"/>
      <c r="T55" s="408"/>
      <c r="U55" s="408"/>
      <c r="V55" s="408"/>
      <c r="W55" s="408"/>
      <c r="X55" s="408"/>
      <c r="Y55" s="408"/>
      <c r="Z55" s="408"/>
      <c r="AA55" s="408"/>
      <c r="AB55" s="408"/>
      <c r="AC55" s="408"/>
      <c r="AD55" s="408"/>
    </row>
    <row r="56" spans="1:33" ht="13.95" customHeight="1">
      <c r="A56" s="499"/>
      <c r="B56" s="420"/>
      <c r="C56" s="419"/>
      <c r="D56" s="425">
        <v>3</v>
      </c>
      <c r="E56" s="408" t="s">
        <v>861</v>
      </c>
      <c r="F56" s="408"/>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c r="AD56" s="408"/>
    </row>
    <row r="57" spans="1:33" s="408" customFormat="1" ht="13.95" customHeight="1">
      <c r="B57" s="408" t="s">
        <v>794</v>
      </c>
    </row>
    <row r="58" spans="1:33" s="408" customFormat="1" ht="13.95" customHeight="1">
      <c r="B58" s="424"/>
      <c r="C58" s="424"/>
      <c r="D58" s="424"/>
      <c r="E58" s="424"/>
      <c r="F58" s="424"/>
      <c r="G58" s="424"/>
      <c r="H58" s="424"/>
      <c r="I58" s="424"/>
    </row>
    <row r="59" spans="1:33" s="408" customFormat="1" ht="13.95" customHeight="1">
      <c r="B59" s="420"/>
      <c r="C59" s="419"/>
      <c r="D59" s="408">
        <v>1</v>
      </c>
      <c r="E59" s="424" t="s">
        <v>793</v>
      </c>
      <c r="F59" s="424"/>
      <c r="G59" s="424"/>
      <c r="H59" s="424"/>
      <c r="L59" s="500" t="s">
        <v>792</v>
      </c>
      <c r="M59" s="500"/>
      <c r="N59" s="500"/>
      <c r="O59" s="500"/>
      <c r="P59" s="500"/>
      <c r="Q59" s="500"/>
      <c r="R59" s="500"/>
      <c r="S59" s="500"/>
      <c r="T59" s="500"/>
      <c r="U59" s="500"/>
      <c r="V59" s="500"/>
      <c r="W59" s="500"/>
      <c r="X59" s="500"/>
      <c r="Y59" s="500"/>
      <c r="Z59" s="500"/>
      <c r="AA59" s="500"/>
      <c r="AB59" s="500"/>
      <c r="AC59" s="500"/>
      <c r="AD59" s="500"/>
    </row>
    <row r="60" spans="1:33" s="408" customFormat="1" ht="13.95" customHeight="1">
      <c r="E60" s="424"/>
      <c r="F60" s="424"/>
      <c r="G60" s="424"/>
      <c r="H60" s="424"/>
      <c r="L60" s="489" t="s">
        <v>791</v>
      </c>
      <c r="M60" s="489"/>
      <c r="N60" s="489"/>
      <c r="O60" s="489"/>
      <c r="P60" s="489"/>
      <c r="Q60" s="489"/>
      <c r="R60" s="489"/>
      <c r="S60" s="489"/>
      <c r="T60" s="489"/>
      <c r="U60" s="489"/>
      <c r="V60" s="489"/>
      <c r="W60" s="489"/>
      <c r="X60" s="489"/>
      <c r="Y60" s="489"/>
      <c r="Z60" s="489"/>
      <c r="AA60" s="489"/>
      <c r="AB60" s="489"/>
      <c r="AC60" s="489"/>
      <c r="AD60" s="489"/>
    </row>
    <row r="61" spans="1:33" s="408" customFormat="1" ht="13.95" customHeight="1">
      <c r="E61" s="424"/>
      <c r="F61" s="424"/>
      <c r="G61" s="424"/>
      <c r="H61" s="424"/>
      <c r="L61" s="489"/>
      <c r="M61" s="489"/>
      <c r="N61" s="489"/>
      <c r="O61" s="489"/>
      <c r="P61" s="489"/>
      <c r="Q61" s="489"/>
      <c r="R61" s="489"/>
      <c r="S61" s="489"/>
      <c r="T61" s="489"/>
      <c r="U61" s="489"/>
      <c r="V61" s="489"/>
      <c r="W61" s="489"/>
      <c r="X61" s="489"/>
      <c r="Y61" s="489"/>
      <c r="Z61" s="489"/>
      <c r="AA61" s="489"/>
      <c r="AB61" s="489"/>
      <c r="AC61" s="489"/>
      <c r="AD61" s="489"/>
    </row>
    <row r="62" spans="1:33" s="408" customFormat="1" ht="13.95" customHeight="1">
      <c r="L62" s="408" t="s">
        <v>790</v>
      </c>
    </row>
    <row r="63" spans="1:33" s="408" customFormat="1" ht="13.95" customHeight="1">
      <c r="L63" s="408" t="s">
        <v>789</v>
      </c>
    </row>
    <row r="64" spans="1:33" s="408" customFormat="1" ht="13.95" customHeight="1">
      <c r="L64" s="408" t="s">
        <v>788</v>
      </c>
    </row>
    <row r="65" spans="2:32" s="408" customFormat="1" ht="13.95" customHeight="1">
      <c r="B65" s="420"/>
      <c r="C65" s="419"/>
      <c r="D65" s="408">
        <v>2</v>
      </c>
      <c r="E65" s="408" t="s">
        <v>787</v>
      </c>
      <c r="L65" s="408" t="s">
        <v>786</v>
      </c>
    </row>
    <row r="66" spans="2:32" s="408" customFormat="1" ht="13.95" customHeight="1">
      <c r="L66" s="489" t="s">
        <v>785</v>
      </c>
      <c r="M66" s="489"/>
      <c r="N66" s="489"/>
      <c r="O66" s="489"/>
      <c r="P66" s="489"/>
      <c r="Q66" s="489"/>
      <c r="R66" s="489"/>
      <c r="S66" s="489"/>
      <c r="T66" s="489"/>
      <c r="U66" s="489"/>
      <c r="V66" s="489"/>
      <c r="W66" s="489"/>
      <c r="X66" s="489"/>
      <c r="Y66" s="489"/>
      <c r="Z66" s="489"/>
      <c r="AA66" s="489"/>
      <c r="AB66" s="489"/>
      <c r="AC66" s="489"/>
      <c r="AD66" s="489"/>
    </row>
    <row r="67" spans="2:32" s="408" customFormat="1" ht="13.95" customHeight="1">
      <c r="L67" s="489"/>
      <c r="M67" s="489"/>
      <c r="N67" s="489"/>
      <c r="O67" s="489"/>
      <c r="P67" s="489"/>
      <c r="Q67" s="489"/>
      <c r="R67" s="489"/>
      <c r="S67" s="489"/>
      <c r="T67" s="489"/>
      <c r="U67" s="489"/>
      <c r="V67" s="489"/>
      <c r="W67" s="489"/>
      <c r="X67" s="489"/>
      <c r="Y67" s="489"/>
      <c r="Z67" s="489"/>
      <c r="AA67" s="489"/>
      <c r="AB67" s="489"/>
      <c r="AC67" s="489"/>
      <c r="AD67" s="489"/>
    </row>
    <row r="68" spans="2:32" s="408" customFormat="1" ht="13.95" customHeight="1">
      <c r="L68" s="408" t="s">
        <v>784</v>
      </c>
    </row>
    <row r="69" spans="2:32" s="408" customFormat="1" ht="13.95" customHeight="1">
      <c r="L69" s="408" t="s">
        <v>783</v>
      </c>
    </row>
    <row r="70" spans="2:32" s="408" customFormat="1" ht="13.95" customHeight="1">
      <c r="L70" s="497" t="s">
        <v>782</v>
      </c>
      <c r="M70" s="497"/>
      <c r="N70" s="497"/>
      <c r="O70" s="497"/>
      <c r="P70" s="497"/>
      <c r="Q70" s="497"/>
      <c r="R70" s="497"/>
      <c r="S70" s="497"/>
      <c r="T70" s="497"/>
      <c r="U70" s="497"/>
      <c r="V70" s="497"/>
      <c r="W70" s="497"/>
      <c r="X70" s="497"/>
      <c r="Y70" s="497"/>
      <c r="Z70" s="497"/>
      <c r="AA70" s="497"/>
      <c r="AB70" s="497"/>
      <c r="AC70" s="497"/>
      <c r="AD70" s="497"/>
    </row>
    <row r="71" spans="2:32" s="408" customFormat="1" ht="13.95" customHeight="1">
      <c r="L71" s="497"/>
      <c r="M71" s="497"/>
      <c r="N71" s="497"/>
      <c r="O71" s="497"/>
      <c r="P71" s="497"/>
      <c r="Q71" s="497"/>
      <c r="R71" s="497"/>
      <c r="S71" s="497"/>
      <c r="T71" s="497"/>
      <c r="U71" s="497"/>
      <c r="V71" s="497"/>
      <c r="W71" s="497"/>
      <c r="X71" s="497"/>
      <c r="Y71" s="497"/>
      <c r="Z71" s="497"/>
      <c r="AA71" s="497"/>
      <c r="AB71" s="497"/>
      <c r="AC71" s="497"/>
      <c r="AD71" s="497"/>
    </row>
    <row r="72" spans="2:32" s="385" customFormat="1" ht="13.95" customHeight="1">
      <c r="E72" s="381" t="s">
        <v>781</v>
      </c>
      <c r="G72" s="381"/>
      <c r="H72" s="381"/>
      <c r="I72" s="381"/>
      <c r="J72" s="381"/>
      <c r="K72" s="381"/>
      <c r="L72" s="381"/>
      <c r="M72" s="381"/>
      <c r="N72" s="381"/>
      <c r="O72" s="381"/>
      <c r="P72" s="381"/>
      <c r="Q72" s="381"/>
      <c r="R72" s="381"/>
      <c r="S72" s="381"/>
      <c r="T72" s="381"/>
      <c r="U72" s="381"/>
      <c r="V72" s="381"/>
      <c r="W72" s="381"/>
      <c r="X72" s="381"/>
      <c r="Y72" s="381"/>
      <c r="Z72" s="381"/>
      <c r="AA72" s="381"/>
      <c r="AB72" s="381"/>
      <c r="AC72" s="381"/>
      <c r="AD72" s="381"/>
      <c r="AE72" s="381"/>
      <c r="AF72" s="381"/>
    </row>
    <row r="73" spans="2:32" s="385" customFormat="1" ht="13.95" customHeight="1">
      <c r="E73" s="383"/>
      <c r="F73" s="382"/>
      <c r="G73" s="477" t="s">
        <v>780</v>
      </c>
      <c r="H73" s="477"/>
      <c r="I73" s="477"/>
      <c r="J73" s="477"/>
      <c r="K73" s="477"/>
      <c r="L73" s="477"/>
      <c r="M73" s="477"/>
      <c r="N73" s="477"/>
      <c r="O73" s="477"/>
      <c r="P73" s="477"/>
      <c r="Q73" s="477"/>
      <c r="R73" s="477"/>
      <c r="S73" s="477"/>
      <c r="T73" s="477"/>
      <c r="U73" s="477"/>
      <c r="V73" s="477"/>
      <c r="W73" s="477"/>
      <c r="X73" s="477"/>
      <c r="Y73" s="477"/>
      <c r="Z73" s="477"/>
      <c r="AA73" s="477"/>
      <c r="AB73" s="477"/>
      <c r="AC73" s="477"/>
      <c r="AD73" s="477"/>
      <c r="AE73" s="381"/>
    </row>
    <row r="74" spans="2:32" s="385" customFormat="1" ht="13.95" customHeight="1">
      <c r="E74" s="381"/>
      <c r="F74" s="381"/>
      <c r="G74" s="477"/>
      <c r="H74" s="477"/>
      <c r="I74" s="477"/>
      <c r="J74" s="477"/>
      <c r="K74" s="477"/>
      <c r="L74" s="477"/>
      <c r="M74" s="477"/>
      <c r="N74" s="477"/>
      <c r="O74" s="477"/>
      <c r="P74" s="477"/>
      <c r="Q74" s="477"/>
      <c r="R74" s="477"/>
      <c r="S74" s="477"/>
      <c r="T74" s="477"/>
      <c r="U74" s="477"/>
      <c r="V74" s="477"/>
      <c r="W74" s="477"/>
      <c r="X74" s="477"/>
      <c r="Y74" s="477"/>
      <c r="Z74" s="477"/>
      <c r="AA74" s="477"/>
      <c r="AB74" s="477"/>
      <c r="AC74" s="477"/>
      <c r="AD74" s="477"/>
      <c r="AE74" s="381"/>
    </row>
    <row r="75" spans="2:32" s="385" customFormat="1" ht="13.95" customHeight="1">
      <c r="E75" s="383"/>
      <c r="F75" s="382"/>
      <c r="G75" s="397" t="s">
        <v>779</v>
      </c>
      <c r="H75" s="381"/>
      <c r="I75" s="381"/>
      <c r="J75" s="381"/>
      <c r="K75" s="381"/>
      <c r="L75" s="381"/>
      <c r="M75" s="396"/>
      <c r="N75" s="396"/>
      <c r="O75" s="396"/>
      <c r="P75" s="396"/>
      <c r="Q75" s="396"/>
      <c r="R75" s="396"/>
      <c r="S75" s="396"/>
      <c r="T75" s="396"/>
      <c r="U75" s="396"/>
      <c r="V75" s="396"/>
      <c r="W75" s="396"/>
      <c r="X75" s="396"/>
      <c r="Y75" s="396"/>
      <c r="Z75" s="396"/>
      <c r="AA75" s="396"/>
      <c r="AB75" s="396"/>
      <c r="AC75" s="381"/>
      <c r="AD75" s="381"/>
      <c r="AE75" s="381"/>
    </row>
    <row r="76" spans="2:32" s="385" customFormat="1" ht="13.95" customHeight="1">
      <c r="E76" s="383"/>
      <c r="F76" s="382"/>
      <c r="G76" s="477" t="s">
        <v>778</v>
      </c>
      <c r="H76" s="477"/>
      <c r="I76" s="477"/>
      <c r="J76" s="477"/>
      <c r="K76" s="477"/>
      <c r="L76" s="477"/>
      <c r="M76" s="477"/>
      <c r="N76" s="477"/>
      <c r="O76" s="477"/>
      <c r="P76" s="477"/>
      <c r="Q76" s="477"/>
      <c r="R76" s="477"/>
      <c r="S76" s="477"/>
      <c r="T76" s="477"/>
      <c r="U76" s="477"/>
      <c r="V76" s="477"/>
      <c r="W76" s="477"/>
      <c r="X76" s="477"/>
      <c r="Y76" s="477"/>
      <c r="Z76" s="477"/>
      <c r="AA76" s="477"/>
      <c r="AB76" s="477"/>
      <c r="AC76" s="477"/>
      <c r="AD76" s="477"/>
      <c r="AE76" s="381"/>
    </row>
    <row r="77" spans="2:32" s="385" customFormat="1" ht="13.95" customHeight="1">
      <c r="E77" s="381"/>
      <c r="F77" s="381"/>
      <c r="G77" s="477"/>
      <c r="H77" s="477"/>
      <c r="I77" s="477"/>
      <c r="J77" s="477"/>
      <c r="K77" s="477"/>
      <c r="L77" s="477"/>
      <c r="M77" s="477"/>
      <c r="N77" s="477"/>
      <c r="O77" s="477"/>
      <c r="P77" s="477"/>
      <c r="Q77" s="477"/>
      <c r="R77" s="477"/>
      <c r="S77" s="477"/>
      <c r="T77" s="477"/>
      <c r="U77" s="477"/>
      <c r="V77" s="477"/>
      <c r="W77" s="477"/>
      <c r="X77" s="477"/>
      <c r="Y77" s="477"/>
      <c r="Z77" s="477"/>
      <c r="AA77" s="477"/>
      <c r="AB77" s="477"/>
      <c r="AC77" s="477"/>
      <c r="AD77" s="477"/>
      <c r="AE77" s="381"/>
    </row>
    <row r="78" spans="2:32" s="385" customFormat="1" ht="13.95" customHeight="1">
      <c r="E78" s="381"/>
      <c r="F78" s="381"/>
      <c r="G78" s="477"/>
      <c r="H78" s="477"/>
      <c r="I78" s="477"/>
      <c r="J78" s="477"/>
      <c r="K78" s="477"/>
      <c r="L78" s="477"/>
      <c r="M78" s="477"/>
      <c r="N78" s="477"/>
      <c r="O78" s="477"/>
      <c r="P78" s="477"/>
      <c r="Q78" s="477"/>
      <c r="R78" s="477"/>
      <c r="S78" s="477"/>
      <c r="T78" s="477"/>
      <c r="U78" s="477"/>
      <c r="V78" s="477"/>
      <c r="W78" s="477"/>
      <c r="X78" s="477"/>
      <c r="Y78" s="477"/>
      <c r="Z78" s="477"/>
      <c r="AA78" s="477"/>
      <c r="AB78" s="477"/>
      <c r="AC78" s="477"/>
      <c r="AD78" s="477"/>
      <c r="AE78" s="381"/>
    </row>
    <row r="79" spans="2:32" s="385" customFormat="1" ht="13.95" customHeight="1">
      <c r="E79" s="381" t="s">
        <v>777</v>
      </c>
      <c r="G79" s="381"/>
      <c r="H79" s="381"/>
      <c r="I79" s="381"/>
      <c r="J79" s="396"/>
      <c r="K79" s="396"/>
      <c r="L79" s="396"/>
      <c r="M79" s="396"/>
      <c r="N79" s="396"/>
      <c r="O79" s="396"/>
      <c r="P79" s="396"/>
      <c r="Q79" s="396"/>
      <c r="R79" s="396"/>
      <c r="S79" s="396"/>
      <c r="T79" s="396"/>
      <c r="U79" s="396"/>
      <c r="V79" s="396"/>
      <c r="W79" s="396"/>
      <c r="X79" s="396"/>
      <c r="Y79" s="396"/>
      <c r="Z79" s="396"/>
      <c r="AA79" s="396"/>
      <c r="AB79" s="396"/>
      <c r="AC79" s="396"/>
      <c r="AD79" s="396"/>
      <c r="AE79" s="381"/>
      <c r="AF79" s="381"/>
    </row>
    <row r="80" spans="2:32" s="385" customFormat="1" ht="13.95" customHeight="1">
      <c r="E80" s="383"/>
      <c r="F80" s="382"/>
      <c r="G80" s="381" t="s">
        <v>776</v>
      </c>
      <c r="H80" s="381"/>
      <c r="I80" s="381"/>
      <c r="K80" s="381"/>
      <c r="L80" s="381"/>
      <c r="M80" s="381"/>
      <c r="N80" s="381"/>
      <c r="O80" s="381"/>
      <c r="P80" s="381"/>
      <c r="Q80" s="381"/>
      <c r="R80" s="381"/>
      <c r="S80" s="381"/>
      <c r="T80" s="381"/>
      <c r="U80" s="381"/>
      <c r="V80" s="381"/>
      <c r="W80" s="381"/>
      <c r="X80" s="381"/>
      <c r="Y80" s="381"/>
      <c r="Z80" s="381"/>
      <c r="AA80" s="381"/>
      <c r="AB80" s="381"/>
      <c r="AC80" s="381"/>
      <c r="AD80" s="381"/>
      <c r="AE80" s="381"/>
    </row>
    <row r="81" spans="2:31" s="385" customFormat="1" ht="13.95" customHeight="1">
      <c r="E81" s="383"/>
      <c r="F81" s="382"/>
      <c r="G81" s="381" t="s">
        <v>775</v>
      </c>
      <c r="H81" s="381"/>
      <c r="I81" s="381"/>
      <c r="K81" s="381"/>
      <c r="L81" s="381"/>
      <c r="M81" s="381"/>
      <c r="N81" s="381"/>
      <c r="O81" s="381"/>
      <c r="P81" s="381"/>
      <c r="Q81" s="381"/>
      <c r="R81" s="381"/>
      <c r="S81" s="381"/>
      <c r="T81" s="381"/>
      <c r="U81" s="381"/>
      <c r="V81" s="381"/>
      <c r="W81" s="381"/>
      <c r="X81" s="381"/>
      <c r="Y81" s="381"/>
      <c r="Z81" s="381"/>
      <c r="AA81" s="381"/>
      <c r="AB81" s="381"/>
      <c r="AC81" s="381"/>
      <c r="AD81" s="381"/>
      <c r="AE81" s="381"/>
    </row>
    <row r="82" spans="2:31" s="385" customFormat="1" ht="13.95" customHeight="1">
      <c r="E82" s="383"/>
      <c r="F82" s="382"/>
      <c r="G82" s="381" t="s">
        <v>774</v>
      </c>
      <c r="H82" s="381"/>
      <c r="I82" s="381"/>
      <c r="K82" s="381"/>
      <c r="L82" s="381"/>
      <c r="M82" s="381"/>
      <c r="N82" s="381"/>
      <c r="O82" s="381"/>
      <c r="P82" s="381"/>
      <c r="Q82" s="381"/>
      <c r="R82" s="381"/>
      <c r="S82" s="381"/>
      <c r="T82" s="381"/>
      <c r="U82" s="381"/>
      <c r="V82" s="381"/>
      <c r="W82" s="381"/>
      <c r="X82" s="381"/>
      <c r="Y82" s="381"/>
      <c r="Z82" s="381"/>
      <c r="AA82" s="381"/>
      <c r="AB82" s="381"/>
      <c r="AC82" s="381"/>
      <c r="AD82" s="381"/>
      <c r="AE82" s="381"/>
    </row>
    <row r="83" spans="2:31" s="385" customFormat="1" ht="13.5" customHeight="1">
      <c r="E83" s="383"/>
      <c r="F83" s="382"/>
      <c r="G83" s="381" t="s">
        <v>773</v>
      </c>
      <c r="H83" s="381"/>
      <c r="I83" s="381"/>
      <c r="K83" s="381"/>
      <c r="L83" s="381"/>
      <c r="M83" s="381"/>
      <c r="N83" s="381"/>
      <c r="O83" s="381"/>
      <c r="P83" s="381"/>
      <c r="Q83" s="381"/>
      <c r="R83" s="381"/>
      <c r="S83" s="381"/>
      <c r="T83" s="381"/>
      <c r="U83" s="381"/>
      <c r="V83" s="381"/>
      <c r="W83" s="381"/>
      <c r="X83" s="381"/>
      <c r="Y83" s="381"/>
      <c r="Z83" s="381"/>
      <c r="AA83" s="381"/>
      <c r="AB83" s="381"/>
      <c r="AC83" s="381"/>
      <c r="AD83" s="381"/>
      <c r="AE83" s="381"/>
    </row>
    <row r="84" spans="2:31" s="408" customFormat="1" ht="13.95" customHeight="1">
      <c r="B84" s="420"/>
      <c r="C84" s="419"/>
      <c r="D84" s="408">
        <v>3</v>
      </c>
      <c r="E84" s="408" t="s">
        <v>772</v>
      </c>
      <c r="L84" s="408" t="s">
        <v>771</v>
      </c>
    </row>
    <row r="85" spans="2:31" s="408" customFormat="1" ht="13.95" customHeight="1">
      <c r="B85" s="420"/>
      <c r="C85" s="419"/>
      <c r="D85" s="408">
        <v>4</v>
      </c>
      <c r="E85" s="408" t="s">
        <v>770</v>
      </c>
      <c r="L85" s="408" t="s">
        <v>769</v>
      </c>
    </row>
    <row r="86" spans="2:31" s="408" customFormat="1" ht="13.95" customHeight="1">
      <c r="E86" s="408" t="s">
        <v>768</v>
      </c>
    </row>
    <row r="87" spans="2:31" s="408" customFormat="1" ht="13.95" customHeight="1">
      <c r="B87" s="408" t="s">
        <v>766</v>
      </c>
    </row>
    <row r="88" spans="2:31" s="408" customFormat="1" ht="13.95" customHeight="1">
      <c r="B88" s="420"/>
      <c r="C88" s="419"/>
      <c r="D88" s="408">
        <v>5</v>
      </c>
      <c r="E88" s="408" t="s">
        <v>765</v>
      </c>
      <c r="L88" s="498" t="s">
        <v>764</v>
      </c>
      <c r="M88" s="498"/>
      <c r="N88" s="498"/>
      <c r="O88" s="498"/>
      <c r="P88" s="498"/>
      <c r="Q88" s="498"/>
      <c r="R88" s="498"/>
      <c r="S88" s="498"/>
      <c r="T88" s="498"/>
      <c r="U88" s="498"/>
      <c r="V88" s="498"/>
      <c r="W88" s="498"/>
      <c r="X88" s="498"/>
      <c r="Y88" s="498"/>
      <c r="Z88" s="498"/>
      <c r="AA88" s="498"/>
      <c r="AB88" s="498"/>
      <c r="AC88" s="498"/>
      <c r="AD88" s="498"/>
    </row>
    <row r="89" spans="2:31" s="408" customFormat="1" ht="13.95" customHeight="1">
      <c r="L89" s="498"/>
      <c r="M89" s="498"/>
      <c r="N89" s="498"/>
      <c r="O89" s="498"/>
      <c r="P89" s="498"/>
      <c r="Q89" s="498"/>
      <c r="R89" s="498"/>
      <c r="S89" s="498"/>
      <c r="T89" s="498"/>
      <c r="U89" s="498"/>
      <c r="V89" s="498"/>
      <c r="W89" s="498"/>
      <c r="X89" s="498"/>
      <c r="Y89" s="498"/>
      <c r="Z89" s="498"/>
      <c r="AA89" s="498"/>
      <c r="AB89" s="498"/>
      <c r="AC89" s="498"/>
      <c r="AD89" s="498"/>
    </row>
    <row r="90" spans="2:31" s="408" customFormat="1" ht="13.95" customHeight="1">
      <c r="B90" s="420"/>
      <c r="C90" s="419"/>
      <c r="D90" s="408">
        <v>6</v>
      </c>
      <c r="E90" s="408" t="s">
        <v>763</v>
      </c>
    </row>
    <row r="91" spans="2:31" s="408" customFormat="1" ht="13.95" customHeight="1"/>
    <row r="92" spans="2:31" s="408" customFormat="1" ht="13.95" customHeight="1">
      <c r="B92" s="424" t="s">
        <v>762</v>
      </c>
      <c r="C92" s="424"/>
      <c r="D92" s="424"/>
      <c r="E92" s="424"/>
      <c r="F92" s="424"/>
      <c r="G92" s="424"/>
      <c r="H92" s="424"/>
      <c r="I92" s="424"/>
    </row>
    <row r="93" spans="2:31" s="408" customFormat="1" ht="13.95" customHeight="1"/>
    <row r="94" spans="2:31" s="408" customFormat="1" ht="13.95" customHeight="1">
      <c r="B94" s="420"/>
      <c r="C94" s="419"/>
      <c r="D94" s="408">
        <v>1</v>
      </c>
      <c r="E94" s="408" t="s">
        <v>761</v>
      </c>
      <c r="K94" s="408" t="s">
        <v>760</v>
      </c>
    </row>
    <row r="95" spans="2:31" s="408" customFormat="1" ht="13.95" customHeight="1">
      <c r="B95" s="420"/>
      <c r="C95" s="419"/>
      <c r="D95" s="408">
        <v>2</v>
      </c>
      <c r="E95" s="408" t="s">
        <v>759</v>
      </c>
      <c r="K95" s="408" t="s">
        <v>758</v>
      </c>
    </row>
    <row r="96" spans="2:31" s="408" customFormat="1" ht="13.95" customHeight="1">
      <c r="B96" s="420"/>
      <c r="C96" s="419"/>
      <c r="D96" s="408">
        <v>3</v>
      </c>
      <c r="E96" s="408" t="s">
        <v>757</v>
      </c>
      <c r="K96" s="408" t="s">
        <v>860</v>
      </c>
    </row>
    <row r="97" spans="2:30" s="408" customFormat="1" ht="13.95" customHeight="1">
      <c r="B97" s="420"/>
      <c r="C97" s="419"/>
      <c r="D97" s="408">
        <v>4</v>
      </c>
      <c r="E97" s="408" t="s">
        <v>755</v>
      </c>
      <c r="K97" s="408" t="s">
        <v>754</v>
      </c>
    </row>
    <row r="98" spans="2:30" s="408" customFormat="1" ht="13.95" customHeight="1">
      <c r="B98" s="420"/>
      <c r="C98" s="419"/>
      <c r="D98" s="408">
        <v>5</v>
      </c>
      <c r="E98" s="408" t="s">
        <v>753</v>
      </c>
      <c r="K98" s="408" t="s">
        <v>752</v>
      </c>
    </row>
    <row r="99" spans="2:30" s="408" customFormat="1" ht="13.95" customHeight="1">
      <c r="B99" s="408" t="s">
        <v>689</v>
      </c>
    </row>
    <row r="100" spans="2:30" s="408" customFormat="1" ht="13.95" customHeight="1">
      <c r="B100" s="420"/>
      <c r="C100" s="419"/>
      <c r="D100" s="408">
        <v>6</v>
      </c>
      <c r="E100" s="408" t="s">
        <v>751</v>
      </c>
      <c r="N100" s="408" t="s">
        <v>750</v>
      </c>
    </row>
    <row r="101" spans="2:30" s="408" customFormat="1" ht="13.95" customHeight="1"/>
    <row r="102" spans="2:30" s="408" customFormat="1" ht="13.95" customHeight="1">
      <c r="B102" s="424" t="s">
        <v>749</v>
      </c>
      <c r="C102" s="424"/>
      <c r="D102" s="424"/>
      <c r="E102" s="424"/>
      <c r="F102" s="424"/>
      <c r="G102" s="424"/>
      <c r="H102" s="424"/>
      <c r="I102" s="424"/>
    </row>
    <row r="103" spans="2:30" s="408" customFormat="1" ht="13.95" customHeight="1"/>
    <row r="104" spans="2:30" s="408" customFormat="1" ht="13.95" customHeight="1">
      <c r="B104" s="420"/>
      <c r="C104" s="419"/>
      <c r="D104" s="423" t="s">
        <v>748</v>
      </c>
    </row>
    <row r="105" spans="2:30" s="408" customFormat="1" ht="13.95" customHeight="1">
      <c r="D105" s="420"/>
      <c r="E105" s="419"/>
      <c r="F105" s="408" t="s">
        <v>747</v>
      </c>
      <c r="G105" s="408" t="s">
        <v>746</v>
      </c>
    </row>
    <row r="106" spans="2:30" s="408" customFormat="1" ht="13.95" customHeight="1">
      <c r="D106" s="420"/>
      <c r="E106" s="419"/>
      <c r="F106" s="408" t="s">
        <v>745</v>
      </c>
      <c r="G106" s="408" t="s">
        <v>744</v>
      </c>
    </row>
    <row r="107" spans="2:30" s="408" customFormat="1" ht="13.95" customHeight="1">
      <c r="D107" s="420"/>
      <c r="E107" s="419"/>
      <c r="F107" s="408" t="s">
        <v>743</v>
      </c>
      <c r="G107" s="408" t="s">
        <v>742</v>
      </c>
    </row>
    <row r="108" spans="2:30" s="408" customFormat="1" ht="13.95" customHeight="1">
      <c r="D108" s="420"/>
      <c r="E108" s="422"/>
      <c r="F108" s="408" t="s">
        <v>741</v>
      </c>
      <c r="G108" s="408" t="s">
        <v>740</v>
      </c>
    </row>
    <row r="109" spans="2:30" s="408" customFormat="1" ht="13.95" customHeight="1">
      <c r="E109" s="420"/>
      <c r="F109" s="419"/>
      <c r="G109" s="408" t="s">
        <v>739</v>
      </c>
    </row>
    <row r="110" spans="2:30" s="408" customFormat="1" ht="13.95" customHeight="1">
      <c r="E110" s="420"/>
      <c r="F110" s="419"/>
      <c r="G110" s="408" t="s">
        <v>738</v>
      </c>
    </row>
    <row r="111" spans="2:30" s="408" customFormat="1" ht="13.95" customHeight="1">
      <c r="E111" s="421"/>
      <c r="F111" s="419"/>
      <c r="G111" s="408" t="s">
        <v>737</v>
      </c>
    </row>
    <row r="112" spans="2:30" s="408" customFormat="1" ht="13.95" customHeight="1">
      <c r="D112" s="420"/>
      <c r="E112" s="419"/>
      <c r="F112" s="408" t="s">
        <v>736</v>
      </c>
      <c r="G112" s="489" t="s">
        <v>735</v>
      </c>
      <c r="H112" s="489"/>
      <c r="I112" s="489"/>
      <c r="J112" s="489"/>
      <c r="K112" s="489"/>
      <c r="L112" s="489"/>
      <c r="M112" s="489"/>
      <c r="N112" s="489"/>
      <c r="O112" s="489"/>
      <c r="P112" s="489"/>
      <c r="Q112" s="489"/>
      <c r="R112" s="489"/>
      <c r="S112" s="489"/>
      <c r="T112" s="489"/>
      <c r="U112" s="489"/>
      <c r="V112" s="489"/>
      <c r="W112" s="489"/>
      <c r="X112" s="489"/>
      <c r="Y112" s="489"/>
      <c r="Z112" s="489"/>
      <c r="AA112" s="489"/>
      <c r="AB112" s="489"/>
      <c r="AC112" s="489"/>
      <c r="AD112" s="489"/>
    </row>
    <row r="113" spans="2:32" s="408" customFormat="1" ht="13.95" customHeight="1">
      <c r="G113" s="489"/>
      <c r="H113" s="489"/>
      <c r="I113" s="489"/>
      <c r="J113" s="489"/>
      <c r="K113" s="489"/>
      <c r="L113" s="489"/>
      <c r="M113" s="489"/>
      <c r="N113" s="489"/>
      <c r="O113" s="489"/>
      <c r="P113" s="489"/>
      <c r="Q113" s="489"/>
      <c r="R113" s="489"/>
      <c r="S113" s="489"/>
      <c r="T113" s="489"/>
      <c r="U113" s="489"/>
      <c r="V113" s="489"/>
      <c r="W113" s="489"/>
      <c r="X113" s="489"/>
      <c r="Y113" s="489"/>
      <c r="Z113" s="489"/>
      <c r="AA113" s="489"/>
      <c r="AB113" s="489"/>
      <c r="AC113" s="489"/>
      <c r="AD113" s="489"/>
    </row>
    <row r="114" spans="2:32" s="408" customFormat="1" ht="13.95" customHeight="1">
      <c r="D114" s="420"/>
      <c r="E114" s="419"/>
      <c r="F114" s="408" t="s">
        <v>734</v>
      </c>
      <c r="G114" s="408" t="s">
        <v>733</v>
      </c>
    </row>
    <row r="115" spans="2:32" s="408" customFormat="1" ht="13.95" customHeight="1">
      <c r="D115" s="420"/>
      <c r="E115" s="419"/>
      <c r="F115" s="408" t="s">
        <v>732</v>
      </c>
      <c r="G115" s="408" t="s">
        <v>859</v>
      </c>
    </row>
    <row r="116" spans="2:32" s="408" customFormat="1" ht="13.95" customHeight="1">
      <c r="D116" s="420"/>
      <c r="E116" s="419"/>
      <c r="F116" s="408" t="s">
        <v>730</v>
      </c>
      <c r="G116" s="408" t="s">
        <v>729</v>
      </c>
    </row>
    <row r="117" spans="2:32" s="408" customFormat="1" ht="13.95" customHeight="1">
      <c r="D117" s="420"/>
      <c r="E117" s="419"/>
      <c r="F117" s="408" t="s">
        <v>728</v>
      </c>
      <c r="G117" s="408" t="s">
        <v>858</v>
      </c>
    </row>
    <row r="118" spans="2:32" s="408" customFormat="1" ht="13.95" customHeight="1">
      <c r="D118" s="420"/>
      <c r="E118" s="419"/>
      <c r="F118" s="408" t="s">
        <v>726</v>
      </c>
      <c r="G118" s="408" t="s">
        <v>725</v>
      </c>
    </row>
    <row r="119" spans="2:32" s="385" customFormat="1" ht="13.5" customHeight="1">
      <c r="F119" s="383"/>
      <c r="G119" s="382"/>
      <c r="H119" s="381" t="s">
        <v>724</v>
      </c>
      <c r="I119" s="381" t="s">
        <v>723</v>
      </c>
      <c r="J119" s="381"/>
      <c r="P119" s="381"/>
      <c r="Q119" s="381"/>
      <c r="R119" s="381"/>
      <c r="S119" s="381"/>
      <c r="T119" s="381"/>
      <c r="U119" s="381"/>
      <c r="V119" s="381"/>
      <c r="W119" s="381"/>
      <c r="X119" s="381"/>
      <c r="Y119" s="381"/>
      <c r="Z119" s="381"/>
      <c r="AA119" s="381"/>
      <c r="AB119" s="381"/>
      <c r="AC119" s="381"/>
      <c r="AD119" s="381"/>
      <c r="AE119" s="381"/>
      <c r="AF119" s="381"/>
    </row>
    <row r="120" spans="2:32" s="385" customFormat="1" ht="13.95" customHeight="1">
      <c r="F120" s="383"/>
      <c r="G120" s="382"/>
      <c r="H120" s="381" t="s">
        <v>722</v>
      </c>
      <c r="I120" s="381" t="s">
        <v>721</v>
      </c>
      <c r="J120" s="381"/>
      <c r="P120" s="381"/>
      <c r="Q120" s="381"/>
      <c r="R120" s="381"/>
      <c r="S120" s="381"/>
      <c r="T120" s="381"/>
      <c r="U120" s="381"/>
      <c r="V120" s="381"/>
      <c r="W120" s="381"/>
      <c r="X120" s="381"/>
      <c r="Y120" s="381"/>
      <c r="Z120" s="381"/>
      <c r="AA120" s="381"/>
      <c r="AB120" s="381"/>
      <c r="AC120" s="381"/>
      <c r="AD120" s="381"/>
      <c r="AE120" s="381"/>
      <c r="AF120" s="381"/>
    </row>
    <row r="121" spans="2:32" s="385" customFormat="1" ht="13.95" customHeight="1">
      <c r="F121" s="383"/>
      <c r="G121" s="382"/>
      <c r="H121" s="381" t="s">
        <v>720</v>
      </c>
      <c r="I121" s="381" t="s">
        <v>719</v>
      </c>
      <c r="J121" s="381"/>
      <c r="P121" s="381"/>
      <c r="Q121" s="381"/>
      <c r="R121" s="381"/>
      <c r="S121" s="381"/>
      <c r="T121" s="381"/>
      <c r="U121" s="381"/>
      <c r="V121" s="381"/>
      <c r="W121" s="381"/>
      <c r="X121" s="381"/>
      <c r="Y121" s="381"/>
      <c r="Z121" s="381"/>
      <c r="AA121" s="381"/>
      <c r="AB121" s="381"/>
      <c r="AC121" s="381"/>
      <c r="AD121" s="381"/>
      <c r="AE121" s="381"/>
      <c r="AF121" s="381"/>
    </row>
    <row r="122" spans="2:32" s="385" customFormat="1" ht="13.95" customHeight="1">
      <c r="F122" s="383"/>
      <c r="G122" s="382"/>
      <c r="H122" s="381" t="s">
        <v>718</v>
      </c>
      <c r="I122" s="496" t="s">
        <v>717</v>
      </c>
      <c r="J122" s="496"/>
      <c r="K122" s="496"/>
      <c r="L122" s="496"/>
      <c r="M122" s="496"/>
      <c r="N122" s="496"/>
      <c r="O122" s="496"/>
      <c r="P122" s="496"/>
      <c r="Q122" s="496"/>
      <c r="R122" s="496"/>
      <c r="S122" s="496"/>
      <c r="T122" s="496"/>
      <c r="U122" s="496"/>
      <c r="V122" s="496"/>
      <c r="W122" s="496"/>
      <c r="X122" s="496"/>
      <c r="Y122" s="496"/>
      <c r="Z122" s="496"/>
      <c r="AA122" s="496"/>
      <c r="AB122" s="496"/>
      <c r="AC122" s="496"/>
      <c r="AD122" s="496"/>
      <c r="AE122" s="381"/>
      <c r="AF122" s="381"/>
    </row>
    <row r="123" spans="2:32" s="385" customFormat="1" ht="13.95" customHeight="1">
      <c r="F123" s="383"/>
      <c r="G123" s="382"/>
      <c r="H123" s="381" t="s">
        <v>716</v>
      </c>
      <c r="I123" s="381" t="s">
        <v>715</v>
      </c>
      <c r="J123" s="381"/>
      <c r="P123" s="381"/>
      <c r="Q123" s="381"/>
      <c r="R123" s="381"/>
      <c r="S123" s="381"/>
      <c r="T123" s="381"/>
      <c r="U123" s="381"/>
      <c r="V123" s="381"/>
      <c r="W123" s="381"/>
      <c r="X123" s="381"/>
      <c r="Y123" s="381"/>
      <c r="Z123" s="381"/>
      <c r="AA123" s="381"/>
      <c r="AB123" s="381"/>
      <c r="AC123" s="381"/>
      <c r="AD123" s="381"/>
      <c r="AE123" s="381"/>
      <c r="AF123" s="381"/>
    </row>
    <row r="124" spans="2:32" s="408" customFormat="1" ht="13.95" customHeight="1">
      <c r="D124" s="420"/>
      <c r="E124" s="419"/>
      <c r="F124" s="408" t="s">
        <v>714</v>
      </c>
      <c r="G124" s="408" t="s">
        <v>713</v>
      </c>
    </row>
    <row r="125" spans="2:32" s="385" customFormat="1" ht="13.5" customHeight="1">
      <c r="B125" s="381"/>
      <c r="C125" s="381"/>
      <c r="D125" s="381"/>
      <c r="E125" s="381"/>
      <c r="F125" s="381"/>
      <c r="G125" s="381"/>
      <c r="H125" s="381"/>
      <c r="I125" s="381"/>
      <c r="J125" s="381"/>
      <c r="K125" s="381"/>
      <c r="L125" s="381"/>
      <c r="M125" s="381"/>
      <c r="N125" s="381"/>
      <c r="O125" s="381"/>
      <c r="P125" s="381"/>
      <c r="Q125" s="381"/>
      <c r="R125" s="381"/>
      <c r="S125" s="381"/>
      <c r="T125" s="381"/>
      <c r="U125" s="381"/>
      <c r="V125" s="381"/>
      <c r="W125" s="381"/>
      <c r="X125" s="381"/>
      <c r="Y125" s="381"/>
      <c r="Z125" s="381"/>
      <c r="AA125" s="381"/>
      <c r="AB125" s="381"/>
      <c r="AC125" s="381"/>
      <c r="AD125" s="381"/>
      <c r="AE125" s="381"/>
      <c r="AF125" s="381"/>
    </row>
    <row r="126" spans="2:32" s="385" customFormat="1" ht="13.95" customHeight="1">
      <c r="B126" s="381" t="s">
        <v>712</v>
      </c>
      <c r="C126" s="389"/>
      <c r="D126" s="381"/>
      <c r="E126" s="381"/>
      <c r="F126" s="381"/>
      <c r="G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row>
    <row r="127" spans="2:32" s="385" customFormat="1" ht="13.95" customHeight="1">
      <c r="B127" s="383"/>
      <c r="C127" s="382"/>
      <c r="D127" s="381" t="s">
        <v>711</v>
      </c>
      <c r="E127" s="381"/>
      <c r="F127" s="381"/>
      <c r="G127" s="381"/>
      <c r="J127" s="381"/>
      <c r="K127" s="381"/>
      <c r="L127" s="381"/>
      <c r="M127" s="381"/>
      <c r="N127" s="381"/>
      <c r="O127" s="381"/>
      <c r="P127" s="381"/>
      <c r="Q127" s="381"/>
      <c r="R127" s="381"/>
      <c r="S127" s="381"/>
      <c r="T127" s="381"/>
      <c r="U127" s="381"/>
      <c r="V127" s="381"/>
      <c r="W127" s="381"/>
      <c r="X127" s="381"/>
      <c r="Y127" s="381"/>
      <c r="Z127" s="381"/>
      <c r="AA127" s="381"/>
      <c r="AB127" s="381"/>
      <c r="AC127" s="381"/>
      <c r="AD127" s="381"/>
      <c r="AE127" s="381"/>
    </row>
    <row r="128" spans="2:32" s="408" customFormat="1" ht="13.95" customHeight="1"/>
    <row r="129" spans="2:31" s="408" customFormat="1" ht="13.95" customHeight="1">
      <c r="B129" s="420"/>
      <c r="C129" s="419"/>
      <c r="D129" s="408" t="s">
        <v>857</v>
      </c>
    </row>
    <row r="130" spans="2:31" s="381" customFormat="1" ht="13.95" customHeight="1">
      <c r="E130" s="468" t="s">
        <v>709</v>
      </c>
      <c r="F130" s="468"/>
      <c r="G130" s="468"/>
      <c r="H130" s="468"/>
      <c r="I130" s="468"/>
      <c r="J130" s="388" t="s">
        <v>706</v>
      </c>
      <c r="K130" s="469"/>
      <c r="L130" s="469"/>
      <c r="M130" s="469"/>
      <c r="N130" s="469"/>
      <c r="O130" s="469"/>
      <c r="P130" s="469"/>
      <c r="Q130" s="469"/>
      <c r="R130" s="469"/>
      <c r="S130" s="469"/>
      <c r="T130" s="387" t="s">
        <v>705</v>
      </c>
      <c r="U130" s="386" t="s">
        <v>704</v>
      </c>
    </row>
    <row r="131" spans="2:31" s="381" customFormat="1" ht="13.95" customHeight="1">
      <c r="E131" s="468" t="s">
        <v>708</v>
      </c>
      <c r="F131" s="468"/>
      <c r="G131" s="468"/>
      <c r="H131" s="468"/>
      <c r="I131" s="468"/>
      <c r="J131" s="388" t="s">
        <v>706</v>
      </c>
      <c r="K131" s="469"/>
      <c r="L131" s="469"/>
      <c r="M131" s="469"/>
      <c r="N131" s="469"/>
      <c r="O131" s="469"/>
      <c r="P131" s="469"/>
      <c r="Q131" s="469"/>
      <c r="R131" s="469"/>
      <c r="S131" s="469"/>
      <c r="T131" s="387" t="s">
        <v>705</v>
      </c>
      <c r="U131" s="386" t="s">
        <v>704</v>
      </c>
    </row>
    <row r="132" spans="2:31" s="381" customFormat="1" ht="13.95" customHeight="1">
      <c r="E132" s="470" t="s">
        <v>707</v>
      </c>
      <c r="F132" s="470"/>
      <c r="G132" s="470"/>
      <c r="H132" s="470"/>
      <c r="I132" s="470"/>
      <c r="J132" s="388" t="s">
        <v>706</v>
      </c>
      <c r="K132" s="469"/>
      <c r="L132" s="469"/>
      <c r="M132" s="469"/>
      <c r="N132" s="469"/>
      <c r="O132" s="469"/>
      <c r="P132" s="469"/>
      <c r="Q132" s="469"/>
      <c r="R132" s="469"/>
      <c r="S132" s="469"/>
      <c r="T132" s="387" t="s">
        <v>705</v>
      </c>
      <c r="U132" s="386" t="s">
        <v>704</v>
      </c>
    </row>
    <row r="133" spans="2:31" ht="16.95" customHeight="1">
      <c r="B133" s="408"/>
      <c r="C133" s="408"/>
      <c r="D133" s="408"/>
      <c r="E133" s="408" t="s">
        <v>703</v>
      </c>
      <c r="F133" s="408"/>
      <c r="G133" s="408"/>
      <c r="H133" s="408"/>
      <c r="I133" s="408"/>
      <c r="J133" s="408"/>
      <c r="K133" s="408"/>
      <c r="L133" s="408"/>
      <c r="M133" s="408"/>
      <c r="N133" s="408"/>
      <c r="O133" s="408"/>
      <c r="P133" s="408"/>
      <c r="Q133" s="408"/>
      <c r="R133" s="408"/>
      <c r="S133" s="408"/>
      <c r="T133" s="408"/>
      <c r="U133" s="408"/>
      <c r="V133" s="408"/>
      <c r="W133" s="408"/>
      <c r="X133" s="408"/>
      <c r="Y133" s="408"/>
      <c r="Z133" s="408"/>
      <c r="AA133" s="408"/>
      <c r="AB133" s="408"/>
      <c r="AC133" s="408"/>
      <c r="AD133" s="408"/>
    </row>
    <row r="134" spans="2:31" ht="12" customHeight="1">
      <c r="B134" s="408"/>
      <c r="C134" s="408"/>
      <c r="D134" s="408"/>
      <c r="E134" s="408" t="s">
        <v>702</v>
      </c>
      <c r="F134" s="408"/>
      <c r="G134" s="408"/>
      <c r="H134" s="408"/>
      <c r="I134" s="408"/>
      <c r="J134" s="408"/>
      <c r="K134" s="408"/>
      <c r="L134" s="408"/>
      <c r="M134" s="408"/>
      <c r="N134" s="408"/>
      <c r="O134" s="408"/>
      <c r="P134" s="408"/>
      <c r="Q134" s="408"/>
      <c r="R134" s="408"/>
      <c r="S134" s="408"/>
      <c r="T134" s="408"/>
      <c r="U134" s="408"/>
      <c r="V134" s="408"/>
      <c r="W134" s="408"/>
      <c r="X134" s="408"/>
      <c r="Y134" s="408"/>
      <c r="Z134" s="408"/>
      <c r="AA134" s="408"/>
      <c r="AB134" s="408"/>
      <c r="AC134" s="408"/>
      <c r="AD134" s="408"/>
    </row>
    <row r="135" spans="2:31" ht="12" customHeight="1">
      <c r="B135" s="408"/>
      <c r="C135" s="408"/>
      <c r="D135" s="408"/>
      <c r="E135" s="408"/>
      <c r="F135" s="408"/>
      <c r="G135" s="408"/>
      <c r="H135" s="408"/>
      <c r="I135" s="408"/>
      <c r="J135" s="408"/>
      <c r="K135" s="408"/>
      <c r="L135" s="408"/>
      <c r="M135" s="408"/>
      <c r="N135" s="408"/>
      <c r="O135" s="408"/>
      <c r="P135" s="408"/>
      <c r="Q135" s="408"/>
      <c r="R135" s="408"/>
      <c r="S135" s="408"/>
      <c r="T135" s="408"/>
      <c r="U135" s="408"/>
      <c r="V135" s="408"/>
      <c r="W135" s="408"/>
      <c r="X135" s="408"/>
      <c r="Y135" s="408"/>
      <c r="Z135" s="408"/>
      <c r="AA135" s="408"/>
      <c r="AB135" s="408"/>
      <c r="AC135" s="408"/>
      <c r="AD135" s="408"/>
    </row>
    <row r="136" spans="2:31" s="385" customFormat="1" ht="14.1" customHeight="1">
      <c r="B136" s="383"/>
      <c r="C136" s="382"/>
      <c r="D136" s="381">
        <v>3</v>
      </c>
      <c r="E136" s="381" t="s">
        <v>701</v>
      </c>
      <c r="F136" s="381"/>
      <c r="G136" s="381"/>
      <c r="H136" s="381"/>
      <c r="I136" s="381"/>
      <c r="J136" s="381"/>
      <c r="K136" s="381"/>
      <c r="L136" s="381"/>
      <c r="M136" s="381"/>
      <c r="N136" s="381"/>
      <c r="O136" s="381"/>
      <c r="P136" s="381"/>
      <c r="Q136" s="381"/>
      <c r="R136" s="381"/>
      <c r="S136" s="381"/>
      <c r="T136" s="381"/>
      <c r="U136" s="381"/>
      <c r="V136" s="381"/>
      <c r="W136" s="381"/>
      <c r="X136" s="381"/>
      <c r="Y136" s="381"/>
      <c r="Z136" s="381"/>
      <c r="AA136" s="381"/>
      <c r="AB136" s="381"/>
      <c r="AC136" s="381"/>
      <c r="AD136" s="381"/>
      <c r="AE136" s="381"/>
    </row>
    <row r="137" spans="2:31" s="385" customFormat="1" ht="14.1" customHeight="1">
      <c r="E137" s="385" t="s">
        <v>700</v>
      </c>
    </row>
    <row r="138" spans="2:31" s="385" customFormat="1" ht="14.1" customHeight="1">
      <c r="E138" s="385" t="s">
        <v>699</v>
      </c>
    </row>
    <row r="139" spans="2:31" s="385" customFormat="1" ht="14.1" customHeight="1">
      <c r="E139" s="385" t="s">
        <v>698</v>
      </c>
    </row>
    <row r="140" spans="2:31" s="385" customFormat="1" ht="14.1" customHeight="1"/>
    <row r="141" spans="2:31" s="385" customFormat="1" ht="14.1" customHeight="1">
      <c r="B141" s="383"/>
      <c r="C141" s="382"/>
      <c r="D141" s="381">
        <v>4</v>
      </c>
      <c r="E141" s="381" t="s">
        <v>697</v>
      </c>
      <c r="F141" s="381"/>
      <c r="G141" s="381"/>
      <c r="H141" s="381"/>
      <c r="I141" s="381"/>
      <c r="J141" s="381"/>
      <c r="K141" s="381"/>
      <c r="L141" s="381"/>
      <c r="M141" s="381"/>
      <c r="N141" s="381"/>
      <c r="O141" s="381"/>
      <c r="P141" s="381"/>
      <c r="Q141" s="381"/>
      <c r="R141" s="381"/>
      <c r="S141" s="381"/>
      <c r="T141" s="381"/>
      <c r="U141" s="381"/>
      <c r="V141" s="381"/>
      <c r="W141" s="381"/>
      <c r="X141" s="381"/>
      <c r="Y141" s="381"/>
      <c r="Z141" s="381"/>
      <c r="AA141" s="381"/>
      <c r="AB141" s="381"/>
      <c r="AC141" s="381"/>
      <c r="AD141" s="381"/>
      <c r="AE141" s="381"/>
    </row>
    <row r="142" spans="2:31" s="385" customFormat="1" ht="14.1" customHeight="1">
      <c r="B142" s="381"/>
      <c r="C142" s="381"/>
      <c r="D142" s="381"/>
      <c r="E142" s="381" t="s">
        <v>696</v>
      </c>
      <c r="F142" s="381"/>
      <c r="G142" s="381"/>
      <c r="H142" s="381"/>
      <c r="I142" s="381"/>
      <c r="J142" s="381"/>
      <c r="K142" s="381"/>
      <c r="L142" s="381"/>
      <c r="M142" s="381"/>
      <c r="N142" s="381"/>
      <c r="O142" s="381"/>
      <c r="P142" s="381"/>
      <c r="Q142" s="381"/>
      <c r="R142" s="381"/>
      <c r="S142" s="381"/>
      <c r="T142" s="381"/>
      <c r="U142" s="381"/>
      <c r="V142" s="381"/>
      <c r="W142" s="381"/>
      <c r="X142" s="381"/>
      <c r="Y142" s="381"/>
      <c r="Z142" s="381"/>
      <c r="AA142" s="381"/>
      <c r="AB142" s="381"/>
      <c r="AC142" s="381"/>
      <c r="AD142" s="381"/>
      <c r="AE142" s="381"/>
    </row>
    <row r="143" spans="2:31" s="385" customFormat="1" ht="14.1" customHeight="1">
      <c r="E143" s="471" t="s">
        <v>695</v>
      </c>
      <c r="F143" s="471"/>
      <c r="G143" s="471"/>
      <c r="H143" s="471"/>
      <c r="I143" s="471"/>
      <c r="J143" s="471"/>
      <c r="K143" s="471"/>
      <c r="L143" s="471"/>
      <c r="M143" s="471"/>
      <c r="N143" s="471"/>
      <c r="O143" s="471"/>
      <c r="P143" s="471"/>
      <c r="Q143" s="471"/>
      <c r="R143" s="471"/>
      <c r="S143" s="471"/>
      <c r="T143" s="471"/>
      <c r="U143" s="471"/>
      <c r="V143" s="471"/>
      <c r="W143" s="471"/>
      <c r="X143" s="471"/>
      <c r="Y143" s="471"/>
      <c r="Z143" s="471"/>
      <c r="AA143" s="471"/>
      <c r="AB143" s="471"/>
      <c r="AC143" s="471"/>
      <c r="AD143" s="471"/>
    </row>
    <row r="144" spans="2:31" s="385" customFormat="1" ht="14.1" customHeight="1">
      <c r="E144" s="471"/>
      <c r="F144" s="471"/>
      <c r="G144" s="471"/>
      <c r="H144" s="471"/>
      <c r="I144" s="471"/>
      <c r="J144" s="471"/>
      <c r="K144" s="471"/>
      <c r="L144" s="471"/>
      <c r="M144" s="471"/>
      <c r="N144" s="471"/>
      <c r="O144" s="471"/>
      <c r="P144" s="471"/>
      <c r="Q144" s="471"/>
      <c r="R144" s="471"/>
      <c r="S144" s="471"/>
      <c r="T144" s="471"/>
      <c r="U144" s="471"/>
      <c r="V144" s="471"/>
      <c r="W144" s="471"/>
      <c r="X144" s="471"/>
      <c r="Y144" s="471"/>
      <c r="Z144" s="471"/>
      <c r="AA144" s="471"/>
      <c r="AB144" s="471"/>
      <c r="AC144" s="471"/>
      <c r="AD144" s="471"/>
    </row>
    <row r="145" spans="2:30" s="385" customFormat="1" ht="14.1" customHeight="1">
      <c r="E145" s="385" t="s">
        <v>694</v>
      </c>
    </row>
    <row r="146" spans="2:30" s="408" customFormat="1" ht="16.95" customHeight="1"/>
    <row r="147" spans="2:30" s="381" customFormat="1" ht="16.95" customHeight="1">
      <c r="B147" s="383"/>
      <c r="C147" s="382"/>
      <c r="D147" s="381">
        <v>5</v>
      </c>
      <c r="E147" s="381" t="s">
        <v>856</v>
      </c>
    </row>
    <row r="148" spans="2:30" s="381" customFormat="1" ht="16.95" customHeight="1">
      <c r="E148" s="381" t="s">
        <v>855</v>
      </c>
    </row>
    <row r="149" spans="2:30" s="381" customFormat="1" ht="42.6" customHeight="1">
      <c r="D149" s="418" t="s">
        <v>854</v>
      </c>
      <c r="E149" s="467" t="s">
        <v>853</v>
      </c>
      <c r="F149" s="467"/>
      <c r="G149" s="467"/>
      <c r="H149" s="467"/>
      <c r="I149" s="467"/>
      <c r="J149" s="467"/>
      <c r="K149" s="467"/>
      <c r="L149" s="467"/>
      <c r="M149" s="467"/>
      <c r="N149" s="467"/>
      <c r="O149" s="467"/>
      <c r="P149" s="467"/>
      <c r="Q149" s="467"/>
      <c r="R149" s="467"/>
      <c r="S149" s="467"/>
      <c r="T149" s="467"/>
      <c r="U149" s="467"/>
      <c r="V149" s="467"/>
      <c r="W149" s="467"/>
      <c r="X149" s="467"/>
      <c r="Y149" s="467"/>
      <c r="Z149" s="467"/>
      <c r="AA149" s="467"/>
      <c r="AB149" s="467"/>
      <c r="AC149" s="467"/>
      <c r="AD149" s="467"/>
    </row>
    <row r="150" spans="2:30" s="381" customFormat="1" ht="22.95" customHeight="1">
      <c r="D150" s="418"/>
      <c r="E150" s="467"/>
      <c r="F150" s="467"/>
      <c r="G150" s="467"/>
      <c r="H150" s="467"/>
      <c r="I150" s="467"/>
      <c r="J150" s="467"/>
      <c r="K150" s="467"/>
      <c r="L150" s="467"/>
      <c r="M150" s="467"/>
      <c r="N150" s="467"/>
      <c r="O150" s="467"/>
      <c r="P150" s="467"/>
      <c r="Q150" s="467"/>
      <c r="R150" s="467"/>
      <c r="S150" s="467"/>
      <c r="T150" s="467"/>
      <c r="U150" s="467"/>
      <c r="V150" s="467"/>
      <c r="W150" s="467"/>
      <c r="X150" s="467"/>
      <c r="Y150" s="467"/>
      <c r="Z150" s="467"/>
      <c r="AA150" s="467"/>
      <c r="AB150" s="467"/>
      <c r="AC150" s="467"/>
      <c r="AD150" s="467"/>
    </row>
    <row r="151" spans="2:30" ht="16.95" customHeight="1"/>
    <row r="152" spans="2:30" ht="16.95" customHeight="1"/>
    <row r="153" spans="2:30" ht="16.95" customHeight="1"/>
    <row r="154" spans="2:30" ht="16.95" customHeight="1"/>
    <row r="155" spans="2:30" ht="16.95" customHeight="1"/>
    <row r="156" spans="2:30" ht="16.95" customHeight="1"/>
    <row r="157" spans="2:30" ht="16.95" customHeight="1"/>
    <row r="158" spans="2:30" ht="16.95" customHeight="1"/>
    <row r="159" spans="2:30" ht="16.95" customHeight="1"/>
    <row r="160" spans="2:30" ht="16.95" customHeight="1"/>
  </sheetData>
  <mergeCells count="38">
    <mergeCell ref="E10:AD10"/>
    <mergeCell ref="B3:AD3"/>
    <mergeCell ref="B4:AD4"/>
    <mergeCell ref="E8:AD8"/>
    <mergeCell ref="B28:AD28"/>
    <mergeCell ref="A54:A56"/>
    <mergeCell ref="K131:S131"/>
    <mergeCell ref="E132:I132"/>
    <mergeCell ref="E1:N1"/>
    <mergeCell ref="F2:N2"/>
    <mergeCell ref="S2:AC2"/>
    <mergeCell ref="K132:S132"/>
    <mergeCell ref="G112:AD113"/>
    <mergeCell ref="E51:AD51"/>
    <mergeCell ref="E52:AD52"/>
    <mergeCell ref="L59:AD59"/>
    <mergeCell ref="L60:AD61"/>
    <mergeCell ref="L66:AD67"/>
    <mergeCell ref="A7:A11"/>
    <mergeCell ref="A51:A53"/>
    <mergeCell ref="A12:A27"/>
    <mergeCell ref="L70:AD71"/>
    <mergeCell ref="G73:AD74"/>
    <mergeCell ref="G76:AD78"/>
    <mergeCell ref="L88:AD89"/>
    <mergeCell ref="E149:AD150"/>
    <mergeCell ref="E143:AD144"/>
    <mergeCell ref="I122:AD122"/>
    <mergeCell ref="E130:I130"/>
    <mergeCell ref="K130:S130"/>
    <mergeCell ref="E131:I131"/>
    <mergeCell ref="E35:AD35"/>
    <mergeCell ref="A37:A50"/>
    <mergeCell ref="B37:AD37"/>
    <mergeCell ref="L42:AC42"/>
    <mergeCell ref="E45:AD46"/>
    <mergeCell ref="A28:A36"/>
    <mergeCell ref="E33:AD34"/>
  </mergeCells>
  <phoneticPr fontId="7"/>
  <printOptions horizontalCentered="1"/>
  <pageMargins left="0.70866141732283472" right="0.70866141732283472" top="0.55118110236220474" bottom="0.55118110236220474" header="0.31496062992125984" footer="0.31496062992125984"/>
  <pageSetup paperSize="9" scale="93" fitToHeight="0" orientation="portrait" r:id="rId1"/>
  <headerFooter>
    <oddFooter>&amp;L※令和7年1月改訂&amp;R&amp;P/&amp;N</oddFooter>
  </headerFooter>
  <rowBreaks count="2" manualBreakCount="2">
    <brk id="56" max="29" man="1"/>
    <brk id="101" max="2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4912C-2915-4399-B115-8A982C3332D6}">
  <sheetPr>
    <tabColor theme="8" tint="0.59999389629810485"/>
  </sheetPr>
  <dimension ref="A1:AQ87"/>
  <sheetViews>
    <sheetView showGridLines="0" view="pageBreakPreview" zoomScaleNormal="100" zoomScaleSheetLayoutView="100" workbookViewId="0">
      <selection sqref="A1:E1"/>
    </sheetView>
  </sheetViews>
  <sheetFormatPr defaultColWidth="8.21875" defaultRowHeight="21" customHeight="1"/>
  <cols>
    <col min="1" max="1" width="2.6640625" style="7" customWidth="1"/>
    <col min="2" max="2" width="14.21875" style="8" customWidth="1"/>
    <col min="3" max="3" width="6.6640625" style="7" customWidth="1"/>
    <col min="4" max="5" width="7.6640625" style="7" customWidth="1"/>
    <col min="6" max="36" width="2.6640625" style="7" customWidth="1"/>
    <col min="37" max="37" width="6.6640625" style="7" customWidth="1"/>
    <col min="38" max="39" width="7.6640625" style="7" customWidth="1"/>
    <col min="40" max="40" width="5.6640625" style="7" customWidth="1"/>
    <col min="41" max="16384" width="8.21875" style="7"/>
  </cols>
  <sheetData>
    <row r="1" spans="1:40" ht="24.9" customHeight="1">
      <c r="A1" s="51" t="s">
        <v>281</v>
      </c>
      <c r="C1" s="52"/>
      <c r="D1" s="52"/>
      <c r="E1" s="52"/>
      <c r="F1" s="52"/>
      <c r="G1" s="52"/>
      <c r="H1" s="52"/>
      <c r="I1" s="52"/>
      <c r="J1" s="52"/>
      <c r="K1" s="52"/>
      <c r="L1" s="52"/>
      <c r="M1" s="52"/>
      <c r="N1" s="52"/>
      <c r="O1" s="52"/>
      <c r="P1" s="52"/>
      <c r="Q1" s="52"/>
      <c r="R1" s="52"/>
      <c r="S1" s="52"/>
      <c r="T1" s="52"/>
      <c r="U1" s="52"/>
      <c r="V1" s="52"/>
      <c r="W1" s="52"/>
      <c r="X1" s="14"/>
      <c r="Y1" s="14"/>
      <c r="Z1" s="13"/>
      <c r="AA1" s="13"/>
      <c r="AB1" s="13"/>
      <c r="AC1" s="13"/>
      <c r="AD1" s="53"/>
      <c r="AE1" s="53"/>
      <c r="AF1" s="53"/>
      <c r="AG1" s="53"/>
      <c r="AH1" s="53"/>
      <c r="AI1" s="54" t="s">
        <v>282</v>
      </c>
      <c r="AJ1" s="54"/>
      <c r="AK1" s="1028" t="s">
        <v>283</v>
      </c>
      <c r="AL1" s="1028"/>
      <c r="AM1" s="1028"/>
      <c r="AN1" s="1028"/>
    </row>
    <row r="2" spans="1:40" ht="18" customHeight="1">
      <c r="A2" s="13"/>
      <c r="B2" s="55"/>
      <c r="C2" s="55"/>
      <c r="D2" s="55"/>
      <c r="E2" s="55"/>
      <c r="F2" s="55"/>
      <c r="G2" s="55"/>
      <c r="H2" s="55"/>
      <c r="I2" s="55"/>
      <c r="J2" s="55"/>
      <c r="K2" s="55"/>
      <c r="L2" s="55"/>
      <c r="M2" s="1029">
        <v>2024</v>
      </c>
      <c r="N2" s="1029"/>
      <c r="O2" s="1029"/>
      <c r="P2" s="1029"/>
      <c r="Q2" s="1030" t="s">
        <v>284</v>
      </c>
      <c r="R2" s="1030"/>
      <c r="S2" s="1029">
        <v>5</v>
      </c>
      <c r="T2" s="1029"/>
      <c r="U2" s="1030" t="s">
        <v>285</v>
      </c>
      <c r="V2" s="1030"/>
      <c r="W2" s="55"/>
      <c r="X2" s="55"/>
      <c r="Y2" s="55"/>
      <c r="Z2" s="13"/>
      <c r="AA2" s="13"/>
      <c r="AC2" s="54"/>
      <c r="AD2" s="55"/>
      <c r="AE2" s="55"/>
      <c r="AF2" s="55"/>
      <c r="AG2" s="55"/>
      <c r="AH2" s="55"/>
      <c r="AI2" s="54" t="s">
        <v>286</v>
      </c>
      <c r="AJ2" s="54"/>
      <c r="AK2" s="1031"/>
      <c r="AL2" s="1031"/>
      <c r="AM2" s="1031"/>
      <c r="AN2" s="1031"/>
    </row>
    <row r="3" spans="1:40" ht="18" customHeight="1">
      <c r="A3" s="56"/>
      <c r="B3" s="56"/>
      <c r="C3" s="56"/>
      <c r="D3" s="56"/>
      <c r="E3" s="56"/>
      <c r="F3" s="56"/>
      <c r="G3" s="56"/>
      <c r="H3" s="56"/>
      <c r="I3" s="56"/>
      <c r="J3" s="56"/>
      <c r="K3" s="56"/>
      <c r="L3" s="56"/>
      <c r="M3" s="56"/>
      <c r="N3" s="56"/>
      <c r="O3" s="56"/>
      <c r="P3" s="56"/>
      <c r="Q3" s="56"/>
      <c r="R3" s="56"/>
      <c r="S3" s="56"/>
      <c r="T3" s="56"/>
      <c r="U3" s="56"/>
      <c r="V3" s="56"/>
      <c r="W3" s="56"/>
      <c r="Y3" s="57"/>
      <c r="Z3" s="57"/>
      <c r="AA3" s="57"/>
      <c r="AB3" s="13"/>
      <c r="AC3" s="57"/>
      <c r="AD3" s="57"/>
      <c r="AE3" s="57"/>
      <c r="AF3" s="57"/>
      <c r="AG3" s="57"/>
      <c r="AH3" s="57"/>
      <c r="AI3" s="58" t="s">
        <v>287</v>
      </c>
      <c r="AJ3" s="54"/>
      <c r="AK3" s="1032"/>
      <c r="AL3" s="1032"/>
      <c r="AM3" s="1032"/>
      <c r="AN3" s="1032"/>
    </row>
    <row r="4" spans="1:40" ht="18" customHeight="1">
      <c r="A4" s="56"/>
      <c r="B4" s="56"/>
      <c r="C4" s="56"/>
      <c r="D4" s="56"/>
      <c r="E4" s="56"/>
      <c r="F4" s="56"/>
      <c r="G4" s="56"/>
      <c r="H4" s="56"/>
      <c r="I4" s="56"/>
      <c r="J4" s="56"/>
      <c r="K4" s="56"/>
      <c r="L4" s="56"/>
      <c r="M4" s="56"/>
      <c r="N4" s="56"/>
      <c r="O4" s="56"/>
      <c r="P4" s="56"/>
      <c r="Q4" s="56"/>
      <c r="R4" s="56"/>
      <c r="S4" s="56"/>
      <c r="T4" s="56"/>
      <c r="U4" s="56"/>
      <c r="V4" s="56"/>
      <c r="W4" s="56"/>
      <c r="Y4" s="57"/>
      <c r="Z4" s="57"/>
      <c r="AA4" s="57"/>
      <c r="AB4" s="13"/>
      <c r="AC4" s="57"/>
      <c r="AD4" s="57"/>
      <c r="AE4" s="57"/>
      <c r="AF4" s="57"/>
      <c r="AG4" s="57"/>
      <c r="AH4" s="57"/>
      <c r="AI4" s="58" t="s">
        <v>288</v>
      </c>
      <c r="AJ4" s="54"/>
      <c r="AK4" s="1032"/>
      <c r="AL4" s="1032"/>
      <c r="AM4" s="1032"/>
      <c r="AN4" s="1032"/>
    </row>
    <row r="5" spans="1:40" ht="18" customHeight="1">
      <c r="A5" s="56"/>
      <c r="B5" s="56"/>
      <c r="C5" s="56"/>
      <c r="D5" s="56"/>
      <c r="E5" s="56"/>
      <c r="F5" s="56"/>
      <c r="G5" s="56"/>
      <c r="H5" s="56"/>
      <c r="I5" s="56"/>
      <c r="J5" s="56"/>
      <c r="K5" s="56"/>
      <c r="L5" s="56"/>
      <c r="M5" s="56"/>
      <c r="N5" s="56"/>
      <c r="O5" s="56"/>
      <c r="P5" s="56"/>
      <c r="Q5" s="56"/>
      <c r="R5" s="56"/>
      <c r="S5" s="56"/>
      <c r="U5" s="56"/>
      <c r="V5" s="56"/>
      <c r="W5" s="56"/>
      <c r="Y5" s="57"/>
      <c r="Z5" s="57"/>
      <c r="AA5" s="57"/>
      <c r="AB5" s="13"/>
      <c r="AC5" s="57"/>
      <c r="AD5" s="57"/>
      <c r="AE5" s="57"/>
      <c r="AF5" s="57"/>
      <c r="AG5" s="58" t="s">
        <v>289</v>
      </c>
      <c r="AH5" s="1034"/>
      <c r="AI5" s="1034"/>
      <c r="AJ5" s="1034"/>
      <c r="AK5" s="57" t="s">
        <v>290</v>
      </c>
      <c r="AL5" s="59"/>
      <c r="AM5" s="57" t="s">
        <v>291</v>
      </c>
      <c r="AN5" s="13"/>
    </row>
    <row r="6" spans="1:40" ht="9.9" customHeight="1">
      <c r="A6" s="13"/>
      <c r="B6" s="60"/>
      <c r="C6" s="60"/>
      <c r="D6" s="60"/>
      <c r="E6" s="60"/>
      <c r="F6" s="60"/>
      <c r="G6" s="60"/>
      <c r="H6" s="60"/>
      <c r="I6" s="60"/>
      <c r="J6" s="60"/>
      <c r="K6" s="60"/>
      <c r="L6" s="60"/>
      <c r="M6" s="60"/>
      <c r="N6" s="60"/>
      <c r="O6" s="60"/>
      <c r="P6" s="60"/>
      <c r="Q6" s="60"/>
      <c r="R6" s="60"/>
      <c r="S6" s="60"/>
      <c r="T6" s="60"/>
      <c r="U6" s="60"/>
      <c r="V6" s="60"/>
      <c r="W6" s="60"/>
      <c r="X6" s="55"/>
      <c r="Y6" s="55"/>
      <c r="Z6" s="55"/>
      <c r="AA6" s="55"/>
      <c r="AB6" s="55"/>
      <c r="AC6" s="55"/>
      <c r="AD6" s="55"/>
      <c r="AE6" s="55"/>
      <c r="AF6" s="55"/>
      <c r="AG6" s="55"/>
      <c r="AH6" s="55"/>
      <c r="AI6" s="55"/>
      <c r="AJ6" s="55"/>
      <c r="AK6" s="55"/>
      <c r="AL6" s="55"/>
      <c r="AM6" s="13"/>
      <c r="AN6" s="13"/>
    </row>
    <row r="7" spans="1:40" ht="15" customHeight="1">
      <c r="A7" s="1015" t="s">
        <v>292</v>
      </c>
      <c r="B7" s="983" t="s">
        <v>293</v>
      </c>
      <c r="C7" s="1035" t="s">
        <v>294</v>
      </c>
      <c r="D7" s="983" t="s">
        <v>295</v>
      </c>
      <c r="E7" s="1013" t="s">
        <v>296</v>
      </c>
      <c r="F7" s="1026" t="s">
        <v>297</v>
      </c>
      <c r="G7" s="1026"/>
      <c r="H7" s="1026"/>
      <c r="I7" s="1026"/>
      <c r="J7" s="1026"/>
      <c r="K7" s="1026"/>
      <c r="L7" s="1026"/>
      <c r="M7" s="1026"/>
      <c r="N7" s="1026"/>
      <c r="O7" s="1026"/>
      <c r="P7" s="1026"/>
      <c r="Q7" s="1026"/>
      <c r="R7" s="1026"/>
      <c r="S7" s="1026"/>
      <c r="T7" s="1026"/>
      <c r="U7" s="1026"/>
      <c r="V7" s="1026"/>
      <c r="W7" s="1026"/>
      <c r="X7" s="1026"/>
      <c r="Y7" s="1026"/>
      <c r="Z7" s="1026"/>
      <c r="AA7" s="1026"/>
      <c r="AB7" s="1026"/>
      <c r="AC7" s="1026"/>
      <c r="AD7" s="1026"/>
      <c r="AE7" s="1026"/>
      <c r="AF7" s="1026"/>
      <c r="AG7" s="1026"/>
      <c r="AH7" s="1026"/>
      <c r="AI7" s="1026"/>
      <c r="AJ7" s="1026"/>
      <c r="AK7" s="1027" t="s">
        <v>298</v>
      </c>
      <c r="AL7" s="991" t="s">
        <v>299</v>
      </c>
      <c r="AM7" s="1019" t="s">
        <v>300</v>
      </c>
      <c r="AN7" s="1019"/>
    </row>
    <row r="8" spans="1:40" ht="15" customHeight="1">
      <c r="A8" s="1015"/>
      <c r="B8" s="983"/>
      <c r="C8" s="1036"/>
      <c r="D8" s="983"/>
      <c r="E8" s="1013"/>
      <c r="F8" s="983" t="s">
        <v>144</v>
      </c>
      <c r="G8" s="983"/>
      <c r="H8" s="983"/>
      <c r="I8" s="983"/>
      <c r="J8" s="983"/>
      <c r="K8" s="983"/>
      <c r="L8" s="983"/>
      <c r="M8" s="983" t="s">
        <v>145</v>
      </c>
      <c r="N8" s="983"/>
      <c r="O8" s="983"/>
      <c r="P8" s="983"/>
      <c r="Q8" s="983"/>
      <c r="R8" s="983"/>
      <c r="S8" s="983"/>
      <c r="T8" s="983" t="s">
        <v>146</v>
      </c>
      <c r="U8" s="983"/>
      <c r="V8" s="983"/>
      <c r="W8" s="983"/>
      <c r="X8" s="983"/>
      <c r="Y8" s="983"/>
      <c r="Z8" s="983"/>
      <c r="AA8" s="983" t="s">
        <v>147</v>
      </c>
      <c r="AB8" s="983"/>
      <c r="AC8" s="983"/>
      <c r="AD8" s="983"/>
      <c r="AE8" s="983"/>
      <c r="AF8" s="983"/>
      <c r="AG8" s="983"/>
      <c r="AH8" s="983" t="s">
        <v>301</v>
      </c>
      <c r="AI8" s="983"/>
      <c r="AJ8" s="983"/>
      <c r="AK8" s="1027"/>
      <c r="AL8" s="991"/>
      <c r="AM8" s="1019"/>
      <c r="AN8" s="1019"/>
    </row>
    <row r="9" spans="1:40" ht="15" customHeight="1">
      <c r="A9" s="1015"/>
      <c r="B9" s="983"/>
      <c r="C9" s="1036"/>
      <c r="D9" s="983"/>
      <c r="E9" s="1013"/>
      <c r="F9" s="61">
        <f>DATE($M$2,$S$2,1)</f>
        <v>45413</v>
      </c>
      <c r="G9" s="61">
        <f>DATE($M$2,$S$2,2)</f>
        <v>45414</v>
      </c>
      <c r="H9" s="61">
        <f>DATE($M$2,$S$2,3)</f>
        <v>45415</v>
      </c>
      <c r="I9" s="61">
        <f>DATE($M$2,$S$2,4)</f>
        <v>45416</v>
      </c>
      <c r="J9" s="61">
        <f>DATE($M$2,$S$2,5)</f>
        <v>45417</v>
      </c>
      <c r="K9" s="61">
        <f>DATE($M$2,$S$2,6)</f>
        <v>45418</v>
      </c>
      <c r="L9" s="61">
        <f>DATE($M$2,$S$2,7)</f>
        <v>45419</v>
      </c>
      <c r="M9" s="61">
        <f>DATE($M$2,$S$2,8)</f>
        <v>45420</v>
      </c>
      <c r="N9" s="61">
        <f>DATE($M$2,$S$2,9)</f>
        <v>45421</v>
      </c>
      <c r="O9" s="61">
        <f>DATE($M$2,$S$2,10)</f>
        <v>45422</v>
      </c>
      <c r="P9" s="61">
        <f>DATE($M$2,$S$2,11)</f>
        <v>45423</v>
      </c>
      <c r="Q9" s="61">
        <f>DATE($M$2,$S$2,12)</f>
        <v>45424</v>
      </c>
      <c r="R9" s="61">
        <f>DATE($M$2,$S$2,13)</f>
        <v>45425</v>
      </c>
      <c r="S9" s="61">
        <f>DATE($M$2,$S$2,14)</f>
        <v>45426</v>
      </c>
      <c r="T9" s="61">
        <f>DATE($M$2,$S$2,15)</f>
        <v>45427</v>
      </c>
      <c r="U9" s="61">
        <f>DATE($M$2,$S$2,16)</f>
        <v>45428</v>
      </c>
      <c r="V9" s="61">
        <f>DATE($M$2,$S$2,17)</f>
        <v>45429</v>
      </c>
      <c r="W9" s="61">
        <f>DATE($M$2,$S$2,18)</f>
        <v>45430</v>
      </c>
      <c r="X9" s="61">
        <f>DATE($M$2,$S$2,19)</f>
        <v>45431</v>
      </c>
      <c r="Y9" s="61">
        <f>DATE($M$2,$S$2,20)</f>
        <v>45432</v>
      </c>
      <c r="Z9" s="61">
        <f>DATE($M$2,$S$2,21)</f>
        <v>45433</v>
      </c>
      <c r="AA9" s="61">
        <f>DATE($M$2,$S$2,22)</f>
        <v>45434</v>
      </c>
      <c r="AB9" s="61">
        <f>DATE($M$2,$S$2,23)</f>
        <v>45435</v>
      </c>
      <c r="AC9" s="61">
        <f>DATE($M$2,$S$2,24)</f>
        <v>45436</v>
      </c>
      <c r="AD9" s="61">
        <f>DATE($M$2,$S$2,25)</f>
        <v>45437</v>
      </c>
      <c r="AE9" s="61">
        <f>DATE($M$2,$S$2,26)</f>
        <v>45438</v>
      </c>
      <c r="AF9" s="61">
        <f>DATE($M$2,$S$2,27)</f>
        <v>45439</v>
      </c>
      <c r="AG9" s="61">
        <f>DATE($M$2,$S$2,28)</f>
        <v>45440</v>
      </c>
      <c r="AH9" s="61">
        <f>IF(DAY(EOMONTH(F9,0))&lt;29,"",DATE($M$2,$S$2,29))</f>
        <v>45441</v>
      </c>
      <c r="AI9" s="61">
        <f>IF(DAY(EOMONTH(F9,0))&lt;30,"",DATE($M$2,$S$2,30))</f>
        <v>45442</v>
      </c>
      <c r="AJ9" s="61">
        <f>IF(DAY(EOMONTH(F9,0))&lt;31,"",DATE($M$2,$S$2,31))</f>
        <v>45443</v>
      </c>
      <c r="AK9" s="1027"/>
      <c r="AL9" s="991"/>
      <c r="AM9" s="1019"/>
      <c r="AN9" s="1019"/>
    </row>
    <row r="10" spans="1:40" ht="15" customHeight="1">
      <c r="A10" s="1015"/>
      <c r="B10" s="983"/>
      <c r="C10" s="1037"/>
      <c r="D10" s="983"/>
      <c r="E10" s="1013"/>
      <c r="F10" s="62">
        <f>DATE($M$2,$S$2,1)</f>
        <v>45413</v>
      </c>
      <c r="G10" s="62">
        <f>DATE($M$2,$S$2,2)</f>
        <v>45414</v>
      </c>
      <c r="H10" s="62">
        <f>DATE($M$2,$S$2,3)</f>
        <v>45415</v>
      </c>
      <c r="I10" s="62">
        <f>DATE($M$2,$S$2,4)</f>
        <v>45416</v>
      </c>
      <c r="J10" s="62">
        <f>DATE($M$2,$S$2,5)</f>
        <v>45417</v>
      </c>
      <c r="K10" s="62">
        <f>DATE($M$2,$S$2,6)</f>
        <v>45418</v>
      </c>
      <c r="L10" s="62">
        <f>DATE($M$2,$S$2,7)</f>
        <v>45419</v>
      </c>
      <c r="M10" s="62">
        <f>DATE($M$2,$S$2,8)</f>
        <v>45420</v>
      </c>
      <c r="N10" s="62">
        <f>DATE($M$2,$S$2,9)</f>
        <v>45421</v>
      </c>
      <c r="O10" s="62">
        <f>DATE($M$2,$S$2,10)</f>
        <v>45422</v>
      </c>
      <c r="P10" s="62">
        <f>DATE($M$2,$S$2,11)</f>
        <v>45423</v>
      </c>
      <c r="Q10" s="62">
        <f>DATE($M$2,$S$2,12)</f>
        <v>45424</v>
      </c>
      <c r="R10" s="62">
        <f>DATE($M$2,$S$2,13)</f>
        <v>45425</v>
      </c>
      <c r="S10" s="62">
        <f>DATE($M$2,$S$2,14)</f>
        <v>45426</v>
      </c>
      <c r="T10" s="62">
        <f>DATE($M$2,$S$2,15)</f>
        <v>45427</v>
      </c>
      <c r="U10" s="62">
        <f>DATE($M$2,$S$2,16)</f>
        <v>45428</v>
      </c>
      <c r="V10" s="62">
        <f>DATE($M$2,$S$2,17)</f>
        <v>45429</v>
      </c>
      <c r="W10" s="62">
        <f>DATE($M$2,$S$2,18)</f>
        <v>45430</v>
      </c>
      <c r="X10" s="62">
        <f>DATE($M$2,$S$2,19)</f>
        <v>45431</v>
      </c>
      <c r="Y10" s="62">
        <f>DATE($M$2,$S$2,20)</f>
        <v>45432</v>
      </c>
      <c r="Z10" s="62">
        <f>DATE($M$2,$S$2,21)</f>
        <v>45433</v>
      </c>
      <c r="AA10" s="62">
        <f>DATE($M$2,$S$2,22)</f>
        <v>45434</v>
      </c>
      <c r="AB10" s="62">
        <f>DATE($M$2,$S$2,23)</f>
        <v>45435</v>
      </c>
      <c r="AC10" s="62">
        <f>DATE($M$2,$S$2,24)</f>
        <v>45436</v>
      </c>
      <c r="AD10" s="62">
        <f>DATE($M$2,$S$2,25)</f>
        <v>45437</v>
      </c>
      <c r="AE10" s="62">
        <f>DATE($M$2,$S$2,26)</f>
        <v>45438</v>
      </c>
      <c r="AF10" s="62">
        <f>DATE($M$2,$S$2,27)</f>
        <v>45439</v>
      </c>
      <c r="AG10" s="62">
        <f>DATE($M$2,$S$2,28)</f>
        <v>45440</v>
      </c>
      <c r="AH10" s="62">
        <f>IF(DAY(EOMONTH(F10,0))&lt;29,"",DATE($M$2,$S$2,29))</f>
        <v>45441</v>
      </c>
      <c r="AI10" s="62">
        <f>IF(DAY(EOMONTH(F10,0))&lt;30,"",DATE($M$2,$S$2,30))</f>
        <v>45442</v>
      </c>
      <c r="AJ10" s="62">
        <f>IF(DAY(EOMONTH(F10,0))&lt;31,"",DATE($M$2,$S$2,31))</f>
        <v>45443</v>
      </c>
      <c r="AK10" s="1027"/>
      <c r="AL10" s="991"/>
      <c r="AM10" s="1019"/>
      <c r="AN10" s="1019"/>
    </row>
    <row r="11" spans="1:40" ht="18" customHeight="1">
      <c r="A11" s="63">
        <v>1</v>
      </c>
      <c r="B11" s="64" t="s">
        <v>302</v>
      </c>
      <c r="C11" s="65" t="s">
        <v>303</v>
      </c>
      <c r="D11" s="66"/>
      <c r="E11" s="67" t="s">
        <v>303</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1012"/>
      <c r="AN11" s="1012"/>
    </row>
    <row r="12" spans="1:40" ht="18" customHeight="1">
      <c r="A12" s="63">
        <v>2</v>
      </c>
      <c r="B12" s="64" t="s">
        <v>302</v>
      </c>
      <c r="C12" s="65" t="s">
        <v>304</v>
      </c>
      <c r="D12" s="66"/>
      <c r="E12" s="67" t="s">
        <v>304</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1012"/>
      <c r="AN12" s="1012"/>
    </row>
    <row r="13" spans="1:40" ht="18" customHeight="1">
      <c r="A13" s="63">
        <v>3</v>
      </c>
      <c r="B13" s="64" t="s">
        <v>302</v>
      </c>
      <c r="C13" s="65" t="s">
        <v>305</v>
      </c>
      <c r="D13" s="66"/>
      <c r="E13" s="67" t="s">
        <v>305</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1012"/>
      <c r="AN13" s="1012"/>
    </row>
    <row r="14" spans="1:40" ht="18" customHeight="1">
      <c r="A14" s="63">
        <v>4</v>
      </c>
      <c r="B14" s="64" t="s">
        <v>302</v>
      </c>
      <c r="C14" s="65" t="s">
        <v>306</v>
      </c>
      <c r="D14" s="66"/>
      <c r="E14" s="67" t="s">
        <v>306</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1012"/>
      <c r="AN14" s="1012"/>
    </row>
    <row r="15" spans="1:40" ht="18" customHeight="1">
      <c r="A15" s="63">
        <v>5</v>
      </c>
      <c r="B15" s="64"/>
      <c r="C15" s="65"/>
      <c r="D15" s="66"/>
      <c r="E15" s="67"/>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1012"/>
      <c r="AN15" s="1012"/>
    </row>
    <row r="16" spans="1:40" ht="18" customHeight="1">
      <c r="A16" s="63">
        <v>6</v>
      </c>
      <c r="B16" s="64"/>
      <c r="C16" s="65"/>
      <c r="D16" s="66"/>
      <c r="E16" s="67"/>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1012"/>
      <c r="AN16" s="1012"/>
    </row>
    <row r="17" spans="1:40" ht="18" customHeight="1">
      <c r="A17" s="63">
        <v>7</v>
      </c>
      <c r="B17" s="64"/>
      <c r="C17" s="65"/>
      <c r="D17" s="66"/>
      <c r="E17" s="67"/>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1012"/>
      <c r="AN17" s="1012"/>
    </row>
    <row r="18" spans="1:40" ht="18" customHeight="1">
      <c r="A18" s="63">
        <v>8</v>
      </c>
      <c r="B18" s="64"/>
      <c r="C18" s="65"/>
      <c r="D18" s="66"/>
      <c r="E18" s="67"/>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1012"/>
      <c r="AN18" s="1012"/>
    </row>
    <row r="19" spans="1:40" ht="18" customHeight="1">
      <c r="A19" s="63">
        <v>9</v>
      </c>
      <c r="B19" s="64"/>
      <c r="C19" s="65"/>
      <c r="D19" s="66"/>
      <c r="E19" s="67"/>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1012"/>
      <c r="AN19" s="1012"/>
    </row>
    <row r="20" spans="1:40" ht="18" customHeight="1">
      <c r="A20" s="63">
        <v>10</v>
      </c>
      <c r="B20" s="64"/>
      <c r="C20" s="65"/>
      <c r="D20" s="66"/>
      <c r="E20" s="67"/>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1012"/>
      <c r="AN20" s="1012"/>
    </row>
    <row r="21" spans="1:40" ht="18" customHeight="1">
      <c r="A21" s="63">
        <v>11</v>
      </c>
      <c r="B21" s="64"/>
      <c r="C21" s="65"/>
      <c r="D21" s="66"/>
      <c r="E21" s="67"/>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1012"/>
      <c r="AN21" s="1012"/>
    </row>
    <row r="22" spans="1:40" ht="18" customHeight="1">
      <c r="A22" s="63">
        <v>12</v>
      </c>
      <c r="B22" s="64"/>
      <c r="C22" s="65"/>
      <c r="D22" s="66"/>
      <c r="E22" s="67"/>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1012"/>
      <c r="AN22" s="1012"/>
    </row>
    <row r="23" spans="1:40" ht="18" customHeight="1">
      <c r="A23" s="63">
        <v>13</v>
      </c>
      <c r="B23" s="64"/>
      <c r="C23" s="65"/>
      <c r="D23" s="66"/>
      <c r="E23" s="67"/>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1012"/>
      <c r="AN23" s="1012"/>
    </row>
    <row r="24" spans="1:40" ht="18" customHeight="1">
      <c r="A24" s="63">
        <v>14</v>
      </c>
      <c r="B24" s="64"/>
      <c r="C24" s="65"/>
      <c r="D24" s="66"/>
      <c r="E24" s="67"/>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1012"/>
      <c r="AN24" s="1012"/>
    </row>
    <row r="25" spans="1:40" ht="18" customHeight="1">
      <c r="A25" s="63">
        <v>15</v>
      </c>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1012"/>
      <c r="AN25" s="1012"/>
    </row>
    <row r="26" spans="1:40" ht="18" customHeight="1">
      <c r="A26" s="63">
        <v>16</v>
      </c>
      <c r="B26" s="64"/>
      <c r="C26" s="65"/>
      <c r="D26" s="66"/>
      <c r="E26" s="67"/>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1012"/>
      <c r="AN26" s="1012"/>
    </row>
    <row r="27" spans="1:40" ht="18" customHeight="1">
      <c r="A27" s="63">
        <v>17</v>
      </c>
      <c r="B27" s="64"/>
      <c r="C27" s="65"/>
      <c r="D27" s="66"/>
      <c r="E27" s="67"/>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1012"/>
      <c r="AN27" s="1012"/>
    </row>
    <row r="28" spans="1:40" ht="18" customHeight="1">
      <c r="A28" s="63">
        <v>18</v>
      </c>
      <c r="B28" s="64"/>
      <c r="C28" s="65"/>
      <c r="D28" s="66"/>
      <c r="E28" s="67"/>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1012"/>
      <c r="AN28" s="1012"/>
    </row>
    <row r="29" spans="1:40" ht="18" customHeight="1">
      <c r="A29" s="63">
        <v>19</v>
      </c>
      <c r="B29" s="64"/>
      <c r="C29" s="65"/>
      <c r="D29" s="66"/>
      <c r="E29" s="67"/>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1012"/>
      <c r="AN29" s="1012"/>
    </row>
    <row r="30" spans="1:40" ht="18" customHeight="1">
      <c r="A30" s="63">
        <v>20</v>
      </c>
      <c r="B30" s="64"/>
      <c r="C30" s="65"/>
      <c r="D30" s="66"/>
      <c r="E30" s="67"/>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1012"/>
      <c r="AN30" s="1012"/>
    </row>
    <row r="31" spans="1:40" ht="18" customHeight="1">
      <c r="A31" s="1013" t="s">
        <v>148</v>
      </c>
      <c r="B31" s="1014"/>
      <c r="C31" s="1014"/>
      <c r="D31" s="1014"/>
      <c r="E31" s="1014"/>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1015"/>
      <c r="AN31" s="1015"/>
    </row>
    <row r="32" spans="1:40" ht="18" customHeight="1">
      <c r="A32" s="1014" t="s">
        <v>149</v>
      </c>
      <c r="B32" s="1014"/>
      <c r="C32" s="1014"/>
      <c r="D32" s="1014"/>
      <c r="E32" s="1016"/>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1"/>
      <c r="AL32" s="73"/>
      <c r="AM32" s="1015"/>
      <c r="AN32" s="1015"/>
    </row>
    <row r="33" spans="1:43" ht="15" customHeight="1">
      <c r="A33" s="60"/>
      <c r="B33" s="60"/>
      <c r="C33" s="60"/>
      <c r="D33" s="60"/>
      <c r="E33" s="60"/>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60"/>
      <c r="AL33" s="60"/>
      <c r="AM33" s="13"/>
    </row>
    <row r="34" spans="1:43" ht="15" customHeight="1">
      <c r="A34" s="60"/>
      <c r="B34" s="60"/>
      <c r="C34" s="60"/>
      <c r="D34" s="60"/>
      <c r="E34" s="60"/>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60"/>
      <c r="AL34" s="60"/>
      <c r="AM34" s="13"/>
    </row>
    <row r="35" spans="1:43" ht="21" customHeight="1">
      <c r="A35" s="14" t="s">
        <v>307</v>
      </c>
      <c r="B35" s="60"/>
      <c r="C35" s="60"/>
      <c r="D35" s="60"/>
      <c r="E35" s="60"/>
      <c r="F35" s="60"/>
      <c r="G35" s="74"/>
      <c r="H35" s="74"/>
      <c r="I35" s="74"/>
      <c r="J35" s="74"/>
      <c r="K35" s="74"/>
      <c r="L35" s="74"/>
      <c r="M35" s="74"/>
      <c r="N35" s="74"/>
      <c r="O35" s="74"/>
      <c r="AM35" s="60"/>
      <c r="AN35" s="13"/>
    </row>
    <row r="36" spans="1:43" ht="24.9" customHeight="1">
      <c r="A36" s="983"/>
      <c r="B36" s="983"/>
      <c r="C36" s="983"/>
      <c r="D36" s="75">
        <v>4</v>
      </c>
      <c r="E36" s="75">
        <v>5</v>
      </c>
      <c r="F36" s="1011">
        <v>6</v>
      </c>
      <c r="G36" s="1011"/>
      <c r="H36" s="1011"/>
      <c r="I36" s="1011">
        <v>7</v>
      </c>
      <c r="J36" s="1011"/>
      <c r="K36" s="1011"/>
      <c r="L36" s="1011">
        <v>8</v>
      </c>
      <c r="M36" s="1011"/>
      <c r="N36" s="1011"/>
      <c r="O36" s="1011">
        <v>9</v>
      </c>
      <c r="P36" s="1011"/>
      <c r="Q36" s="1011"/>
      <c r="R36" s="1011">
        <v>10</v>
      </c>
      <c r="S36" s="1011"/>
      <c r="T36" s="1011"/>
      <c r="U36" s="1011">
        <v>11</v>
      </c>
      <c r="V36" s="1011"/>
      <c r="W36" s="1011"/>
      <c r="X36" s="1011">
        <v>12</v>
      </c>
      <c r="Y36" s="1011"/>
      <c r="Z36" s="1011"/>
      <c r="AA36" s="1011">
        <v>1</v>
      </c>
      <c r="AB36" s="1011"/>
      <c r="AC36" s="1011"/>
      <c r="AD36" s="1011">
        <v>2</v>
      </c>
      <c r="AE36" s="1011"/>
      <c r="AF36" s="1011"/>
      <c r="AG36" s="1011">
        <v>3</v>
      </c>
      <c r="AH36" s="1011"/>
      <c r="AI36" s="1011"/>
      <c r="AJ36" s="983" t="s">
        <v>0</v>
      </c>
      <c r="AK36" s="983"/>
      <c r="AL36" s="76" t="s">
        <v>308</v>
      </c>
      <c r="AM36" s="1006" t="s">
        <v>309</v>
      </c>
      <c r="AN36" s="1007"/>
      <c r="AO36" s="77"/>
      <c r="AP36" s="77"/>
      <c r="AQ36" s="77"/>
    </row>
    <row r="37" spans="1:43" ht="21.9" customHeight="1">
      <c r="A37" s="999" t="s">
        <v>310</v>
      </c>
      <c r="B37" s="999"/>
      <c r="C37" s="999"/>
      <c r="D37" s="78">
        <f>SUM(D38,D39,D40,D41,D43,D45)</f>
        <v>1840</v>
      </c>
      <c r="E37" s="78">
        <f>SUM(E38,E39,E40,E41,E43,E45)</f>
        <v>1726</v>
      </c>
      <c r="F37" s="1008">
        <f>SUM(F38,F39,F40,F41,F43,F45)</f>
        <v>1840</v>
      </c>
      <c r="G37" s="1009"/>
      <c r="H37" s="1010"/>
      <c r="I37" s="1008">
        <f>SUM(I38,I39,I40,I41,I43,I45)</f>
        <v>1932</v>
      </c>
      <c r="J37" s="1009">
        <f t="shared" ref="J37:AI37" si="3">SUM(J38,J39,J40,J41,J43,J45)</f>
        <v>0</v>
      </c>
      <c r="K37" s="1010">
        <f t="shared" si="3"/>
        <v>0</v>
      </c>
      <c r="L37" s="1008">
        <f>SUM(L38,L39,L40,L41,L43,L45)</f>
        <v>1932</v>
      </c>
      <c r="M37" s="1009"/>
      <c r="N37" s="1010"/>
      <c r="O37" s="1008">
        <f>SUM(O38,O39,O40,O41,O43,O45)</f>
        <v>1748</v>
      </c>
      <c r="P37" s="1009"/>
      <c r="Q37" s="1010"/>
      <c r="R37" s="1008">
        <f>SUM(R38,R39,R40,R41,R43,R45)</f>
        <v>1840</v>
      </c>
      <c r="S37" s="1009"/>
      <c r="T37" s="1010"/>
      <c r="U37" s="1008">
        <f>SUM(U38,U39,U40,U41,U43,U45)</f>
        <v>1840</v>
      </c>
      <c r="V37" s="1009">
        <f t="shared" si="3"/>
        <v>0</v>
      </c>
      <c r="W37" s="1010">
        <f t="shared" si="3"/>
        <v>0</v>
      </c>
      <c r="X37" s="1008">
        <f>SUM(X38,X39,X40,X41,X43,X45)</f>
        <v>1748</v>
      </c>
      <c r="Y37" s="1009">
        <f t="shared" si="3"/>
        <v>0</v>
      </c>
      <c r="Z37" s="1010">
        <f t="shared" si="3"/>
        <v>0</v>
      </c>
      <c r="AA37" s="1008">
        <f>SUM(AA38,AA39,AA40,AA41,AA43,AA45)</f>
        <v>1748</v>
      </c>
      <c r="AB37" s="1009">
        <f t="shared" si="3"/>
        <v>0</v>
      </c>
      <c r="AC37" s="1010">
        <f t="shared" si="3"/>
        <v>0</v>
      </c>
      <c r="AD37" s="1008">
        <f>SUM(AD38,AD39,AD40,AD41,AD43,AD45)</f>
        <v>1748</v>
      </c>
      <c r="AE37" s="1009">
        <f t="shared" si="3"/>
        <v>0</v>
      </c>
      <c r="AF37" s="1010">
        <f t="shared" si="3"/>
        <v>0</v>
      </c>
      <c r="AG37" s="1008">
        <f>SUM(AG38,AG39,AG40,AG41,AG43,AG45)</f>
        <v>1840</v>
      </c>
      <c r="AH37" s="1009">
        <f t="shared" si="3"/>
        <v>0</v>
      </c>
      <c r="AI37" s="1010">
        <f t="shared" si="3"/>
        <v>0</v>
      </c>
      <c r="AJ37" s="979">
        <f>SUM(D37:AI37)</f>
        <v>21782</v>
      </c>
      <c r="AK37" s="979"/>
      <c r="AL37" s="79">
        <f>ROUNDUP(AJ37/AJ47,1)</f>
        <v>92</v>
      </c>
      <c r="AM37" s="995"/>
      <c r="AN37" s="996"/>
      <c r="AO37" s="77"/>
      <c r="AP37" s="77"/>
      <c r="AQ37" s="77"/>
    </row>
    <row r="38" spans="1:43" ht="21.9" customHeight="1">
      <c r="A38" s="1005" t="s">
        <v>311</v>
      </c>
      <c r="B38" s="1003"/>
      <c r="C38" s="1004"/>
      <c r="D38" s="68">
        <v>50</v>
      </c>
      <c r="E38" s="68">
        <v>45</v>
      </c>
      <c r="F38" s="994">
        <v>50</v>
      </c>
      <c r="G38" s="994"/>
      <c r="H38" s="994"/>
      <c r="I38" s="994">
        <v>50</v>
      </c>
      <c r="J38" s="994"/>
      <c r="K38" s="994"/>
      <c r="L38" s="994">
        <v>50</v>
      </c>
      <c r="M38" s="994"/>
      <c r="N38" s="994"/>
      <c r="O38" s="994">
        <v>45</v>
      </c>
      <c r="P38" s="994"/>
      <c r="Q38" s="994"/>
      <c r="R38" s="994">
        <v>50</v>
      </c>
      <c r="S38" s="994"/>
      <c r="T38" s="994"/>
      <c r="U38" s="994">
        <v>50</v>
      </c>
      <c r="V38" s="994"/>
      <c r="W38" s="994"/>
      <c r="X38" s="994">
        <v>45</v>
      </c>
      <c r="Y38" s="994"/>
      <c r="Z38" s="994"/>
      <c r="AA38" s="994">
        <v>45</v>
      </c>
      <c r="AB38" s="994"/>
      <c r="AC38" s="994"/>
      <c r="AD38" s="994">
        <v>45</v>
      </c>
      <c r="AE38" s="994"/>
      <c r="AF38" s="994"/>
      <c r="AG38" s="994">
        <v>50</v>
      </c>
      <c r="AH38" s="994"/>
      <c r="AI38" s="994"/>
      <c r="AJ38" s="979">
        <f>SUM(D38:AI38)</f>
        <v>575</v>
      </c>
      <c r="AK38" s="979"/>
      <c r="AL38" s="79">
        <f t="shared" ref="AL38:AL46" si="4">ROUNDUP(AJ38/$AJ$47,1)</f>
        <v>2.5</v>
      </c>
      <c r="AM38" s="995"/>
      <c r="AN38" s="996"/>
      <c r="AO38" s="77"/>
      <c r="AP38" s="77"/>
      <c r="AQ38" s="77"/>
    </row>
    <row r="39" spans="1:43" ht="21.9" customHeight="1">
      <c r="A39" s="1005" t="s">
        <v>312</v>
      </c>
      <c r="B39" s="1003"/>
      <c r="C39" s="1004"/>
      <c r="D39" s="68">
        <v>50</v>
      </c>
      <c r="E39" s="68">
        <v>50</v>
      </c>
      <c r="F39" s="994">
        <v>50</v>
      </c>
      <c r="G39" s="994"/>
      <c r="H39" s="994"/>
      <c r="I39" s="994">
        <v>55</v>
      </c>
      <c r="J39" s="994"/>
      <c r="K39" s="994"/>
      <c r="L39" s="994">
        <v>55</v>
      </c>
      <c r="M39" s="994"/>
      <c r="N39" s="994"/>
      <c r="O39" s="994">
        <v>50</v>
      </c>
      <c r="P39" s="994"/>
      <c r="Q39" s="994"/>
      <c r="R39" s="994">
        <v>50</v>
      </c>
      <c r="S39" s="994"/>
      <c r="T39" s="994"/>
      <c r="U39" s="994">
        <v>50</v>
      </c>
      <c r="V39" s="994"/>
      <c r="W39" s="994"/>
      <c r="X39" s="994">
        <v>50</v>
      </c>
      <c r="Y39" s="994"/>
      <c r="Z39" s="994"/>
      <c r="AA39" s="994">
        <v>50</v>
      </c>
      <c r="AB39" s="994"/>
      <c r="AC39" s="994"/>
      <c r="AD39" s="994">
        <v>50</v>
      </c>
      <c r="AE39" s="994"/>
      <c r="AF39" s="994"/>
      <c r="AG39" s="994">
        <v>50</v>
      </c>
      <c r="AH39" s="994"/>
      <c r="AI39" s="994"/>
      <c r="AJ39" s="979">
        <f>SUM(D39:AI39)</f>
        <v>610</v>
      </c>
      <c r="AK39" s="979"/>
      <c r="AL39" s="79">
        <f t="shared" si="4"/>
        <v>2.6</v>
      </c>
      <c r="AM39" s="995"/>
      <c r="AN39" s="996"/>
      <c r="AO39" s="77"/>
      <c r="AP39" s="77"/>
      <c r="AQ39" s="77"/>
    </row>
    <row r="40" spans="1:43" ht="21.9" customHeight="1">
      <c r="A40" s="1005" t="s">
        <v>313</v>
      </c>
      <c r="B40" s="1003"/>
      <c r="C40" s="1004"/>
      <c r="D40" s="68">
        <v>100</v>
      </c>
      <c r="E40" s="68">
        <v>95</v>
      </c>
      <c r="F40" s="994">
        <v>100</v>
      </c>
      <c r="G40" s="994"/>
      <c r="H40" s="994"/>
      <c r="I40" s="994">
        <v>105</v>
      </c>
      <c r="J40" s="994"/>
      <c r="K40" s="994"/>
      <c r="L40" s="994">
        <v>105</v>
      </c>
      <c r="M40" s="994"/>
      <c r="N40" s="994"/>
      <c r="O40" s="994">
        <v>95</v>
      </c>
      <c r="P40" s="994"/>
      <c r="Q40" s="994"/>
      <c r="R40" s="994">
        <v>100</v>
      </c>
      <c r="S40" s="994"/>
      <c r="T40" s="994"/>
      <c r="U40" s="994">
        <v>100</v>
      </c>
      <c r="V40" s="994"/>
      <c r="W40" s="994"/>
      <c r="X40" s="994">
        <v>95</v>
      </c>
      <c r="Y40" s="994"/>
      <c r="Z40" s="994"/>
      <c r="AA40" s="994">
        <v>95</v>
      </c>
      <c r="AB40" s="994"/>
      <c r="AC40" s="994"/>
      <c r="AD40" s="994">
        <v>95</v>
      </c>
      <c r="AE40" s="994"/>
      <c r="AF40" s="994"/>
      <c r="AG40" s="994">
        <v>100</v>
      </c>
      <c r="AH40" s="994"/>
      <c r="AI40" s="994"/>
      <c r="AJ40" s="979">
        <f>SUM(D40:AI40)</f>
        <v>1185</v>
      </c>
      <c r="AK40" s="979"/>
      <c r="AL40" s="79">
        <f t="shared" si="4"/>
        <v>5</v>
      </c>
      <c r="AM40" s="995"/>
      <c r="AN40" s="996"/>
      <c r="AO40" s="77"/>
      <c r="AP40" s="77"/>
      <c r="AQ40" s="77"/>
    </row>
    <row r="41" spans="1:43" ht="21.9" customHeight="1">
      <c r="A41" s="1002" t="s">
        <v>314</v>
      </c>
      <c r="B41" s="1003"/>
      <c r="C41" s="1004"/>
      <c r="D41" s="68">
        <v>100</v>
      </c>
      <c r="E41" s="68">
        <v>95</v>
      </c>
      <c r="F41" s="994">
        <v>100</v>
      </c>
      <c r="G41" s="994"/>
      <c r="H41" s="994"/>
      <c r="I41" s="994">
        <v>105</v>
      </c>
      <c r="J41" s="994"/>
      <c r="K41" s="994"/>
      <c r="L41" s="994">
        <v>105</v>
      </c>
      <c r="M41" s="994"/>
      <c r="N41" s="994"/>
      <c r="O41" s="994">
        <v>95</v>
      </c>
      <c r="P41" s="994"/>
      <c r="Q41" s="994"/>
      <c r="R41" s="994">
        <v>100</v>
      </c>
      <c r="S41" s="994"/>
      <c r="T41" s="994"/>
      <c r="U41" s="994">
        <v>100</v>
      </c>
      <c r="V41" s="994"/>
      <c r="W41" s="994"/>
      <c r="X41" s="994">
        <v>95</v>
      </c>
      <c r="Y41" s="994"/>
      <c r="Z41" s="994"/>
      <c r="AA41" s="994">
        <v>95</v>
      </c>
      <c r="AB41" s="994"/>
      <c r="AC41" s="994"/>
      <c r="AD41" s="994">
        <v>95</v>
      </c>
      <c r="AE41" s="994"/>
      <c r="AF41" s="994"/>
      <c r="AG41" s="994">
        <v>100</v>
      </c>
      <c r="AH41" s="994"/>
      <c r="AI41" s="994"/>
      <c r="AJ41" s="979">
        <f t="shared" ref="AJ41:AJ45" si="5">SUM(D41:AI41)</f>
        <v>1185</v>
      </c>
      <c r="AK41" s="979"/>
      <c r="AL41" s="79">
        <f t="shared" si="4"/>
        <v>5</v>
      </c>
      <c r="AM41" s="995"/>
      <c r="AN41" s="996"/>
      <c r="AO41" s="77"/>
      <c r="AP41" s="77"/>
      <c r="AQ41" s="77"/>
    </row>
    <row r="42" spans="1:43" s="82" customFormat="1" ht="21.9" customHeight="1">
      <c r="A42" s="80"/>
      <c r="B42" s="1000" t="s">
        <v>315</v>
      </c>
      <c r="C42" s="1001"/>
      <c r="D42" s="68">
        <v>100</v>
      </c>
      <c r="E42" s="68">
        <v>95</v>
      </c>
      <c r="F42" s="994">
        <v>100</v>
      </c>
      <c r="G42" s="994"/>
      <c r="H42" s="994"/>
      <c r="I42" s="994">
        <v>105</v>
      </c>
      <c r="J42" s="994"/>
      <c r="K42" s="994"/>
      <c r="L42" s="994">
        <v>105</v>
      </c>
      <c r="M42" s="994"/>
      <c r="N42" s="994"/>
      <c r="O42" s="994">
        <v>95</v>
      </c>
      <c r="P42" s="994"/>
      <c r="Q42" s="994"/>
      <c r="R42" s="994">
        <v>100</v>
      </c>
      <c r="S42" s="994"/>
      <c r="T42" s="994"/>
      <c r="U42" s="994">
        <v>100</v>
      </c>
      <c r="V42" s="994"/>
      <c r="W42" s="994"/>
      <c r="X42" s="994">
        <v>95</v>
      </c>
      <c r="Y42" s="994"/>
      <c r="Z42" s="994"/>
      <c r="AA42" s="994">
        <v>95</v>
      </c>
      <c r="AB42" s="994"/>
      <c r="AC42" s="994"/>
      <c r="AD42" s="994">
        <v>95</v>
      </c>
      <c r="AE42" s="994"/>
      <c r="AF42" s="994"/>
      <c r="AG42" s="994">
        <v>100</v>
      </c>
      <c r="AH42" s="994"/>
      <c r="AI42" s="994"/>
      <c r="AJ42" s="979">
        <f>SUM(D42:AI42)</f>
        <v>1185</v>
      </c>
      <c r="AK42" s="979"/>
      <c r="AL42" s="79">
        <f t="shared" si="4"/>
        <v>5</v>
      </c>
      <c r="AM42" s="997">
        <f>ROUNDUP($AJ$42/$AJ$47,1)</f>
        <v>5</v>
      </c>
      <c r="AN42" s="998"/>
      <c r="AO42" s="81"/>
      <c r="AP42" s="81"/>
      <c r="AQ42" s="81"/>
    </row>
    <row r="43" spans="1:43" ht="21.9" customHeight="1">
      <c r="A43" s="1002" t="s">
        <v>316</v>
      </c>
      <c r="B43" s="1003"/>
      <c r="C43" s="1004"/>
      <c r="D43" s="68">
        <v>140</v>
      </c>
      <c r="E43" s="68">
        <v>131</v>
      </c>
      <c r="F43" s="994">
        <v>140</v>
      </c>
      <c r="G43" s="994"/>
      <c r="H43" s="994"/>
      <c r="I43" s="994">
        <v>147</v>
      </c>
      <c r="J43" s="994"/>
      <c r="K43" s="994"/>
      <c r="L43" s="994">
        <v>147</v>
      </c>
      <c r="M43" s="994"/>
      <c r="N43" s="994"/>
      <c r="O43" s="994">
        <v>133</v>
      </c>
      <c r="P43" s="994"/>
      <c r="Q43" s="994"/>
      <c r="R43" s="994">
        <v>140</v>
      </c>
      <c r="S43" s="994"/>
      <c r="T43" s="994"/>
      <c r="U43" s="994">
        <v>140</v>
      </c>
      <c r="V43" s="994"/>
      <c r="W43" s="994"/>
      <c r="X43" s="994">
        <v>133</v>
      </c>
      <c r="Y43" s="994"/>
      <c r="Z43" s="994"/>
      <c r="AA43" s="994">
        <v>133</v>
      </c>
      <c r="AB43" s="994"/>
      <c r="AC43" s="994"/>
      <c r="AD43" s="994">
        <v>133</v>
      </c>
      <c r="AE43" s="994"/>
      <c r="AF43" s="994"/>
      <c r="AG43" s="994">
        <v>140</v>
      </c>
      <c r="AH43" s="994"/>
      <c r="AI43" s="994"/>
      <c r="AJ43" s="979">
        <f t="shared" si="5"/>
        <v>1657</v>
      </c>
      <c r="AK43" s="979"/>
      <c r="AL43" s="79">
        <f t="shared" si="4"/>
        <v>7</v>
      </c>
      <c r="AM43" s="995"/>
      <c r="AN43" s="996"/>
      <c r="AO43" s="77"/>
      <c r="AP43" s="77"/>
      <c r="AQ43" s="77"/>
    </row>
    <row r="44" spans="1:43" s="82" customFormat="1" ht="21.9" customHeight="1">
      <c r="A44" s="83"/>
      <c r="B44" s="1000" t="s">
        <v>317</v>
      </c>
      <c r="C44" s="1001"/>
      <c r="D44" s="68">
        <v>140</v>
      </c>
      <c r="E44" s="68">
        <v>131</v>
      </c>
      <c r="F44" s="994">
        <v>140</v>
      </c>
      <c r="G44" s="994"/>
      <c r="H44" s="994"/>
      <c r="I44" s="994">
        <v>147</v>
      </c>
      <c r="J44" s="994"/>
      <c r="K44" s="994"/>
      <c r="L44" s="994">
        <v>147</v>
      </c>
      <c r="M44" s="994"/>
      <c r="N44" s="994"/>
      <c r="O44" s="994">
        <v>133</v>
      </c>
      <c r="P44" s="994"/>
      <c r="Q44" s="994"/>
      <c r="R44" s="994">
        <v>140</v>
      </c>
      <c r="S44" s="994"/>
      <c r="T44" s="994"/>
      <c r="U44" s="994">
        <v>140</v>
      </c>
      <c r="V44" s="994"/>
      <c r="W44" s="994"/>
      <c r="X44" s="994">
        <v>133</v>
      </c>
      <c r="Y44" s="994"/>
      <c r="Z44" s="994"/>
      <c r="AA44" s="994">
        <v>133</v>
      </c>
      <c r="AB44" s="994"/>
      <c r="AC44" s="994"/>
      <c r="AD44" s="994">
        <v>133</v>
      </c>
      <c r="AE44" s="994"/>
      <c r="AF44" s="994"/>
      <c r="AG44" s="994">
        <v>140</v>
      </c>
      <c r="AH44" s="994"/>
      <c r="AI44" s="994"/>
      <c r="AJ44" s="979">
        <f>SUM(D44:AI44)</f>
        <v>1657</v>
      </c>
      <c r="AK44" s="979"/>
      <c r="AL44" s="79">
        <f t="shared" si="4"/>
        <v>7</v>
      </c>
      <c r="AM44" s="997">
        <f>ROUNDUP($AJ$44/$AJ$47,1)</f>
        <v>7</v>
      </c>
      <c r="AN44" s="998"/>
      <c r="AO44" s="81"/>
      <c r="AP44" s="81"/>
      <c r="AQ44" s="81"/>
    </row>
    <row r="45" spans="1:43" ht="21.9" customHeight="1">
      <c r="A45" s="1002" t="s">
        <v>318</v>
      </c>
      <c r="B45" s="1003"/>
      <c r="C45" s="1004"/>
      <c r="D45" s="68">
        <v>1400</v>
      </c>
      <c r="E45" s="68">
        <v>1310</v>
      </c>
      <c r="F45" s="994">
        <v>1400</v>
      </c>
      <c r="G45" s="994"/>
      <c r="H45" s="994"/>
      <c r="I45" s="994">
        <v>1470</v>
      </c>
      <c r="J45" s="994"/>
      <c r="K45" s="994"/>
      <c r="L45" s="994">
        <v>1470</v>
      </c>
      <c r="M45" s="994"/>
      <c r="N45" s="994"/>
      <c r="O45" s="994">
        <v>1330</v>
      </c>
      <c r="P45" s="994"/>
      <c r="Q45" s="994"/>
      <c r="R45" s="994">
        <v>1400</v>
      </c>
      <c r="S45" s="994"/>
      <c r="T45" s="994"/>
      <c r="U45" s="994">
        <v>1400</v>
      </c>
      <c r="V45" s="994"/>
      <c r="W45" s="994"/>
      <c r="X45" s="994">
        <v>1330</v>
      </c>
      <c r="Y45" s="994"/>
      <c r="Z45" s="994"/>
      <c r="AA45" s="994">
        <v>1330</v>
      </c>
      <c r="AB45" s="994"/>
      <c r="AC45" s="994"/>
      <c r="AD45" s="994">
        <v>1330</v>
      </c>
      <c r="AE45" s="994"/>
      <c r="AF45" s="994"/>
      <c r="AG45" s="994">
        <v>1400</v>
      </c>
      <c r="AH45" s="994"/>
      <c r="AI45" s="994"/>
      <c r="AJ45" s="979">
        <f t="shared" si="5"/>
        <v>16570</v>
      </c>
      <c r="AK45" s="979"/>
      <c r="AL45" s="79">
        <f t="shared" si="4"/>
        <v>70</v>
      </c>
      <c r="AM45" s="995"/>
      <c r="AN45" s="996"/>
      <c r="AO45" s="77"/>
      <c r="AP45" s="77"/>
      <c r="AQ45" s="77"/>
    </row>
    <row r="46" spans="1:43" s="82" customFormat="1" ht="21.9" customHeight="1">
      <c r="A46" s="80"/>
      <c r="B46" s="1000" t="s">
        <v>315</v>
      </c>
      <c r="C46" s="1001"/>
      <c r="D46" s="68">
        <v>1400</v>
      </c>
      <c r="E46" s="68">
        <v>1310</v>
      </c>
      <c r="F46" s="994">
        <v>1400</v>
      </c>
      <c r="G46" s="994"/>
      <c r="H46" s="994"/>
      <c r="I46" s="994">
        <v>1470</v>
      </c>
      <c r="J46" s="994"/>
      <c r="K46" s="994"/>
      <c r="L46" s="994">
        <v>1470</v>
      </c>
      <c r="M46" s="994"/>
      <c r="N46" s="994"/>
      <c r="O46" s="994">
        <v>1330</v>
      </c>
      <c r="P46" s="994"/>
      <c r="Q46" s="994"/>
      <c r="R46" s="994">
        <v>1400</v>
      </c>
      <c r="S46" s="994"/>
      <c r="T46" s="994"/>
      <c r="U46" s="994">
        <v>1400</v>
      </c>
      <c r="V46" s="994"/>
      <c r="W46" s="994"/>
      <c r="X46" s="994">
        <v>1330</v>
      </c>
      <c r="Y46" s="994"/>
      <c r="Z46" s="994"/>
      <c r="AA46" s="994">
        <v>1330</v>
      </c>
      <c r="AB46" s="994"/>
      <c r="AC46" s="994"/>
      <c r="AD46" s="994">
        <v>1330</v>
      </c>
      <c r="AE46" s="994"/>
      <c r="AF46" s="994"/>
      <c r="AG46" s="994">
        <v>1400</v>
      </c>
      <c r="AH46" s="994"/>
      <c r="AI46" s="994"/>
      <c r="AJ46" s="979">
        <f>SUM(D46:AI46)</f>
        <v>16570</v>
      </c>
      <c r="AK46" s="979"/>
      <c r="AL46" s="79">
        <f t="shared" si="4"/>
        <v>70</v>
      </c>
      <c r="AM46" s="997">
        <f>ROUNDUP($AJ$46/$AJ$47,1)</f>
        <v>70</v>
      </c>
      <c r="AN46" s="998"/>
      <c r="AO46" s="81"/>
      <c r="AP46" s="81"/>
      <c r="AQ46" s="81"/>
    </row>
    <row r="47" spans="1:43" ht="21.9" customHeight="1">
      <c r="A47" s="999" t="s">
        <v>319</v>
      </c>
      <c r="B47" s="999"/>
      <c r="C47" s="999"/>
      <c r="D47" s="68">
        <v>20</v>
      </c>
      <c r="E47" s="68">
        <v>19</v>
      </c>
      <c r="F47" s="994">
        <v>20</v>
      </c>
      <c r="G47" s="994"/>
      <c r="H47" s="994"/>
      <c r="I47" s="994">
        <v>21</v>
      </c>
      <c r="J47" s="994"/>
      <c r="K47" s="994"/>
      <c r="L47" s="994">
        <v>21</v>
      </c>
      <c r="M47" s="994"/>
      <c r="N47" s="994"/>
      <c r="O47" s="994">
        <v>19</v>
      </c>
      <c r="P47" s="994"/>
      <c r="Q47" s="994"/>
      <c r="R47" s="994">
        <v>20</v>
      </c>
      <c r="S47" s="994"/>
      <c r="T47" s="994"/>
      <c r="U47" s="994">
        <v>20</v>
      </c>
      <c r="V47" s="994"/>
      <c r="W47" s="994"/>
      <c r="X47" s="994">
        <v>19</v>
      </c>
      <c r="Y47" s="994"/>
      <c r="Z47" s="994"/>
      <c r="AA47" s="994">
        <v>19</v>
      </c>
      <c r="AB47" s="994"/>
      <c r="AC47" s="994"/>
      <c r="AD47" s="994">
        <v>19</v>
      </c>
      <c r="AE47" s="994"/>
      <c r="AF47" s="994"/>
      <c r="AG47" s="994">
        <v>20</v>
      </c>
      <c r="AH47" s="994"/>
      <c r="AI47" s="994"/>
      <c r="AJ47" s="979">
        <f>+SUM(D47:AI47)</f>
        <v>237</v>
      </c>
      <c r="AK47" s="979"/>
      <c r="AL47" s="84"/>
      <c r="AM47" s="995"/>
      <c r="AN47" s="996"/>
      <c r="AO47" s="77"/>
      <c r="AP47" s="77"/>
      <c r="AQ47" s="77"/>
    </row>
    <row r="48" spans="1:43" ht="5.0999999999999996" customHeight="1">
      <c r="A48" s="85"/>
      <c r="B48" s="85"/>
      <c r="C48" s="85"/>
      <c r="D48" s="77"/>
      <c r="E48" s="77"/>
      <c r="F48" s="77"/>
      <c r="G48" s="77"/>
      <c r="H48" s="77"/>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86"/>
      <c r="AK48" s="74"/>
      <c r="AL48" s="60"/>
      <c r="AM48" s="60"/>
      <c r="AN48" s="13"/>
    </row>
    <row r="49" spans="1:40" ht="18" customHeight="1">
      <c r="A49" s="14" t="s">
        <v>320</v>
      </c>
      <c r="B49" s="74"/>
      <c r="D49" s="74"/>
      <c r="E49" s="74"/>
      <c r="F49" s="74"/>
      <c r="G49" s="74"/>
      <c r="H49" s="74"/>
      <c r="I49" s="74"/>
      <c r="J49" s="74"/>
      <c r="K49" s="74"/>
      <c r="L49" s="74"/>
      <c r="M49" s="74"/>
      <c r="N49" s="74"/>
      <c r="O49" s="74"/>
      <c r="P49" s="74"/>
      <c r="Q49" s="74"/>
      <c r="R49" s="74"/>
      <c r="S49" s="74"/>
      <c r="T49" s="74"/>
      <c r="U49" s="74"/>
      <c r="V49" s="74"/>
      <c r="W49" s="60"/>
      <c r="X49" s="74"/>
      <c r="Y49" s="74"/>
      <c r="Z49" s="74"/>
      <c r="AA49" s="74"/>
      <c r="AB49" s="74"/>
      <c r="AC49" s="74"/>
      <c r="AD49" s="74"/>
      <c r="AE49" s="74"/>
      <c r="AF49" s="74"/>
      <c r="AG49" s="74"/>
      <c r="AH49" s="74"/>
      <c r="AI49" s="74"/>
      <c r="AJ49" s="86"/>
      <c r="AK49" s="74"/>
      <c r="AL49" s="60"/>
      <c r="AM49" s="60"/>
      <c r="AN49" s="13"/>
    </row>
    <row r="50" spans="1:40" ht="45" customHeight="1">
      <c r="A50" s="983" t="s">
        <v>321</v>
      </c>
      <c r="B50" s="983"/>
      <c r="C50" s="983" t="s">
        <v>302</v>
      </c>
      <c r="D50" s="983"/>
      <c r="E50" s="991" t="s">
        <v>322</v>
      </c>
      <c r="F50" s="991"/>
      <c r="G50" s="991"/>
      <c r="H50" s="991"/>
      <c r="I50" s="980" t="s">
        <v>323</v>
      </c>
      <c r="J50" s="981"/>
      <c r="K50" s="981"/>
      <c r="L50" s="981"/>
      <c r="M50" s="981"/>
      <c r="N50" s="982"/>
      <c r="O50" s="77"/>
      <c r="Q50" s="77"/>
      <c r="R50" s="77"/>
      <c r="S50" s="77"/>
      <c r="T50" s="77"/>
      <c r="U50" s="77"/>
      <c r="W50" s="60"/>
      <c r="X50" s="74"/>
      <c r="Y50" s="74"/>
      <c r="Z50" s="74"/>
      <c r="AA50" s="74"/>
      <c r="AB50" s="74"/>
      <c r="AC50" s="74"/>
      <c r="AD50" s="74"/>
      <c r="AE50" s="74"/>
      <c r="AF50" s="74"/>
      <c r="AG50" s="74"/>
      <c r="AH50" s="74"/>
      <c r="AI50" s="74"/>
      <c r="AJ50" s="86"/>
      <c r="AK50" s="74"/>
      <c r="AL50" s="60"/>
      <c r="AM50" s="60"/>
      <c r="AN50" s="13"/>
    </row>
    <row r="51" spans="1:40" ht="18" customHeight="1">
      <c r="A51" s="991" t="s">
        <v>324</v>
      </c>
      <c r="B51" s="991"/>
      <c r="C51" s="992">
        <f>ROUNDDOWN(IF(AL37&lt;=30,1,1+ROUNDUP((AL37-30)/30,0)),1)</f>
        <v>4</v>
      </c>
      <c r="D51" s="992"/>
      <c r="E51" s="992">
        <f>ROUNDDOWN(AL37/6,1)</f>
        <v>15.3</v>
      </c>
      <c r="F51" s="992"/>
      <c r="G51" s="992"/>
      <c r="H51" s="992"/>
      <c r="I51" s="1038">
        <f>ROUNDDOWN($AL$40/9,1)+ROUNDDOWN(($AL$41-$AM$42)/6,1)+ROUNDDOWN($AM$42/12,1)+ROUNDDOWN(($AL$43-$AM$44)/4,1)+ROUNDDOWN($AM$44/8,1)+ROUNDDOWN(($AL$45-$AM$46)/2.5,1)+ROUNDDOWN($AM$46/5,1)</f>
        <v>15.7</v>
      </c>
      <c r="J51" s="1038"/>
      <c r="K51" s="1038"/>
      <c r="L51" s="1038"/>
      <c r="M51" s="1038"/>
      <c r="N51" s="1038"/>
      <c r="O51" s="77"/>
      <c r="Q51" s="77"/>
      <c r="R51" s="77"/>
      <c r="S51" s="77"/>
      <c r="T51" s="77"/>
      <c r="U51" s="77"/>
      <c r="W51" s="60"/>
      <c r="X51" s="74"/>
      <c r="Y51" s="74"/>
      <c r="Z51" s="74"/>
      <c r="AA51" s="74"/>
      <c r="AB51" s="74"/>
      <c r="AC51" s="74"/>
      <c r="AD51" s="74"/>
      <c r="AE51" s="74"/>
      <c r="AF51" s="74"/>
      <c r="AG51" s="74"/>
      <c r="AH51" s="74"/>
      <c r="AI51" s="74"/>
      <c r="AJ51" s="86"/>
      <c r="AK51" s="74"/>
      <c r="AL51" s="60"/>
      <c r="AM51" s="60"/>
      <c r="AN51" s="13"/>
    </row>
    <row r="52" spans="1:40" ht="5.0999999999999996" customHeight="1">
      <c r="A52" s="85"/>
      <c r="B52" s="85"/>
      <c r="C52" s="85"/>
      <c r="D52" s="85"/>
      <c r="E52" s="85"/>
      <c r="F52" s="85"/>
      <c r="G52" s="85"/>
      <c r="H52" s="85"/>
      <c r="I52" s="85"/>
      <c r="J52" s="74"/>
      <c r="K52" s="74"/>
      <c r="L52" s="74"/>
      <c r="M52" s="86"/>
      <c r="N52" s="74"/>
      <c r="O52" s="74"/>
      <c r="P52" s="74"/>
      <c r="Q52" s="77"/>
      <c r="W52" s="60"/>
      <c r="X52" s="74"/>
      <c r="Y52" s="74"/>
      <c r="Z52" s="74"/>
      <c r="AA52" s="74"/>
      <c r="AB52" s="74"/>
      <c r="AC52" s="74"/>
      <c r="AD52" s="74"/>
      <c r="AE52" s="74"/>
      <c r="AF52" s="74"/>
      <c r="AG52" s="74"/>
      <c r="AH52" s="74"/>
      <c r="AI52" s="74"/>
      <c r="AJ52" s="86"/>
      <c r="AK52" s="74"/>
      <c r="AL52" s="60"/>
      <c r="AM52" s="60"/>
      <c r="AN52" s="13"/>
    </row>
    <row r="53" spans="1:40" ht="21" customHeight="1">
      <c r="A53" s="14" t="s">
        <v>325</v>
      </c>
      <c r="B53" s="7"/>
      <c r="C53" s="55"/>
      <c r="D53" s="55"/>
      <c r="E53" s="55"/>
      <c r="F53" s="55"/>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55"/>
      <c r="AM53" s="55"/>
      <c r="AN53" s="13"/>
    </row>
    <row r="54" spans="1:40" ht="24.9" customHeight="1">
      <c r="A54" s="13"/>
      <c r="B54" s="60"/>
      <c r="C54" s="980" t="str">
        <f>IF(VLOOKUP($AK$1,[7]選択肢!$A$1:$J$31,C59,FALSE)=0,"-",VLOOKUP($AK$1,[7]選択肢!$A$1:$J$31,C59,FALSE))</f>
        <v>管理者</v>
      </c>
      <c r="D54" s="981"/>
      <c r="E54" s="989" t="str">
        <f>IF(VLOOKUP($AK$1,[7]選択肢!$A$1:$J$31,E59,FALSE)=0,"-",VLOOKUP($AK$1,[7]選択肢!$A$1:$J$31,E59,FALSE))</f>
        <v>サービス管理責任者</v>
      </c>
      <c r="F54" s="989"/>
      <c r="G54" s="989"/>
      <c r="H54" s="989"/>
      <c r="I54" s="980" t="str">
        <f>IF(VLOOKUP($AK$1,[7]選択肢!$A$1:$J$31,I59,FALSE)=0,"-",VLOOKUP($AK$1,[7]選択肢!$A$1:$J$31,I59,FALSE))</f>
        <v>世話人</v>
      </c>
      <c r="J54" s="981"/>
      <c r="K54" s="981"/>
      <c r="L54" s="981"/>
      <c r="M54" s="981"/>
      <c r="N54" s="982"/>
      <c r="O54" s="980" t="str">
        <f>IF(VLOOKUP($AK$1,[7]選択肢!$A$1:$J$31,O59,FALSE)=0,"-",VLOOKUP($AK$1,[7]選択肢!$A$1:$J$31,O59,FALSE))</f>
        <v>生活支援員</v>
      </c>
      <c r="P54" s="981"/>
      <c r="Q54" s="981"/>
      <c r="R54" s="981"/>
      <c r="S54" s="981"/>
      <c r="T54" s="982"/>
      <c r="U54" s="980" t="str">
        <f>IF(VLOOKUP($AK$1,[7]選択肢!$A$1:$J$31,U59,FALSE)=0,"-",VLOOKUP($AK$1,[7]選択肢!$A$1:$J$31,U59,FALSE))</f>
        <v>その他職員</v>
      </c>
      <c r="V54" s="981"/>
      <c r="W54" s="981"/>
      <c r="X54" s="981"/>
      <c r="Y54" s="981"/>
      <c r="Z54" s="982"/>
      <c r="AA54" s="980" t="str">
        <f>IF(VLOOKUP($AK$1,[7]選択肢!$A$1:$J$31,AA59,FALSE)=0,"-",VLOOKUP($AK$1,[7]選択肢!$A$1:$J$31,AA59,FALSE))</f>
        <v>-</v>
      </c>
      <c r="AB54" s="981"/>
      <c r="AC54" s="981"/>
      <c r="AD54" s="981"/>
      <c r="AE54" s="981"/>
      <c r="AF54" s="982"/>
      <c r="AG54" s="989" t="str">
        <f>IF(VLOOKUP($AK$1,[7]選択肢!$A$1:$J$31,AG59,FALSE)=0,"-",VLOOKUP($AK$1,[7]選択肢!$A$1:$J$31,AG59,FALSE))</f>
        <v>-</v>
      </c>
      <c r="AH54" s="989"/>
      <c r="AI54" s="989"/>
      <c r="AJ54" s="989"/>
      <c r="AK54" s="989"/>
      <c r="AL54" s="989" t="str">
        <f>IF(VLOOKUP($AK$1,[7]選択肢!$A$1:$J$31,AL59,FALSE)=0,"-",VLOOKUP($AK$1,[7]選択肢!$A$1:$J$31,AL59,FALSE))</f>
        <v>-</v>
      </c>
      <c r="AM54" s="989"/>
      <c r="AN54" s="13"/>
    </row>
    <row r="55" spans="1:40" ht="18" customHeight="1">
      <c r="A55" s="13"/>
      <c r="B55" s="60"/>
      <c r="C55" s="87" t="s">
        <v>326</v>
      </c>
      <c r="D55" s="87" t="s">
        <v>327</v>
      </c>
      <c r="E55" s="88" t="s">
        <v>326</v>
      </c>
      <c r="F55" s="990" t="s">
        <v>327</v>
      </c>
      <c r="G55" s="990"/>
      <c r="H55" s="990"/>
      <c r="I55" s="986" t="s">
        <v>326</v>
      </c>
      <c r="J55" s="987"/>
      <c r="K55" s="988"/>
      <c r="L55" s="986" t="s">
        <v>327</v>
      </c>
      <c r="M55" s="987"/>
      <c r="N55" s="988"/>
      <c r="O55" s="986" t="s">
        <v>326</v>
      </c>
      <c r="P55" s="987"/>
      <c r="Q55" s="988"/>
      <c r="R55" s="986" t="s">
        <v>327</v>
      </c>
      <c r="S55" s="987"/>
      <c r="T55" s="988"/>
      <c r="U55" s="986" t="s">
        <v>326</v>
      </c>
      <c r="V55" s="987"/>
      <c r="W55" s="988"/>
      <c r="X55" s="986" t="s">
        <v>327</v>
      </c>
      <c r="Y55" s="987"/>
      <c r="Z55" s="988"/>
      <c r="AA55" s="986" t="s">
        <v>326</v>
      </c>
      <c r="AB55" s="987"/>
      <c r="AC55" s="988"/>
      <c r="AD55" s="986" t="s">
        <v>327</v>
      </c>
      <c r="AE55" s="987"/>
      <c r="AF55" s="988"/>
      <c r="AG55" s="986" t="s">
        <v>326</v>
      </c>
      <c r="AH55" s="987"/>
      <c r="AI55" s="988"/>
      <c r="AJ55" s="986" t="s">
        <v>327</v>
      </c>
      <c r="AK55" s="988"/>
      <c r="AL55" s="88" t="s">
        <v>47</v>
      </c>
      <c r="AM55" s="88" t="s">
        <v>48</v>
      </c>
      <c r="AN55" s="13"/>
    </row>
    <row r="56" spans="1:40" ht="18" customHeight="1">
      <c r="A56" s="13"/>
      <c r="B56" s="89" t="s">
        <v>328</v>
      </c>
      <c r="C56" s="88">
        <f>COUNTIFS($B$11:$B$30,C$54,$C$11:$C$30,"A",$E$11:$E$30,"*")</f>
        <v>0</v>
      </c>
      <c r="D56" s="88">
        <f>COUNTIFS($B$11:$B$30,C$54,$C$11:$C$30,"B",$E$11:$E$30,"*")</f>
        <v>0</v>
      </c>
      <c r="E56" s="88">
        <f>COUNTIFS($B$11:$B$30,E$54,$C$11:$C$30,"A",$E$11:$E$30,"*")</f>
        <v>1</v>
      </c>
      <c r="F56" s="986">
        <f>COUNTIFS($B$11:$B$30,E$54,$C$11:$C$30,"B",$E$11:$E$30,"*")</f>
        <v>1</v>
      </c>
      <c r="G56" s="987"/>
      <c r="H56" s="988"/>
      <c r="I56" s="986">
        <f>COUNTIFS($B$11:$B$30,I$54,$C$11:$C$30,"A",$E$11:$E$30,"*")</f>
        <v>0</v>
      </c>
      <c r="J56" s="987"/>
      <c r="K56" s="988"/>
      <c r="L56" s="986">
        <f>COUNTIFS($B$11:$B$30,I$54,$C$11:$C$30,"B",$E$11:$E$30,"*")</f>
        <v>0</v>
      </c>
      <c r="M56" s="987"/>
      <c r="N56" s="988"/>
      <c r="O56" s="986">
        <f>COUNTIFS($B$11:$B$30,O$54,$C$11:$C$30,"A",$E$11:$E$30,"*")</f>
        <v>0</v>
      </c>
      <c r="P56" s="987"/>
      <c r="Q56" s="988"/>
      <c r="R56" s="986">
        <f>COUNTIFS($B$11:$B$30,O$54,$C$11:$C$30,"B",$E$11:$E$30,"*")</f>
        <v>0</v>
      </c>
      <c r="S56" s="987"/>
      <c r="T56" s="988"/>
      <c r="U56" s="986">
        <f>COUNTIFS($B$11:$B$30,U$54,$C$11:$C$30,"A",$E$11:$E$30,"*")</f>
        <v>0</v>
      </c>
      <c r="V56" s="987"/>
      <c r="W56" s="988"/>
      <c r="X56" s="986">
        <f>COUNTIFS($B$11:$B$30,U$54,$C$11:$C$30,"B",$E$11:$E$30,"*")</f>
        <v>0</v>
      </c>
      <c r="Y56" s="987"/>
      <c r="Z56" s="988"/>
      <c r="AA56" s="986">
        <f>COUNTIFS($B$11:$B$30,AA$54,$C$11:$C$30,"A",$E$11:$E$30,"*")</f>
        <v>0</v>
      </c>
      <c r="AB56" s="987"/>
      <c r="AC56" s="988"/>
      <c r="AD56" s="986">
        <f>COUNTIFS($B$11:$B$30,AA$54,$C$11:$C$30,"B",$E$11:$E$30,"*")</f>
        <v>0</v>
      </c>
      <c r="AE56" s="987"/>
      <c r="AF56" s="988"/>
      <c r="AG56" s="986">
        <f>COUNTIFS($B$11:$B$30,AG$54,$C$11:$C$30,"A",$E$11:$E$30,"*")</f>
        <v>0</v>
      </c>
      <c r="AH56" s="987"/>
      <c r="AI56" s="988"/>
      <c r="AJ56" s="986">
        <f>COUNTIFS($B$11:$B$30,AG$54,$C$11:$C$30,"B",$E$11:$E$30,"*")</f>
        <v>0</v>
      </c>
      <c r="AK56" s="988"/>
      <c r="AL56" s="88">
        <f>COUNTIFS($B$11:$B$30,AL$54,$C$11:$C$30,"A",$E$11:$E$30,"*")</f>
        <v>0</v>
      </c>
      <c r="AM56" s="88">
        <f>COUNTIFS($B$11:$B$30,AL$54,$C$11:$C$30,"B",$E$11:$E$30,"*")</f>
        <v>0</v>
      </c>
      <c r="AN56" s="13"/>
    </row>
    <row r="57" spans="1:40" ht="18" customHeight="1">
      <c r="A57" s="13"/>
      <c r="B57" s="76" t="s">
        <v>329</v>
      </c>
      <c r="C57" s="90"/>
      <c r="D57" s="90"/>
      <c r="E57" s="88">
        <f>COUNTIFS($B$11:$B$30,E$54,$C$11:$C$30,"C",$E$11:$E$30,"*")</f>
        <v>1</v>
      </c>
      <c r="F57" s="986">
        <f>COUNTIFS($B$11:$B$30,E$54,$C$11:$C$30,"D",$E$11:$E$30,"*")</f>
        <v>1</v>
      </c>
      <c r="G57" s="987"/>
      <c r="H57" s="988"/>
      <c r="I57" s="986">
        <f>COUNTIFS($B$11:$B$30,I$54,$C$11:$C$30,"C",$E$11:$E$30,"*")</f>
        <v>0</v>
      </c>
      <c r="J57" s="987"/>
      <c r="K57" s="988"/>
      <c r="L57" s="986">
        <f>COUNTIFS($B$11:$B$30,I$54,$C$11:$C$30,"D",$E$11:$E$30,"*")</f>
        <v>0</v>
      </c>
      <c r="M57" s="987"/>
      <c r="N57" s="988"/>
      <c r="O57" s="986">
        <f>COUNTIFS($B$11:$B$30,O$54,$C$11:$C$30,"C",$E$11:$E$30,"*")</f>
        <v>0</v>
      </c>
      <c r="P57" s="987"/>
      <c r="Q57" s="988"/>
      <c r="R57" s="986">
        <f>COUNTIFS($B$11:$B$30,O$54,$C$11:$C$30,"D",$E$11:$E$30,"*")</f>
        <v>0</v>
      </c>
      <c r="S57" s="987"/>
      <c r="T57" s="988"/>
      <c r="U57" s="986">
        <f>COUNTIFS($B$11:$B$30,U$54,$C$11:$C$30,"C",$E$11:$E$30,"*")</f>
        <v>0</v>
      </c>
      <c r="V57" s="987"/>
      <c r="W57" s="988"/>
      <c r="X57" s="986">
        <f>COUNTIFS($B$11:$B$30,U$54,$C$11:$C$30,"D",$E$11:$E$30,"*")</f>
        <v>0</v>
      </c>
      <c r="Y57" s="987"/>
      <c r="Z57" s="988"/>
      <c r="AA57" s="986">
        <f>COUNTIFS($B$11:$B$30,AA$54,$C$11:$C$30,"C",$E$11:$E$30,"*")</f>
        <v>0</v>
      </c>
      <c r="AB57" s="987"/>
      <c r="AC57" s="988"/>
      <c r="AD57" s="986">
        <f>COUNTIFS($B$11:$B$30,AA$54,$C$11:$C$30,"D",$E$11:$E$30,"*")</f>
        <v>0</v>
      </c>
      <c r="AE57" s="987"/>
      <c r="AF57" s="988"/>
      <c r="AG57" s="986">
        <f>COUNTIFS($B$11:$B$30,AG$54,$C$11:$C$30,"C",$E$11:$E$30,"*")</f>
        <v>0</v>
      </c>
      <c r="AH57" s="987"/>
      <c r="AI57" s="988"/>
      <c r="AJ57" s="986">
        <f>COUNTIFS($B$11:$B$30,AG$54,$C$11:$C$30,"D",$E$11:$E$30,"*")</f>
        <v>0</v>
      </c>
      <c r="AK57" s="988"/>
      <c r="AL57" s="88">
        <f>COUNTIFS($B$11:$B$30,AL$54,$C$11:$C$30,"C",$E$11:$E$30,"*")</f>
        <v>0</v>
      </c>
      <c r="AM57" s="88">
        <f>COUNTIFS($B$11:$B$30,AL$54,$C$11:$C$30,"D",$E$11:$E$30,"*")</f>
        <v>0</v>
      </c>
      <c r="AN57" s="13"/>
    </row>
    <row r="58" spans="1:40" ht="24.9" customHeight="1">
      <c r="A58" s="13"/>
      <c r="B58" s="76" t="s">
        <v>330</v>
      </c>
      <c r="C58" s="984"/>
      <c r="D58" s="985"/>
      <c r="E58" s="980" t="str">
        <f>IF($AK$3="４週",SUMIFS($AK$11:$AK$30,$B$11:$B$30,E54)/4/$AH$5,IF($AK$3="歴月",SUMIFS($AK$11:$AK$30,$B$11:$B$30,E54)/$AL$5,"記載する期間を選択してください"))</f>
        <v>記載する期間を選択してください</v>
      </c>
      <c r="F58" s="981"/>
      <c r="G58" s="981"/>
      <c r="H58" s="982"/>
      <c r="I58" s="980" t="str">
        <f>IF($AK$3="４週",SUMIFS($AK$11:$AK$30,$B$11:$B$30,I54)/4/$AH$5,IF($AK$3="歴月",SUMIFS($AK$11:$AK$30,$B$11:$B$30,I54)/$AL$5,"記載する期間を選択してください"))</f>
        <v>記載する期間を選択してください</v>
      </c>
      <c r="J58" s="981"/>
      <c r="K58" s="981"/>
      <c r="L58" s="981"/>
      <c r="M58" s="981"/>
      <c r="N58" s="982"/>
      <c r="O58" s="980" t="str">
        <f>IF($AK$3="４週",SUMIFS($AK$11:$AK$30,$B$11:$B$30,O54)/4/$AH$5,IF($AK$3="歴月",SUMIFS($AK$11:$AK$30,$B$11:$B$30,O54)/$AL$5,"記載する期間を選択してください"))</f>
        <v>記載する期間を選択してください</v>
      </c>
      <c r="P58" s="981"/>
      <c r="Q58" s="981"/>
      <c r="R58" s="981"/>
      <c r="S58" s="981"/>
      <c r="T58" s="982"/>
      <c r="U58" s="980" t="str">
        <f>IF($AK$3="４週",SUMIFS($AK$11:$AK$30,$B$11:$B$30,U54)/4/$AH$5,IF($AK$3="歴月",SUMIFS($AK$11:$AK$30,$B$11:$B$30,U54)/$AL$5,"記載する期間を選択してください"))</f>
        <v>記載する期間を選択してください</v>
      </c>
      <c r="V58" s="981"/>
      <c r="W58" s="981"/>
      <c r="X58" s="981"/>
      <c r="Y58" s="981"/>
      <c r="Z58" s="982"/>
      <c r="AA58" s="980" t="str">
        <f>IF($AK$3="４週",SUMIFS($AK$11:$AK$30,$B$11:$B$30,AA54)/4/$AH$5,IF($AK$3="歴月",SUMIFS($AK$11:$AK$30,$B$11:$B$30,AA54)/$AL$5,"記載する期間を選択してください"))</f>
        <v>記載する期間を選択してください</v>
      </c>
      <c r="AB58" s="981"/>
      <c r="AC58" s="981"/>
      <c r="AD58" s="981"/>
      <c r="AE58" s="981"/>
      <c r="AF58" s="982"/>
      <c r="AG58" s="980" t="str">
        <f>IF($AK$3="４週",SUMIFS($AK$11:$AK$30,$B$11:$B$30,AG54)/4/$AH$5,IF($AK$3="歴月",SUMIFS($AK$11:$AK$30,$B$11:$B$30,AG54)/$AL$5,"記載する期間を選択してください"))</f>
        <v>記載する期間を選択してください</v>
      </c>
      <c r="AH58" s="981"/>
      <c r="AI58" s="981"/>
      <c r="AJ58" s="981"/>
      <c r="AK58" s="982"/>
      <c r="AL58" s="980" t="str">
        <f>IF($AK$3="４週",SUMIFS($AK$11:$AK$30,$B$11:$B$30,AL54)/4/$AH$5,IF($AK$3="歴月",SUMIFS($AK$11:$AK$30,$B$11:$B$30,AL54)/$AL$5,"記載する期間を選択してください"))</f>
        <v>記載する期間を選択してください</v>
      </c>
      <c r="AM58" s="982"/>
      <c r="AN58" s="13"/>
    </row>
    <row r="59" spans="1:40" ht="5.0999999999999996" customHeight="1">
      <c r="A59" s="13"/>
      <c r="B59" s="7"/>
      <c r="C59" s="91">
        <v>2</v>
      </c>
      <c r="D59" s="91"/>
      <c r="E59" s="91">
        <v>3</v>
      </c>
      <c r="F59" s="91"/>
      <c r="G59" s="91"/>
      <c r="H59" s="91"/>
      <c r="I59" s="91">
        <v>4</v>
      </c>
      <c r="J59" s="91"/>
      <c r="K59" s="91"/>
      <c r="L59" s="91"/>
      <c r="M59" s="91"/>
      <c r="N59" s="91"/>
      <c r="O59" s="91">
        <v>5</v>
      </c>
      <c r="P59" s="91"/>
      <c r="Q59" s="91"/>
      <c r="R59" s="91"/>
      <c r="S59" s="91"/>
      <c r="T59" s="91"/>
      <c r="U59" s="91">
        <v>6</v>
      </c>
      <c r="V59" s="91"/>
      <c r="W59" s="91"/>
      <c r="X59" s="91"/>
      <c r="Y59" s="91"/>
      <c r="Z59" s="91"/>
      <c r="AA59" s="91">
        <v>7</v>
      </c>
      <c r="AB59" s="91"/>
      <c r="AC59" s="91"/>
      <c r="AD59" s="91"/>
      <c r="AE59" s="91"/>
      <c r="AF59" s="91"/>
      <c r="AG59" s="91">
        <v>8</v>
      </c>
      <c r="AH59" s="91"/>
      <c r="AI59" s="91"/>
      <c r="AJ59" s="91"/>
      <c r="AK59" s="91"/>
      <c r="AL59" s="91">
        <v>9</v>
      </c>
      <c r="AM59" s="92"/>
      <c r="AN59" s="13"/>
    </row>
    <row r="60" spans="1:40" ht="15" customHeight="1">
      <c r="A60" s="74" t="s">
        <v>331</v>
      </c>
      <c r="B60" s="93"/>
      <c r="C60" s="94"/>
      <c r="D60" s="94"/>
      <c r="E60" s="94"/>
      <c r="F60" s="95"/>
      <c r="G60" s="94"/>
      <c r="H60" s="91"/>
      <c r="I60" s="91"/>
      <c r="J60" s="91"/>
      <c r="K60" s="91"/>
      <c r="L60" s="91"/>
      <c r="M60" s="91"/>
      <c r="N60" s="91"/>
      <c r="O60" s="91"/>
      <c r="P60" s="91"/>
      <c r="Q60" s="91"/>
      <c r="R60" s="91">
        <v>6</v>
      </c>
      <c r="S60" s="91"/>
      <c r="T60" s="91"/>
      <c r="U60" s="91"/>
      <c r="V60" s="91"/>
      <c r="W60" s="91"/>
      <c r="X60" s="91">
        <v>7</v>
      </c>
      <c r="Y60" s="91"/>
      <c r="Z60" s="91"/>
      <c r="AA60" s="91"/>
      <c r="AB60" s="91"/>
      <c r="AC60" s="91"/>
      <c r="AD60" s="91">
        <v>8</v>
      </c>
      <c r="AE60" s="91"/>
      <c r="AF60" s="91"/>
      <c r="AG60" s="96"/>
      <c r="AH60" s="96"/>
      <c r="AI60" s="96"/>
      <c r="AJ60" s="96">
        <v>9</v>
      </c>
      <c r="AK60" s="97"/>
      <c r="AL60" s="97"/>
      <c r="AM60" s="13"/>
    </row>
    <row r="61" spans="1:40" s="74" customFormat="1" ht="15" customHeight="1">
      <c r="A61" s="74" t="s">
        <v>332</v>
      </c>
      <c r="B61" s="85"/>
      <c r="C61" s="85"/>
      <c r="D61" s="85"/>
      <c r="E61" s="85"/>
      <c r="F61" s="85"/>
      <c r="G61" s="85"/>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row>
    <row r="62" spans="1:40" s="74" customFormat="1" ht="15" customHeight="1">
      <c r="A62" s="74" t="s">
        <v>333</v>
      </c>
      <c r="B62" s="85"/>
      <c r="C62" s="85"/>
      <c r="D62" s="85"/>
      <c r="E62" s="85"/>
      <c r="F62" s="85"/>
      <c r="G62" s="85"/>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row>
    <row r="63" spans="1:40" s="74" customFormat="1" ht="15" customHeight="1">
      <c r="A63" s="74" t="s">
        <v>334</v>
      </c>
      <c r="B63" s="85"/>
      <c r="C63" s="85"/>
      <c r="D63" s="85"/>
      <c r="E63" s="85"/>
      <c r="F63" s="85"/>
      <c r="G63" s="85"/>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row>
    <row r="64" spans="1:40" s="74" customFormat="1" ht="15" customHeight="1">
      <c r="A64" s="74" t="s">
        <v>335</v>
      </c>
      <c r="B64" s="85"/>
      <c r="C64" s="85"/>
      <c r="D64" s="85"/>
      <c r="E64" s="85"/>
      <c r="F64" s="85"/>
      <c r="G64" s="85"/>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row>
    <row r="65" spans="1:7" ht="15" customHeight="1">
      <c r="A65" s="74" t="s">
        <v>336</v>
      </c>
      <c r="B65" s="98"/>
      <c r="C65" s="74"/>
      <c r="D65" s="74"/>
      <c r="E65" s="74"/>
      <c r="F65" s="74"/>
      <c r="G65" s="74"/>
    </row>
    <row r="66" spans="1:7" ht="15" customHeight="1">
      <c r="A66" s="74" t="s">
        <v>337</v>
      </c>
      <c r="B66" s="98"/>
      <c r="C66" s="74"/>
      <c r="D66" s="74"/>
      <c r="E66" s="74"/>
      <c r="F66" s="74"/>
      <c r="G66" s="74"/>
    </row>
    <row r="67" spans="1:7" ht="15" customHeight="1">
      <c r="A67" s="74"/>
      <c r="B67" s="89" t="s">
        <v>338</v>
      </c>
      <c r="C67" s="983" t="s">
        <v>339</v>
      </c>
      <c r="D67" s="983"/>
      <c r="E67" s="983"/>
      <c r="F67" s="74"/>
      <c r="G67" s="74"/>
    </row>
    <row r="68" spans="1:7" ht="15" customHeight="1">
      <c r="A68" s="74"/>
      <c r="B68" s="99" t="s">
        <v>303</v>
      </c>
      <c r="C68" s="979" t="s">
        <v>340</v>
      </c>
      <c r="D68" s="979"/>
      <c r="E68" s="979"/>
      <c r="F68" s="74"/>
      <c r="G68" s="74"/>
    </row>
    <row r="69" spans="1:7" ht="15" customHeight="1">
      <c r="A69" s="74"/>
      <c r="B69" s="99" t="s">
        <v>304</v>
      </c>
      <c r="C69" s="979" t="s">
        <v>341</v>
      </c>
      <c r="D69" s="979"/>
      <c r="E69" s="979"/>
      <c r="F69" s="74"/>
      <c r="G69" s="74"/>
    </row>
    <row r="70" spans="1:7" ht="15" customHeight="1">
      <c r="A70" s="74"/>
      <c r="B70" s="99" t="s">
        <v>305</v>
      </c>
      <c r="C70" s="979" t="s">
        <v>342</v>
      </c>
      <c r="D70" s="979"/>
      <c r="E70" s="979"/>
      <c r="F70" s="74"/>
      <c r="G70" s="74"/>
    </row>
    <row r="71" spans="1:7" ht="15" customHeight="1">
      <c r="A71" s="74"/>
      <c r="B71" s="99" t="s">
        <v>306</v>
      </c>
      <c r="C71" s="979" t="s">
        <v>343</v>
      </c>
      <c r="D71" s="979"/>
      <c r="E71" s="979"/>
      <c r="F71" s="74"/>
      <c r="G71" s="74"/>
    </row>
    <row r="72" spans="1:7" ht="15" customHeight="1">
      <c r="A72" s="74"/>
      <c r="B72" s="74" t="s">
        <v>344</v>
      </c>
      <c r="C72" s="74"/>
      <c r="D72" s="74"/>
      <c r="E72" s="74"/>
      <c r="F72" s="74"/>
      <c r="G72" s="74"/>
    </row>
    <row r="73" spans="1:7" ht="15" customHeight="1">
      <c r="A73" s="74"/>
      <c r="B73" s="74" t="s">
        <v>345</v>
      </c>
      <c r="C73" s="74"/>
      <c r="D73" s="74"/>
      <c r="E73" s="74"/>
      <c r="F73" s="74"/>
      <c r="G73" s="74"/>
    </row>
    <row r="74" spans="1:7" ht="15" customHeight="1">
      <c r="A74" s="74"/>
      <c r="B74" s="74" t="s">
        <v>346</v>
      </c>
      <c r="C74" s="74"/>
      <c r="D74" s="74"/>
      <c r="E74" s="74"/>
      <c r="F74" s="74"/>
      <c r="G74" s="74"/>
    </row>
    <row r="75" spans="1:7" ht="15" customHeight="1">
      <c r="A75" s="74" t="s">
        <v>347</v>
      </c>
      <c r="B75" s="98"/>
      <c r="C75" s="74"/>
      <c r="D75" s="74"/>
      <c r="E75" s="74"/>
      <c r="F75" s="74"/>
      <c r="G75" s="74"/>
    </row>
    <row r="76" spans="1:7" ht="15" customHeight="1">
      <c r="A76" s="74" t="s">
        <v>348</v>
      </c>
      <c r="B76" s="98"/>
      <c r="C76" s="74"/>
      <c r="D76" s="74"/>
      <c r="E76" s="74"/>
      <c r="F76" s="74"/>
      <c r="G76" s="74"/>
    </row>
    <row r="77" spans="1:7" ht="15" customHeight="1">
      <c r="A77" s="74" t="s">
        <v>349</v>
      </c>
      <c r="B77" s="98"/>
      <c r="C77" s="74"/>
      <c r="D77" s="74"/>
      <c r="E77" s="74"/>
      <c r="F77" s="74"/>
      <c r="G77" s="74"/>
    </row>
    <row r="78" spans="1:7" ht="15" customHeight="1">
      <c r="A78" s="74" t="s">
        <v>350</v>
      </c>
      <c r="B78" s="98"/>
      <c r="C78" s="74"/>
      <c r="D78" s="74"/>
      <c r="E78" s="74"/>
      <c r="F78" s="74"/>
      <c r="G78" s="74"/>
    </row>
    <row r="79" spans="1:7" ht="15" customHeight="1">
      <c r="A79" s="74" t="s">
        <v>351</v>
      </c>
      <c r="B79" s="98"/>
      <c r="C79" s="74"/>
      <c r="D79" s="74"/>
      <c r="E79" s="74"/>
      <c r="F79" s="74"/>
      <c r="G79" s="74"/>
    </row>
    <row r="80" spans="1:7" ht="15" customHeight="1">
      <c r="A80" s="74" t="s">
        <v>352</v>
      </c>
      <c r="B80" s="98"/>
      <c r="C80" s="74"/>
      <c r="D80" s="74"/>
      <c r="E80" s="74"/>
      <c r="F80" s="74"/>
      <c r="G80" s="74"/>
    </row>
    <row r="81" spans="1:7" ht="15" customHeight="1">
      <c r="A81" s="74" t="s">
        <v>353</v>
      </c>
      <c r="B81" s="98"/>
      <c r="C81" s="74"/>
      <c r="D81" s="74"/>
      <c r="E81" s="74"/>
      <c r="F81" s="74"/>
      <c r="G81" s="74"/>
    </row>
    <row r="82" spans="1:7" ht="15" customHeight="1">
      <c r="A82" s="74" t="s">
        <v>354</v>
      </c>
      <c r="B82" s="98"/>
      <c r="C82" s="74"/>
      <c r="D82" s="74"/>
      <c r="E82" s="74"/>
      <c r="F82" s="74"/>
      <c r="G82" s="74"/>
    </row>
    <row r="83" spans="1:7" ht="15" customHeight="1">
      <c r="A83" s="74" t="s">
        <v>355</v>
      </c>
      <c r="B83" s="98"/>
      <c r="C83" s="74"/>
      <c r="D83" s="74"/>
      <c r="E83" s="74"/>
      <c r="F83" s="74"/>
      <c r="G83" s="74"/>
    </row>
    <row r="84" spans="1:7" ht="15" customHeight="1">
      <c r="A84" s="74" t="s">
        <v>356</v>
      </c>
      <c r="B84" s="98"/>
      <c r="C84" s="74"/>
      <c r="D84" s="74"/>
      <c r="E84" s="74"/>
      <c r="F84" s="74"/>
      <c r="G84" s="74"/>
    </row>
    <row r="85" spans="1:7" ht="15" customHeight="1">
      <c r="A85" s="74" t="s">
        <v>357</v>
      </c>
      <c r="B85" s="98"/>
      <c r="C85" s="74"/>
      <c r="D85" s="74"/>
      <c r="E85" s="74"/>
      <c r="F85" s="74"/>
      <c r="G85" s="74"/>
    </row>
    <row r="86" spans="1:7" ht="15" customHeight="1">
      <c r="A86" s="74" t="s">
        <v>358</v>
      </c>
      <c r="B86" s="98"/>
      <c r="C86" s="74"/>
      <c r="D86" s="74"/>
      <c r="E86" s="74"/>
      <c r="F86" s="74"/>
      <c r="G86" s="74"/>
    </row>
    <row r="87" spans="1:7" ht="15" customHeight="1">
      <c r="A87" s="74" t="s">
        <v>359</v>
      </c>
      <c r="B87" s="98"/>
      <c r="C87" s="74"/>
      <c r="D87" s="74"/>
      <c r="E87" s="74"/>
      <c r="F87" s="74"/>
      <c r="G87" s="74"/>
    </row>
  </sheetData>
  <mergeCells count="264">
    <mergeCell ref="C71:E71"/>
    <mergeCell ref="AG58:AK58"/>
    <mergeCell ref="AL58:AM58"/>
    <mergeCell ref="C67:E67"/>
    <mergeCell ref="C68:E68"/>
    <mergeCell ref="C69:E69"/>
    <mergeCell ref="C70:E70"/>
    <mergeCell ref="C58:D58"/>
    <mergeCell ref="E58:H58"/>
    <mergeCell ref="I58:N58"/>
    <mergeCell ref="O58:T58"/>
    <mergeCell ref="U58:Z58"/>
    <mergeCell ref="AA58:AF58"/>
    <mergeCell ref="U57:W57"/>
    <mergeCell ref="X57:Z57"/>
    <mergeCell ref="AA57:AC57"/>
    <mergeCell ref="AD57:AF57"/>
    <mergeCell ref="AG57:AI57"/>
    <mergeCell ref="AJ57:AK57"/>
    <mergeCell ref="X56:Z56"/>
    <mergeCell ref="AA56:AC56"/>
    <mergeCell ref="AD56:AF56"/>
    <mergeCell ref="AG56:AI56"/>
    <mergeCell ref="AJ56:AK56"/>
    <mergeCell ref="U56:W56"/>
    <mergeCell ref="F57:H57"/>
    <mergeCell ref="I57:K57"/>
    <mergeCell ref="L57:N57"/>
    <mergeCell ref="O57:Q57"/>
    <mergeCell ref="R57:T57"/>
    <mergeCell ref="F56:H56"/>
    <mergeCell ref="I56:K56"/>
    <mergeCell ref="L56:N56"/>
    <mergeCell ref="O56:Q56"/>
    <mergeCell ref="R56:T56"/>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AA47:AC47"/>
    <mergeCell ref="AD47:AF47"/>
    <mergeCell ref="AG47:AI47"/>
    <mergeCell ref="AJ47:AK47"/>
    <mergeCell ref="AM47:AN47"/>
    <mergeCell ref="A50:B50"/>
    <mergeCell ref="C50:D50"/>
    <mergeCell ref="E50:H50"/>
    <mergeCell ref="I50:N50"/>
    <mergeCell ref="A47:C47"/>
    <mergeCell ref="F47:H47"/>
    <mergeCell ref="I47:K47"/>
    <mergeCell ref="L47:N47"/>
    <mergeCell ref="O47:Q47"/>
    <mergeCell ref="R47:T47"/>
    <mergeCell ref="U47:W47"/>
    <mergeCell ref="X47:Z47"/>
    <mergeCell ref="R46:T46"/>
    <mergeCell ref="U46:W46"/>
    <mergeCell ref="X46:Z46"/>
    <mergeCell ref="AA45:AC45"/>
    <mergeCell ref="AD45:AF45"/>
    <mergeCell ref="AG45:AI45"/>
    <mergeCell ref="AJ45:AK45"/>
    <mergeCell ref="AM45:AN45"/>
    <mergeCell ref="B46:C46"/>
    <mergeCell ref="F46:H46"/>
    <mergeCell ref="I46:K46"/>
    <mergeCell ref="L46:N46"/>
    <mergeCell ref="O46:Q46"/>
    <mergeCell ref="AJ46:AK46"/>
    <mergeCell ref="AM46:AN46"/>
    <mergeCell ref="AA46:AC46"/>
    <mergeCell ref="AD46:AF46"/>
    <mergeCell ref="AG46:AI46"/>
    <mergeCell ref="A45:C45"/>
    <mergeCell ref="F45:H45"/>
    <mergeCell ref="I45:K45"/>
    <mergeCell ref="L45:N45"/>
    <mergeCell ref="O45:Q45"/>
    <mergeCell ref="R45:T45"/>
    <mergeCell ref="U45:W45"/>
    <mergeCell ref="X45:Z45"/>
    <mergeCell ref="R44:T44"/>
    <mergeCell ref="U44:W44"/>
    <mergeCell ref="X44:Z44"/>
    <mergeCell ref="AA43:AC43"/>
    <mergeCell ref="AD43:AF43"/>
    <mergeCell ref="AG43:AI43"/>
    <mergeCell ref="AJ43:AK43"/>
    <mergeCell ref="AM43:AN43"/>
    <mergeCell ref="B44:C44"/>
    <mergeCell ref="F44:H44"/>
    <mergeCell ref="I44:K44"/>
    <mergeCell ref="L44:N44"/>
    <mergeCell ref="O44:Q44"/>
    <mergeCell ref="AJ44:AK44"/>
    <mergeCell ref="AM44:AN44"/>
    <mergeCell ref="AA44:AC44"/>
    <mergeCell ref="AD44:AF44"/>
    <mergeCell ref="AG44:AI44"/>
    <mergeCell ref="A43:C43"/>
    <mergeCell ref="F43:H43"/>
    <mergeCell ref="I43:K43"/>
    <mergeCell ref="L43:N43"/>
    <mergeCell ref="O43:Q43"/>
    <mergeCell ref="R43:T43"/>
    <mergeCell ref="U43:W43"/>
    <mergeCell ref="X43:Z43"/>
    <mergeCell ref="R42:T42"/>
    <mergeCell ref="U42:W42"/>
    <mergeCell ref="X42:Z42"/>
    <mergeCell ref="AA41:AC41"/>
    <mergeCell ref="AD41:AF41"/>
    <mergeCell ref="AG41:AI41"/>
    <mergeCell ref="AJ41:AK41"/>
    <mergeCell ref="AM41:AN41"/>
    <mergeCell ref="B42:C42"/>
    <mergeCell ref="F42:H42"/>
    <mergeCell ref="I42:K42"/>
    <mergeCell ref="L42:N42"/>
    <mergeCell ref="O42:Q42"/>
    <mergeCell ref="AJ42:AK42"/>
    <mergeCell ref="AM42:AN42"/>
    <mergeCell ref="AA42:AC42"/>
    <mergeCell ref="AD42:AF42"/>
    <mergeCell ref="AG42:AI42"/>
    <mergeCell ref="A41:C41"/>
    <mergeCell ref="F41:H41"/>
    <mergeCell ref="I41:K41"/>
    <mergeCell ref="L41:N41"/>
    <mergeCell ref="O41:Q41"/>
    <mergeCell ref="R41:T41"/>
    <mergeCell ref="U41:W41"/>
    <mergeCell ref="X41:Z41"/>
    <mergeCell ref="R40:T40"/>
    <mergeCell ref="U40:W40"/>
    <mergeCell ref="X40:Z40"/>
    <mergeCell ref="AA39:AC39"/>
    <mergeCell ref="AD39:AF39"/>
    <mergeCell ref="AG39:AI39"/>
    <mergeCell ref="AJ39:AK39"/>
    <mergeCell ref="AM39:AN39"/>
    <mergeCell ref="A40:C40"/>
    <mergeCell ref="F40:H40"/>
    <mergeCell ref="I40:K40"/>
    <mergeCell ref="L40:N40"/>
    <mergeCell ref="O40:Q40"/>
    <mergeCell ref="AJ40:AK40"/>
    <mergeCell ref="AM40:AN40"/>
    <mergeCell ref="AA40:AC40"/>
    <mergeCell ref="AD40:AF40"/>
    <mergeCell ref="AG40:AI40"/>
    <mergeCell ref="A39:C39"/>
    <mergeCell ref="F39:H39"/>
    <mergeCell ref="I39:K39"/>
    <mergeCell ref="L39:N39"/>
    <mergeCell ref="O39:Q39"/>
    <mergeCell ref="R39:T39"/>
    <mergeCell ref="U39:W39"/>
    <mergeCell ref="X39:Z39"/>
    <mergeCell ref="R38:T38"/>
    <mergeCell ref="U38:W38"/>
    <mergeCell ref="X38:Z38"/>
    <mergeCell ref="AA37:AC37"/>
    <mergeCell ref="AD37:AF37"/>
    <mergeCell ref="AG37:AI37"/>
    <mergeCell ref="AJ37:AK37"/>
    <mergeCell ref="AM37:AN37"/>
    <mergeCell ref="A38:C38"/>
    <mergeCell ref="F38:H38"/>
    <mergeCell ref="I38:K38"/>
    <mergeCell ref="L38:N38"/>
    <mergeCell ref="O38:Q38"/>
    <mergeCell ref="AJ38:AK38"/>
    <mergeCell ref="AM38:AN38"/>
    <mergeCell ref="AA38:AC38"/>
    <mergeCell ref="AD38:AF38"/>
    <mergeCell ref="AG38:AI38"/>
    <mergeCell ref="A37:C37"/>
    <mergeCell ref="F37:H37"/>
    <mergeCell ref="I37:K37"/>
    <mergeCell ref="L37:N37"/>
    <mergeCell ref="O37:Q37"/>
    <mergeCell ref="R37:T37"/>
    <mergeCell ref="U37:W37"/>
    <mergeCell ref="X37:Z37"/>
    <mergeCell ref="R36:T36"/>
    <mergeCell ref="U36:W36"/>
    <mergeCell ref="X36:Z36"/>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7"/>
  <dataValidations count="6">
    <dataValidation type="whole" operator="greaterThanOrEqual" allowBlank="1" showInputMessage="1" showErrorMessage="1" sqref="L37:L47 O37:O47 R37:R47 U37:U47 X37:X47 AA37:AA47 AD37:AD47 I37:I47 AG37:AG47 D37:F47" xr:uid="{0765193B-0D56-4C18-B7D5-37EA9D861753}">
      <formula1>0</formula1>
    </dataValidation>
    <dataValidation type="list" allowBlank="1" showInputMessage="1" showErrorMessage="1" sqref="B11:B30" xr:uid="{C45BC1C6-4BF5-444E-8220-0A58E988B771}">
      <formula1>INDIRECT($AK$1)</formula1>
    </dataValidation>
    <dataValidation type="list" allowBlank="1" showInputMessage="1" showErrorMessage="1" sqref="AK3:AN3" xr:uid="{E8DFD069-D887-47F7-B8B0-E17EDCB8778F}">
      <formula1>"４週,歴月"</formula1>
    </dataValidation>
    <dataValidation type="list" allowBlank="1" showInputMessage="1" showErrorMessage="1" sqref="AK4:AN4" xr:uid="{F5BF147B-7699-41FA-A218-C30C91926DEB}">
      <formula1>"予定,実績"</formula1>
    </dataValidation>
    <dataValidation type="list" allowBlank="1" showInputMessage="1" showErrorMessage="1" sqref="C11:C30" xr:uid="{878DA149-2493-4076-B1A5-B29FE26E4144}">
      <formula1>"A,B,C,D"</formula1>
    </dataValidation>
    <dataValidation operator="greaterThanOrEqual" allowBlank="1" showInputMessage="1" showErrorMessage="1" sqref="I48:I49 I52 L48:L49 L52 AL37:AL46 AJ37:AJ47 AM36 AM42 AM44 AM46" xr:uid="{E4E48CA9-8410-43AD-A6BC-EB09E5C3A874}"/>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ED97C-FF8F-4BF0-90DB-7171A113D556}">
  <sheetPr>
    <tabColor theme="5" tint="0.79998168889431442"/>
  </sheetPr>
  <dimension ref="A1:AQ87"/>
  <sheetViews>
    <sheetView showGridLines="0" topLeftCell="AA1" zoomScaleNormal="100" zoomScaleSheetLayoutView="100" workbookViewId="0">
      <selection activeCell="X3" sqref="X3"/>
    </sheetView>
  </sheetViews>
  <sheetFormatPr defaultColWidth="9.109375" defaultRowHeight="21" customHeight="1"/>
  <cols>
    <col min="1" max="1" width="2.88671875" style="7" customWidth="1"/>
    <col min="2" max="2" width="22.44140625" style="8" customWidth="1"/>
    <col min="3" max="3" width="7.33203125" style="7" customWidth="1"/>
    <col min="4" max="5" width="8.44140625" style="7" customWidth="1"/>
    <col min="6" max="36" width="2.88671875" style="7" customWidth="1"/>
    <col min="37" max="37" width="7.33203125" style="7" customWidth="1"/>
    <col min="38" max="39" width="8.44140625" style="7" customWidth="1"/>
    <col min="40" max="40" width="6.21875" style="7" customWidth="1"/>
    <col min="41" max="16384" width="9.109375" style="7"/>
  </cols>
  <sheetData>
    <row r="1" spans="1:40" ht="24.9" customHeight="1">
      <c r="A1" s="51" t="s">
        <v>281</v>
      </c>
      <c r="C1" s="52"/>
      <c r="D1" s="52"/>
      <c r="E1" s="52"/>
      <c r="F1" s="52"/>
      <c r="G1" s="52"/>
      <c r="H1" s="52"/>
      <c r="I1" s="52"/>
      <c r="J1" s="52"/>
      <c r="K1" s="52"/>
      <c r="L1" s="52"/>
      <c r="M1" s="52"/>
      <c r="N1" s="52"/>
      <c r="O1" s="52"/>
      <c r="P1" s="52"/>
      <c r="Q1" s="52"/>
      <c r="R1" s="52"/>
      <c r="S1" s="52"/>
      <c r="T1" s="52"/>
      <c r="U1" s="52"/>
      <c r="V1" s="52"/>
      <c r="W1" s="52"/>
      <c r="X1" s="14"/>
      <c r="Y1" s="14"/>
      <c r="Z1" s="13"/>
      <c r="AA1" s="13"/>
      <c r="AB1" s="13"/>
      <c r="AC1" s="13"/>
      <c r="AD1" s="247"/>
      <c r="AE1" s="247"/>
      <c r="AF1" s="247"/>
      <c r="AG1" s="247"/>
      <c r="AH1" s="247"/>
      <c r="AI1" s="54" t="s">
        <v>282</v>
      </c>
      <c r="AJ1" s="54"/>
      <c r="AK1" s="1028" t="s">
        <v>360</v>
      </c>
      <c r="AL1" s="1028"/>
      <c r="AM1" s="1028"/>
      <c r="AN1" s="1028"/>
    </row>
    <row r="2" spans="1:40" ht="18" customHeight="1">
      <c r="A2" s="13"/>
      <c r="B2" s="55"/>
      <c r="C2" s="55"/>
      <c r="D2" s="55"/>
      <c r="E2" s="55"/>
      <c r="F2" s="55"/>
      <c r="G2" s="55"/>
      <c r="H2" s="55"/>
      <c r="I2" s="55"/>
      <c r="J2" s="55"/>
      <c r="K2" s="55"/>
      <c r="L2" s="55"/>
      <c r="M2" s="1029">
        <v>2024</v>
      </c>
      <c r="N2" s="1029"/>
      <c r="O2" s="1029"/>
      <c r="P2" s="1029"/>
      <c r="Q2" s="1030" t="s">
        <v>284</v>
      </c>
      <c r="R2" s="1030"/>
      <c r="S2" s="1029">
        <v>5</v>
      </c>
      <c r="T2" s="1029"/>
      <c r="U2" s="1030" t="s">
        <v>285</v>
      </c>
      <c r="V2" s="1030"/>
      <c r="W2" s="55"/>
      <c r="X2" s="55"/>
      <c r="Y2" s="55"/>
      <c r="Z2" s="13"/>
      <c r="AA2" s="13"/>
      <c r="AC2" s="54"/>
      <c r="AD2" s="55"/>
      <c r="AE2" s="55"/>
      <c r="AF2" s="55"/>
      <c r="AG2" s="55"/>
      <c r="AH2" s="55"/>
      <c r="AI2" s="54" t="s">
        <v>286</v>
      </c>
      <c r="AJ2" s="54"/>
      <c r="AK2" s="1031"/>
      <c r="AL2" s="1031"/>
      <c r="AM2" s="1031"/>
      <c r="AN2" s="1031"/>
    </row>
    <row r="3" spans="1:40" ht="18" customHeight="1">
      <c r="A3" s="248"/>
      <c r="B3" s="248"/>
      <c r="C3" s="248"/>
      <c r="D3" s="248"/>
      <c r="E3" s="248"/>
      <c r="F3" s="248"/>
      <c r="G3" s="248"/>
      <c r="H3" s="248"/>
      <c r="I3" s="248"/>
      <c r="J3" s="248"/>
      <c r="K3" s="248"/>
      <c r="L3" s="248"/>
      <c r="M3" s="248"/>
      <c r="N3" s="248"/>
      <c r="O3" s="248"/>
      <c r="P3" s="248"/>
      <c r="Q3" s="248"/>
      <c r="R3" s="248"/>
      <c r="S3" s="248"/>
      <c r="T3" s="248"/>
      <c r="U3" s="248"/>
      <c r="V3" s="248"/>
      <c r="W3" s="248"/>
      <c r="Y3" s="249"/>
      <c r="Z3" s="249"/>
      <c r="AA3" s="249"/>
      <c r="AB3" s="13"/>
      <c r="AC3" s="249"/>
      <c r="AD3" s="249"/>
      <c r="AE3" s="249"/>
      <c r="AF3" s="249"/>
      <c r="AG3" s="249"/>
      <c r="AH3" s="249"/>
      <c r="AI3" s="250" t="s">
        <v>287</v>
      </c>
      <c r="AJ3" s="54"/>
      <c r="AK3" s="1032"/>
      <c r="AL3" s="1032"/>
      <c r="AM3" s="1032"/>
      <c r="AN3" s="1032"/>
    </row>
    <row r="4" spans="1:40" ht="18" customHeight="1">
      <c r="A4" s="248"/>
      <c r="B4" s="248"/>
      <c r="C4" s="248"/>
      <c r="D4" s="248"/>
      <c r="E4" s="248"/>
      <c r="F4" s="248"/>
      <c r="G4" s="248"/>
      <c r="H4" s="248"/>
      <c r="I4" s="248"/>
      <c r="J4" s="248"/>
      <c r="K4" s="248"/>
      <c r="L4" s="248"/>
      <c r="M4" s="248"/>
      <c r="N4" s="248"/>
      <c r="O4" s="248"/>
      <c r="P4" s="248"/>
      <c r="Q4" s="248"/>
      <c r="R4" s="248"/>
      <c r="S4" s="248"/>
      <c r="T4" s="248"/>
      <c r="U4" s="248"/>
      <c r="V4" s="248"/>
      <c r="W4" s="248"/>
      <c r="Y4" s="249"/>
      <c r="Z4" s="249"/>
      <c r="AA4" s="249"/>
      <c r="AB4" s="13"/>
      <c r="AC4" s="249"/>
      <c r="AD4" s="249"/>
      <c r="AE4" s="249"/>
      <c r="AF4" s="249"/>
      <c r="AG4" s="249"/>
      <c r="AH4" s="249"/>
      <c r="AI4" s="250" t="s">
        <v>288</v>
      </c>
      <c r="AJ4" s="54"/>
      <c r="AK4" s="1032"/>
      <c r="AL4" s="1032"/>
      <c r="AM4" s="1032"/>
      <c r="AN4" s="1032"/>
    </row>
    <row r="5" spans="1:40" ht="18" customHeight="1">
      <c r="A5" s="248"/>
      <c r="B5" s="248"/>
      <c r="C5" s="248"/>
      <c r="D5" s="248"/>
      <c r="E5" s="248"/>
      <c r="F5" s="248"/>
      <c r="G5" s="248"/>
      <c r="H5" s="248"/>
      <c r="I5" s="248"/>
      <c r="J5" s="248"/>
      <c r="K5" s="248"/>
      <c r="L5" s="248"/>
      <c r="M5" s="248"/>
      <c r="N5" s="248"/>
      <c r="O5" s="248"/>
      <c r="P5" s="248"/>
      <c r="Q5" s="248"/>
      <c r="R5" s="248"/>
      <c r="S5" s="248"/>
      <c r="U5" s="248"/>
      <c r="V5" s="248"/>
      <c r="W5" s="248"/>
      <c r="Y5" s="249"/>
      <c r="Z5" s="249"/>
      <c r="AA5" s="249"/>
      <c r="AB5" s="13"/>
      <c r="AC5" s="249"/>
      <c r="AD5" s="249"/>
      <c r="AE5" s="249"/>
      <c r="AF5" s="249"/>
      <c r="AG5" s="250" t="s">
        <v>289</v>
      </c>
      <c r="AH5" s="1033"/>
      <c r="AI5" s="1033"/>
      <c r="AJ5" s="1033"/>
      <c r="AK5" s="249" t="s">
        <v>290</v>
      </c>
      <c r="AL5" s="251"/>
      <c r="AM5" s="249" t="s">
        <v>291</v>
      </c>
      <c r="AN5" s="13"/>
    </row>
    <row r="6" spans="1:40" ht="9.9" customHeight="1">
      <c r="A6" s="13"/>
      <c r="B6" s="60"/>
      <c r="C6" s="60"/>
      <c r="D6" s="60"/>
      <c r="E6" s="60"/>
      <c r="F6" s="60"/>
      <c r="G6" s="60"/>
      <c r="H6" s="60"/>
      <c r="I6" s="60"/>
      <c r="J6" s="60"/>
      <c r="K6" s="60"/>
      <c r="L6" s="60"/>
      <c r="M6" s="60"/>
      <c r="N6" s="60"/>
      <c r="O6" s="60"/>
      <c r="P6" s="60"/>
      <c r="Q6" s="60"/>
      <c r="R6" s="60"/>
      <c r="S6" s="60"/>
      <c r="T6" s="60"/>
      <c r="U6" s="60"/>
      <c r="V6" s="60"/>
      <c r="W6" s="60"/>
      <c r="X6" s="55"/>
      <c r="Y6" s="55"/>
      <c r="Z6" s="55"/>
      <c r="AA6" s="55"/>
      <c r="AB6" s="55"/>
      <c r="AC6" s="55"/>
      <c r="AD6" s="55"/>
      <c r="AE6" s="55"/>
      <c r="AF6" s="55"/>
      <c r="AG6" s="55"/>
      <c r="AH6" s="55"/>
      <c r="AI6" s="55"/>
      <c r="AJ6" s="55"/>
      <c r="AK6" s="55"/>
      <c r="AL6" s="55"/>
      <c r="AM6" s="13"/>
      <c r="AN6" s="13"/>
    </row>
    <row r="7" spans="1:40" ht="15" customHeight="1">
      <c r="A7" s="1015" t="s">
        <v>292</v>
      </c>
      <c r="B7" s="1021" t="s">
        <v>293</v>
      </c>
      <c r="C7" s="1035" t="s">
        <v>294</v>
      </c>
      <c r="D7" s="983" t="s">
        <v>295</v>
      </c>
      <c r="E7" s="1013" t="s">
        <v>296</v>
      </c>
      <c r="F7" s="1026" t="s">
        <v>297</v>
      </c>
      <c r="G7" s="1026"/>
      <c r="H7" s="1026"/>
      <c r="I7" s="1026"/>
      <c r="J7" s="1026"/>
      <c r="K7" s="1026"/>
      <c r="L7" s="1026"/>
      <c r="M7" s="1026"/>
      <c r="N7" s="1026"/>
      <c r="O7" s="1026"/>
      <c r="P7" s="1026"/>
      <c r="Q7" s="1026"/>
      <c r="R7" s="1026"/>
      <c r="S7" s="1026"/>
      <c r="T7" s="1026"/>
      <c r="U7" s="1026"/>
      <c r="V7" s="1026"/>
      <c r="W7" s="1026"/>
      <c r="X7" s="1026"/>
      <c r="Y7" s="1026"/>
      <c r="Z7" s="1026"/>
      <c r="AA7" s="1026"/>
      <c r="AB7" s="1026"/>
      <c r="AC7" s="1026"/>
      <c r="AD7" s="1026"/>
      <c r="AE7" s="1026"/>
      <c r="AF7" s="1026"/>
      <c r="AG7" s="1026"/>
      <c r="AH7" s="1026"/>
      <c r="AI7" s="1026"/>
      <c r="AJ7" s="1026"/>
      <c r="AK7" s="1027" t="s">
        <v>298</v>
      </c>
      <c r="AL7" s="991" t="s">
        <v>299</v>
      </c>
      <c r="AM7" s="1019" t="s">
        <v>300</v>
      </c>
      <c r="AN7" s="1019"/>
    </row>
    <row r="8" spans="1:40" ht="15" customHeight="1">
      <c r="A8" s="1015"/>
      <c r="B8" s="1022"/>
      <c r="C8" s="1036"/>
      <c r="D8" s="983"/>
      <c r="E8" s="1013"/>
      <c r="F8" s="983" t="s">
        <v>144</v>
      </c>
      <c r="G8" s="983"/>
      <c r="H8" s="983"/>
      <c r="I8" s="983"/>
      <c r="J8" s="983"/>
      <c r="K8" s="983"/>
      <c r="L8" s="983"/>
      <c r="M8" s="983" t="s">
        <v>145</v>
      </c>
      <c r="N8" s="983"/>
      <c r="O8" s="983"/>
      <c r="P8" s="983"/>
      <c r="Q8" s="983"/>
      <c r="R8" s="983"/>
      <c r="S8" s="983"/>
      <c r="T8" s="983" t="s">
        <v>146</v>
      </c>
      <c r="U8" s="983"/>
      <c r="V8" s="983"/>
      <c r="W8" s="983"/>
      <c r="X8" s="983"/>
      <c r="Y8" s="983"/>
      <c r="Z8" s="983"/>
      <c r="AA8" s="983" t="s">
        <v>147</v>
      </c>
      <c r="AB8" s="983"/>
      <c r="AC8" s="983"/>
      <c r="AD8" s="983"/>
      <c r="AE8" s="983"/>
      <c r="AF8" s="983"/>
      <c r="AG8" s="983"/>
      <c r="AH8" s="983" t="s">
        <v>301</v>
      </c>
      <c r="AI8" s="983"/>
      <c r="AJ8" s="983"/>
      <c r="AK8" s="1027"/>
      <c r="AL8" s="991"/>
      <c r="AM8" s="1019"/>
      <c r="AN8" s="1019"/>
    </row>
    <row r="9" spans="1:40" ht="15" customHeight="1">
      <c r="A9" s="1015"/>
      <c r="B9" s="1017" t="s">
        <v>602</v>
      </c>
      <c r="C9" s="1036"/>
      <c r="D9" s="983"/>
      <c r="E9" s="1013"/>
      <c r="F9" s="61">
        <f>DATE($M$2,$S$2,1)</f>
        <v>45413</v>
      </c>
      <c r="G9" s="61">
        <f>DATE($M$2,$S$2,2)</f>
        <v>45414</v>
      </c>
      <c r="H9" s="61">
        <f>DATE($M$2,$S$2,3)</f>
        <v>45415</v>
      </c>
      <c r="I9" s="61">
        <f>DATE($M$2,$S$2,4)</f>
        <v>45416</v>
      </c>
      <c r="J9" s="61">
        <f>DATE($M$2,$S$2,5)</f>
        <v>45417</v>
      </c>
      <c r="K9" s="61">
        <f>DATE($M$2,$S$2,6)</f>
        <v>45418</v>
      </c>
      <c r="L9" s="61">
        <f>DATE($M$2,$S$2,7)</f>
        <v>45419</v>
      </c>
      <c r="M9" s="61">
        <f>DATE($M$2,$S$2,8)</f>
        <v>45420</v>
      </c>
      <c r="N9" s="61">
        <f>DATE($M$2,$S$2,9)</f>
        <v>45421</v>
      </c>
      <c r="O9" s="61">
        <f>DATE($M$2,$S$2,10)</f>
        <v>45422</v>
      </c>
      <c r="P9" s="61">
        <f>DATE($M$2,$S$2,11)</f>
        <v>45423</v>
      </c>
      <c r="Q9" s="61">
        <f>DATE($M$2,$S$2,12)</f>
        <v>45424</v>
      </c>
      <c r="R9" s="61">
        <f>DATE($M$2,$S$2,13)</f>
        <v>45425</v>
      </c>
      <c r="S9" s="61">
        <f>DATE($M$2,$S$2,14)</f>
        <v>45426</v>
      </c>
      <c r="T9" s="61">
        <f>DATE($M$2,$S$2,15)</f>
        <v>45427</v>
      </c>
      <c r="U9" s="61">
        <f>DATE($M$2,$S$2,16)</f>
        <v>45428</v>
      </c>
      <c r="V9" s="61">
        <f>DATE($M$2,$S$2,17)</f>
        <v>45429</v>
      </c>
      <c r="W9" s="61">
        <f>DATE($M$2,$S$2,18)</f>
        <v>45430</v>
      </c>
      <c r="X9" s="61">
        <f>DATE($M$2,$S$2,19)</f>
        <v>45431</v>
      </c>
      <c r="Y9" s="61">
        <f>DATE($M$2,$S$2,20)</f>
        <v>45432</v>
      </c>
      <c r="Z9" s="61">
        <f>DATE($M$2,$S$2,21)</f>
        <v>45433</v>
      </c>
      <c r="AA9" s="61">
        <f>DATE($M$2,$S$2,22)</f>
        <v>45434</v>
      </c>
      <c r="AB9" s="61">
        <f>DATE($M$2,$S$2,23)</f>
        <v>45435</v>
      </c>
      <c r="AC9" s="61">
        <f>DATE($M$2,$S$2,24)</f>
        <v>45436</v>
      </c>
      <c r="AD9" s="61">
        <f>DATE($M$2,$S$2,25)</f>
        <v>45437</v>
      </c>
      <c r="AE9" s="61">
        <f>DATE($M$2,$S$2,26)</f>
        <v>45438</v>
      </c>
      <c r="AF9" s="61">
        <f>DATE($M$2,$S$2,27)</f>
        <v>45439</v>
      </c>
      <c r="AG9" s="61">
        <f>DATE($M$2,$S$2,28)</f>
        <v>45440</v>
      </c>
      <c r="AH9" s="61">
        <f>IF(DAY(EOMONTH(F9,0))&lt;29,"",DATE($M$2,$S$2,29))</f>
        <v>45441</v>
      </c>
      <c r="AI9" s="61">
        <f>IF(DAY(EOMONTH(F9,0))&lt;30,"",DATE($M$2,$S$2,30))</f>
        <v>45442</v>
      </c>
      <c r="AJ9" s="61">
        <f>IF(DAY(EOMONTH(F9,0))&lt;31,"",DATE($M$2,$S$2,31))</f>
        <v>45443</v>
      </c>
      <c r="AK9" s="1027"/>
      <c r="AL9" s="991"/>
      <c r="AM9" s="1019"/>
      <c r="AN9" s="1019"/>
    </row>
    <row r="10" spans="1:40" ht="15" customHeight="1">
      <c r="A10" s="1015"/>
      <c r="B10" s="1018"/>
      <c r="C10" s="1037"/>
      <c r="D10" s="983"/>
      <c r="E10" s="1013"/>
      <c r="F10" s="62">
        <f>DATE($M$2,$S$2,1)</f>
        <v>45413</v>
      </c>
      <c r="G10" s="62">
        <f>DATE($M$2,$S$2,2)</f>
        <v>45414</v>
      </c>
      <c r="H10" s="62">
        <f>DATE($M$2,$S$2,3)</f>
        <v>45415</v>
      </c>
      <c r="I10" s="62">
        <f>DATE($M$2,$S$2,4)</f>
        <v>45416</v>
      </c>
      <c r="J10" s="62">
        <f>DATE($M$2,$S$2,5)</f>
        <v>45417</v>
      </c>
      <c r="K10" s="62">
        <f>DATE($M$2,$S$2,6)</f>
        <v>45418</v>
      </c>
      <c r="L10" s="62">
        <f>DATE($M$2,$S$2,7)</f>
        <v>45419</v>
      </c>
      <c r="M10" s="62">
        <f>DATE($M$2,$S$2,8)</f>
        <v>45420</v>
      </c>
      <c r="N10" s="62">
        <f>DATE($M$2,$S$2,9)</f>
        <v>45421</v>
      </c>
      <c r="O10" s="62">
        <f>DATE($M$2,$S$2,10)</f>
        <v>45422</v>
      </c>
      <c r="P10" s="62">
        <f>DATE($M$2,$S$2,11)</f>
        <v>45423</v>
      </c>
      <c r="Q10" s="62">
        <f>DATE($M$2,$S$2,12)</f>
        <v>45424</v>
      </c>
      <c r="R10" s="62">
        <f>DATE($M$2,$S$2,13)</f>
        <v>45425</v>
      </c>
      <c r="S10" s="62">
        <f>DATE($M$2,$S$2,14)</f>
        <v>45426</v>
      </c>
      <c r="T10" s="62">
        <f>DATE($M$2,$S$2,15)</f>
        <v>45427</v>
      </c>
      <c r="U10" s="62">
        <f>DATE($M$2,$S$2,16)</f>
        <v>45428</v>
      </c>
      <c r="V10" s="62">
        <f>DATE($M$2,$S$2,17)</f>
        <v>45429</v>
      </c>
      <c r="W10" s="62">
        <f>DATE($M$2,$S$2,18)</f>
        <v>45430</v>
      </c>
      <c r="X10" s="62">
        <f>DATE($M$2,$S$2,19)</f>
        <v>45431</v>
      </c>
      <c r="Y10" s="62">
        <f>DATE($M$2,$S$2,20)</f>
        <v>45432</v>
      </c>
      <c r="Z10" s="62">
        <f>DATE($M$2,$S$2,21)</f>
        <v>45433</v>
      </c>
      <c r="AA10" s="62">
        <f>DATE($M$2,$S$2,22)</f>
        <v>45434</v>
      </c>
      <c r="AB10" s="62">
        <f>DATE($M$2,$S$2,23)</f>
        <v>45435</v>
      </c>
      <c r="AC10" s="62">
        <f>DATE($M$2,$S$2,24)</f>
        <v>45436</v>
      </c>
      <c r="AD10" s="62">
        <f>DATE($M$2,$S$2,25)</f>
        <v>45437</v>
      </c>
      <c r="AE10" s="62">
        <f>DATE($M$2,$S$2,26)</f>
        <v>45438</v>
      </c>
      <c r="AF10" s="62">
        <f>DATE($M$2,$S$2,27)</f>
        <v>45439</v>
      </c>
      <c r="AG10" s="62">
        <f>DATE($M$2,$S$2,28)</f>
        <v>45440</v>
      </c>
      <c r="AH10" s="62">
        <f>IF(DAY(EOMONTH(F10,0))&lt;29,"",DATE($M$2,$S$2,29))</f>
        <v>45441</v>
      </c>
      <c r="AI10" s="62">
        <f>IF(DAY(EOMONTH(F10,0))&lt;30,"",DATE($M$2,$S$2,30))</f>
        <v>45442</v>
      </c>
      <c r="AJ10" s="62">
        <f>IF(DAY(EOMONTH(F10,0))&lt;31,"",DATE($M$2,$S$2,31))</f>
        <v>45443</v>
      </c>
      <c r="AK10" s="1027"/>
      <c r="AL10" s="991"/>
      <c r="AM10" s="1019"/>
      <c r="AN10" s="1019"/>
    </row>
    <row r="11" spans="1:40" ht="18" customHeight="1">
      <c r="A11" s="199">
        <v>1</v>
      </c>
      <c r="B11" s="64" t="s">
        <v>403</v>
      </c>
      <c r="C11" s="65" t="s">
        <v>303</v>
      </c>
      <c r="D11" s="66"/>
      <c r="E11" s="67" t="s">
        <v>303</v>
      </c>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69">
        <f>+SUM(F11:AJ11)</f>
        <v>0</v>
      </c>
      <c r="AL11" s="70">
        <f>IF($AK$3="４週",AK11/4,AK11/(DAY(EOMONTH($F$9,0))/7))</f>
        <v>0</v>
      </c>
      <c r="AM11" s="1012"/>
      <c r="AN11" s="1012"/>
    </row>
    <row r="12" spans="1:40" ht="18" customHeight="1">
      <c r="A12" s="199">
        <v>2</v>
      </c>
      <c r="B12" s="64" t="s">
        <v>302</v>
      </c>
      <c r="C12" s="65" t="s">
        <v>304</v>
      </c>
      <c r="D12" s="66"/>
      <c r="E12" s="67" t="s">
        <v>304</v>
      </c>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69">
        <f t="shared" ref="AK12:AK31" si="0">+SUM(F12:AJ12)</f>
        <v>0</v>
      </c>
      <c r="AL12" s="70">
        <f>IF($AK$3="４週",AK12/4,AK12/(DAY(EOMONTH($F$9,0))/7))</f>
        <v>0</v>
      </c>
      <c r="AM12" s="1012"/>
      <c r="AN12" s="1012"/>
    </row>
    <row r="13" spans="1:40" ht="18" customHeight="1">
      <c r="A13" s="199">
        <v>3</v>
      </c>
      <c r="B13" s="64" t="s">
        <v>322</v>
      </c>
      <c r="C13" s="65" t="s">
        <v>305</v>
      </c>
      <c r="D13" s="66"/>
      <c r="E13" s="67" t="s">
        <v>305</v>
      </c>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69">
        <f t="shared" si="0"/>
        <v>0</v>
      </c>
      <c r="AL13" s="70">
        <f>IF($AK$3="４週",AK13/4,AK13/(DAY(EOMONTH($F$9,0))/7))</f>
        <v>0</v>
      </c>
      <c r="AM13" s="1012"/>
      <c r="AN13" s="1012"/>
    </row>
    <row r="14" spans="1:40" ht="18" customHeight="1">
      <c r="A14" s="199">
        <v>4</v>
      </c>
      <c r="B14" s="64" t="s">
        <v>322</v>
      </c>
      <c r="C14" s="65" t="s">
        <v>306</v>
      </c>
      <c r="D14" s="66"/>
      <c r="E14" s="67" t="s">
        <v>306</v>
      </c>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69">
        <f t="shared" si="0"/>
        <v>0</v>
      </c>
      <c r="AL14" s="70">
        <f>IF($AK$3="４週",AK14/4,AK14/(DAY(EOMONTH($F$9,0))/7))</f>
        <v>0</v>
      </c>
      <c r="AM14" s="1012"/>
      <c r="AN14" s="1012"/>
    </row>
    <row r="15" spans="1:40" ht="18" customHeight="1">
      <c r="A15" s="199">
        <v>5</v>
      </c>
      <c r="B15" s="64"/>
      <c r="C15" s="65"/>
      <c r="D15" s="66"/>
      <c r="E15" s="67"/>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69">
        <f t="shared" si="0"/>
        <v>0</v>
      </c>
      <c r="AL15" s="70">
        <f t="shared" ref="AL15:AL30" si="1">IF($AK$3="４週",AK15/4,AK15/(DAY(EOMONTH($F$9,0))/7))</f>
        <v>0</v>
      </c>
      <c r="AM15" s="1012"/>
      <c r="AN15" s="1012"/>
    </row>
    <row r="16" spans="1:40" ht="18" customHeight="1">
      <c r="A16" s="199">
        <v>6</v>
      </c>
      <c r="B16" s="64"/>
      <c r="C16" s="65"/>
      <c r="D16" s="66"/>
      <c r="E16" s="67"/>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69">
        <f t="shared" si="0"/>
        <v>0</v>
      </c>
      <c r="AL16" s="70">
        <f t="shared" si="1"/>
        <v>0</v>
      </c>
      <c r="AM16" s="1012"/>
      <c r="AN16" s="1012"/>
    </row>
    <row r="17" spans="1:40" ht="18" customHeight="1">
      <c r="A17" s="199">
        <v>7</v>
      </c>
      <c r="B17" s="64"/>
      <c r="C17" s="65"/>
      <c r="D17" s="66"/>
      <c r="E17" s="67"/>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69">
        <f t="shared" si="0"/>
        <v>0</v>
      </c>
      <c r="AL17" s="70">
        <f t="shared" si="1"/>
        <v>0</v>
      </c>
      <c r="AM17" s="1012"/>
      <c r="AN17" s="1012"/>
    </row>
    <row r="18" spans="1:40" ht="18" customHeight="1">
      <c r="A18" s="199">
        <v>8</v>
      </c>
      <c r="B18" s="64"/>
      <c r="C18" s="65"/>
      <c r="D18" s="66"/>
      <c r="E18" s="67"/>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69">
        <f t="shared" si="0"/>
        <v>0</v>
      </c>
      <c r="AL18" s="70">
        <f t="shared" si="1"/>
        <v>0</v>
      </c>
      <c r="AM18" s="1012"/>
      <c r="AN18" s="1012"/>
    </row>
    <row r="19" spans="1:40" ht="18" customHeight="1">
      <c r="A19" s="199">
        <v>9</v>
      </c>
      <c r="B19" s="64"/>
      <c r="C19" s="65"/>
      <c r="D19" s="66"/>
      <c r="E19" s="67"/>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69">
        <f t="shared" si="0"/>
        <v>0</v>
      </c>
      <c r="AL19" s="70">
        <f t="shared" si="1"/>
        <v>0</v>
      </c>
      <c r="AM19" s="1012"/>
      <c r="AN19" s="1012"/>
    </row>
    <row r="20" spans="1:40" ht="18" customHeight="1">
      <c r="A20" s="199">
        <v>10</v>
      </c>
      <c r="B20" s="64"/>
      <c r="C20" s="65"/>
      <c r="D20" s="66"/>
      <c r="E20" s="67"/>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69">
        <f t="shared" si="0"/>
        <v>0</v>
      </c>
      <c r="AL20" s="70">
        <f t="shared" si="1"/>
        <v>0</v>
      </c>
      <c r="AM20" s="1012"/>
      <c r="AN20" s="1012"/>
    </row>
    <row r="21" spans="1:40" ht="18" customHeight="1">
      <c r="A21" s="199">
        <v>11</v>
      </c>
      <c r="B21" s="64"/>
      <c r="C21" s="65"/>
      <c r="D21" s="66"/>
      <c r="E21" s="67"/>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69">
        <f t="shared" si="0"/>
        <v>0</v>
      </c>
      <c r="AL21" s="70">
        <f t="shared" si="1"/>
        <v>0</v>
      </c>
      <c r="AM21" s="1012"/>
      <c r="AN21" s="1012"/>
    </row>
    <row r="22" spans="1:40" ht="18" customHeight="1">
      <c r="A22" s="199">
        <v>12</v>
      </c>
      <c r="B22" s="64"/>
      <c r="C22" s="65"/>
      <c r="D22" s="66"/>
      <c r="E22" s="67"/>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69">
        <f t="shared" si="0"/>
        <v>0</v>
      </c>
      <c r="AL22" s="70">
        <f t="shared" si="1"/>
        <v>0</v>
      </c>
      <c r="AM22" s="1012"/>
      <c r="AN22" s="1012"/>
    </row>
    <row r="23" spans="1:40" ht="18" customHeight="1">
      <c r="A23" s="199">
        <v>13</v>
      </c>
      <c r="B23" s="64"/>
      <c r="C23" s="65"/>
      <c r="D23" s="66"/>
      <c r="E23" s="67"/>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69">
        <f t="shared" si="0"/>
        <v>0</v>
      </c>
      <c r="AL23" s="70">
        <f t="shared" si="1"/>
        <v>0</v>
      </c>
      <c r="AM23" s="1012"/>
      <c r="AN23" s="1012"/>
    </row>
    <row r="24" spans="1:40" ht="18" customHeight="1">
      <c r="A24" s="199">
        <v>14</v>
      </c>
      <c r="B24" s="64"/>
      <c r="C24" s="65"/>
      <c r="D24" s="66"/>
      <c r="E24" s="67"/>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69">
        <f t="shared" si="0"/>
        <v>0</v>
      </c>
      <c r="AL24" s="70">
        <f t="shared" si="1"/>
        <v>0</v>
      </c>
      <c r="AM24" s="1012"/>
      <c r="AN24" s="1012"/>
    </row>
    <row r="25" spans="1:40" ht="18" customHeight="1">
      <c r="A25" s="199">
        <v>15</v>
      </c>
      <c r="B25" s="64"/>
      <c r="C25" s="65"/>
      <c r="D25" s="66"/>
      <c r="E25" s="67"/>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69">
        <f t="shared" si="0"/>
        <v>0</v>
      </c>
      <c r="AL25" s="70">
        <f t="shared" si="1"/>
        <v>0</v>
      </c>
      <c r="AM25" s="1012"/>
      <c r="AN25" s="1012"/>
    </row>
    <row r="26" spans="1:40" ht="18" customHeight="1">
      <c r="A26" s="199">
        <v>16</v>
      </c>
      <c r="B26" s="64"/>
      <c r="C26" s="65"/>
      <c r="D26" s="66"/>
      <c r="E26" s="67"/>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69">
        <f t="shared" si="0"/>
        <v>0</v>
      </c>
      <c r="AL26" s="70">
        <f t="shared" si="1"/>
        <v>0</v>
      </c>
      <c r="AM26" s="1012"/>
      <c r="AN26" s="1012"/>
    </row>
    <row r="27" spans="1:40" ht="18" customHeight="1">
      <c r="A27" s="199">
        <v>17</v>
      </c>
      <c r="B27" s="64"/>
      <c r="C27" s="65"/>
      <c r="D27" s="66"/>
      <c r="E27" s="67"/>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69">
        <f t="shared" si="0"/>
        <v>0</v>
      </c>
      <c r="AL27" s="70">
        <f t="shared" si="1"/>
        <v>0</v>
      </c>
      <c r="AM27" s="1012"/>
      <c r="AN27" s="1012"/>
    </row>
    <row r="28" spans="1:40" ht="18" customHeight="1">
      <c r="A28" s="199">
        <v>18</v>
      </c>
      <c r="B28" s="64"/>
      <c r="C28" s="65"/>
      <c r="D28" s="66"/>
      <c r="E28" s="67"/>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69">
        <f t="shared" si="0"/>
        <v>0</v>
      </c>
      <c r="AL28" s="70">
        <f t="shared" si="1"/>
        <v>0</v>
      </c>
      <c r="AM28" s="1012"/>
      <c r="AN28" s="1012"/>
    </row>
    <row r="29" spans="1:40" ht="18" customHeight="1">
      <c r="A29" s="199">
        <v>19</v>
      </c>
      <c r="B29" s="64"/>
      <c r="C29" s="65"/>
      <c r="D29" s="66"/>
      <c r="E29" s="67"/>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69">
        <f t="shared" si="0"/>
        <v>0</v>
      </c>
      <c r="AL29" s="70">
        <f t="shared" si="1"/>
        <v>0</v>
      </c>
      <c r="AM29" s="1012"/>
      <c r="AN29" s="1012"/>
    </row>
    <row r="30" spans="1:40" ht="18" customHeight="1">
      <c r="A30" s="199">
        <v>20</v>
      </c>
      <c r="B30" s="64"/>
      <c r="C30" s="65"/>
      <c r="D30" s="66"/>
      <c r="E30" s="67"/>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69">
        <f t="shared" si="0"/>
        <v>0</v>
      </c>
      <c r="AL30" s="70">
        <f t="shared" si="1"/>
        <v>0</v>
      </c>
      <c r="AM30" s="1012"/>
      <c r="AN30" s="1012"/>
    </row>
    <row r="31" spans="1:40" ht="18" customHeight="1">
      <c r="A31" s="1013" t="s">
        <v>148</v>
      </c>
      <c r="B31" s="1014"/>
      <c r="C31" s="1014"/>
      <c r="D31" s="1014"/>
      <c r="E31" s="1014"/>
      <c r="F31" s="210">
        <f>+SUM(F11:F30)</f>
        <v>0</v>
      </c>
      <c r="G31" s="210">
        <f t="shared" ref="G31:AJ31" si="2">+SUM(G11:G30)</f>
        <v>0</v>
      </c>
      <c r="H31" s="210">
        <f t="shared" si="2"/>
        <v>0</v>
      </c>
      <c r="I31" s="210">
        <f t="shared" si="2"/>
        <v>0</v>
      </c>
      <c r="J31" s="210">
        <f t="shared" si="2"/>
        <v>0</v>
      </c>
      <c r="K31" s="210">
        <f t="shared" si="2"/>
        <v>0</v>
      </c>
      <c r="L31" s="210">
        <f t="shared" si="2"/>
        <v>0</v>
      </c>
      <c r="M31" s="210">
        <f t="shared" si="2"/>
        <v>0</v>
      </c>
      <c r="N31" s="210">
        <f t="shared" si="2"/>
        <v>0</v>
      </c>
      <c r="O31" s="210">
        <f t="shared" si="2"/>
        <v>0</v>
      </c>
      <c r="P31" s="210">
        <f t="shared" si="2"/>
        <v>0</v>
      </c>
      <c r="Q31" s="210">
        <f t="shared" si="2"/>
        <v>0</v>
      </c>
      <c r="R31" s="210">
        <f t="shared" si="2"/>
        <v>0</v>
      </c>
      <c r="S31" s="210">
        <f t="shared" si="2"/>
        <v>0</v>
      </c>
      <c r="T31" s="210">
        <f t="shared" si="2"/>
        <v>0</v>
      </c>
      <c r="U31" s="210">
        <f t="shared" si="2"/>
        <v>0</v>
      </c>
      <c r="V31" s="210">
        <f t="shared" si="2"/>
        <v>0</v>
      </c>
      <c r="W31" s="210">
        <f t="shared" si="2"/>
        <v>0</v>
      </c>
      <c r="X31" s="210">
        <f t="shared" si="2"/>
        <v>0</v>
      </c>
      <c r="Y31" s="210">
        <f t="shared" si="2"/>
        <v>0</v>
      </c>
      <c r="Z31" s="210">
        <f t="shared" si="2"/>
        <v>0</v>
      </c>
      <c r="AA31" s="210">
        <f t="shared" si="2"/>
        <v>0</v>
      </c>
      <c r="AB31" s="210">
        <f t="shared" si="2"/>
        <v>0</v>
      </c>
      <c r="AC31" s="210">
        <f t="shared" si="2"/>
        <v>0</v>
      </c>
      <c r="AD31" s="210">
        <f t="shared" si="2"/>
        <v>0</v>
      </c>
      <c r="AE31" s="210">
        <f t="shared" si="2"/>
        <v>0</v>
      </c>
      <c r="AF31" s="210">
        <f t="shared" si="2"/>
        <v>0</v>
      </c>
      <c r="AG31" s="210">
        <f t="shared" si="2"/>
        <v>0</v>
      </c>
      <c r="AH31" s="210">
        <f t="shared" si="2"/>
        <v>0</v>
      </c>
      <c r="AI31" s="210">
        <f t="shared" si="2"/>
        <v>0</v>
      </c>
      <c r="AJ31" s="210">
        <f t="shared" si="2"/>
        <v>0</v>
      </c>
      <c r="AK31" s="69">
        <f t="shared" si="0"/>
        <v>0</v>
      </c>
      <c r="AL31" s="70">
        <f>IF($AK$3="４週",AK31/4,AK31/(DAY(EOMONTH($F$9,0))/7))</f>
        <v>0</v>
      </c>
      <c r="AM31" s="1015"/>
      <c r="AN31" s="1015"/>
    </row>
    <row r="32" spans="1:40" ht="18" customHeight="1">
      <c r="A32" s="1014" t="s">
        <v>149</v>
      </c>
      <c r="B32" s="1014"/>
      <c r="C32" s="1014"/>
      <c r="D32" s="1014"/>
      <c r="E32" s="1016"/>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210"/>
      <c r="AL32" s="73"/>
      <c r="AM32" s="1015"/>
      <c r="AN32" s="1015"/>
    </row>
    <row r="33" spans="1:43" ht="15" customHeight="1">
      <c r="A33" s="60"/>
      <c r="B33" s="60"/>
      <c r="C33" s="60"/>
      <c r="D33" s="60"/>
      <c r="E33" s="60"/>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60"/>
      <c r="AL33" s="60"/>
      <c r="AM33" s="13"/>
    </row>
    <row r="34" spans="1:43" ht="15" customHeight="1">
      <c r="A34" s="60"/>
      <c r="B34" s="60"/>
      <c r="C34" s="60"/>
      <c r="D34" s="60"/>
      <c r="E34" s="60"/>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60"/>
      <c r="AL34" s="60"/>
      <c r="AM34" s="13"/>
    </row>
    <row r="35" spans="1:43" ht="21" customHeight="1">
      <c r="A35" s="14" t="s">
        <v>307</v>
      </c>
      <c r="B35" s="60"/>
      <c r="C35" s="60"/>
      <c r="D35" s="60"/>
      <c r="E35" s="60"/>
      <c r="F35" s="60"/>
      <c r="G35" s="74"/>
      <c r="H35" s="74"/>
      <c r="I35" s="74"/>
      <c r="J35" s="74"/>
      <c r="K35" s="74"/>
      <c r="L35" s="74"/>
      <c r="M35" s="74"/>
      <c r="N35" s="74"/>
      <c r="O35" s="74"/>
      <c r="AM35" s="60"/>
      <c r="AN35" s="13"/>
    </row>
    <row r="36" spans="1:43" ht="24.9" customHeight="1">
      <c r="A36" s="983"/>
      <c r="B36" s="983"/>
      <c r="C36" s="983"/>
      <c r="D36" s="202">
        <v>4</v>
      </c>
      <c r="E36" s="202">
        <v>5</v>
      </c>
      <c r="F36" s="1011">
        <v>6</v>
      </c>
      <c r="G36" s="1011"/>
      <c r="H36" s="1011"/>
      <c r="I36" s="1011">
        <v>7</v>
      </c>
      <c r="J36" s="1011"/>
      <c r="K36" s="1011"/>
      <c r="L36" s="1011">
        <v>8</v>
      </c>
      <c r="M36" s="1011"/>
      <c r="N36" s="1011"/>
      <c r="O36" s="1011">
        <v>9</v>
      </c>
      <c r="P36" s="1011"/>
      <c r="Q36" s="1011"/>
      <c r="R36" s="1011">
        <v>10</v>
      </c>
      <c r="S36" s="1011"/>
      <c r="T36" s="1011"/>
      <c r="U36" s="1011">
        <v>11</v>
      </c>
      <c r="V36" s="1011"/>
      <c r="W36" s="1011"/>
      <c r="X36" s="1011">
        <v>12</v>
      </c>
      <c r="Y36" s="1011"/>
      <c r="Z36" s="1011"/>
      <c r="AA36" s="1011">
        <v>1</v>
      </c>
      <c r="AB36" s="1011"/>
      <c r="AC36" s="1011"/>
      <c r="AD36" s="1011">
        <v>2</v>
      </c>
      <c r="AE36" s="1011"/>
      <c r="AF36" s="1011"/>
      <c r="AG36" s="1011">
        <v>3</v>
      </c>
      <c r="AH36" s="1011"/>
      <c r="AI36" s="1011"/>
      <c r="AJ36" s="983" t="s">
        <v>0</v>
      </c>
      <c r="AK36" s="983"/>
      <c r="AL36" s="201" t="s">
        <v>308</v>
      </c>
      <c r="AM36" s="253"/>
      <c r="AN36" s="253"/>
      <c r="AO36" s="253"/>
      <c r="AP36" s="253"/>
      <c r="AQ36" s="253"/>
    </row>
    <row r="37" spans="1:43" ht="18" customHeight="1">
      <c r="A37" s="999" t="s">
        <v>310</v>
      </c>
      <c r="B37" s="999"/>
      <c r="C37" s="999"/>
      <c r="D37" s="210">
        <f>SUM(D40:D43)</f>
        <v>1740</v>
      </c>
      <c r="E37" s="210">
        <f>SUM(E40:E43)</f>
        <v>1631</v>
      </c>
      <c r="F37" s="992">
        <f>SUM(F40:H43)</f>
        <v>1740</v>
      </c>
      <c r="G37" s="992"/>
      <c r="H37" s="992"/>
      <c r="I37" s="992">
        <f>SUM(I40:K43)</f>
        <v>1827</v>
      </c>
      <c r="J37" s="992"/>
      <c r="K37" s="992"/>
      <c r="L37" s="992">
        <f>SUM(L40:N43)</f>
        <v>1827</v>
      </c>
      <c r="M37" s="992"/>
      <c r="N37" s="992"/>
      <c r="O37" s="992">
        <f>SUM(O40:Q43)</f>
        <v>1653</v>
      </c>
      <c r="P37" s="992"/>
      <c r="Q37" s="992"/>
      <c r="R37" s="992">
        <f>SUM(R40:T43)</f>
        <v>1740</v>
      </c>
      <c r="S37" s="992"/>
      <c r="T37" s="992"/>
      <c r="U37" s="992">
        <f>SUM(U40:W43)</f>
        <v>1740</v>
      </c>
      <c r="V37" s="992"/>
      <c r="W37" s="992"/>
      <c r="X37" s="992">
        <f>SUM(X40:Z43)</f>
        <v>1653</v>
      </c>
      <c r="Y37" s="992"/>
      <c r="Z37" s="992"/>
      <c r="AA37" s="992">
        <f>SUM(AA40:AC43)</f>
        <v>1653</v>
      </c>
      <c r="AB37" s="992"/>
      <c r="AC37" s="992"/>
      <c r="AD37" s="992">
        <f>SUM(AD40:AF43)</f>
        <v>1653</v>
      </c>
      <c r="AE37" s="992"/>
      <c r="AF37" s="992"/>
      <c r="AG37" s="992">
        <f>SUM(AG40:AI43)</f>
        <v>1740</v>
      </c>
      <c r="AH37" s="992"/>
      <c r="AI37" s="992"/>
      <c r="AJ37" s="979">
        <f t="shared" ref="AJ37:AJ43" si="3">SUM(D37:AI37)</f>
        <v>20597</v>
      </c>
      <c r="AK37" s="979"/>
      <c r="AL37" s="79">
        <f>ROUNDUP(AJ37/AJ44,1)</f>
        <v>87</v>
      </c>
      <c r="AM37" s="253"/>
      <c r="AN37" s="253"/>
      <c r="AO37" s="253"/>
      <c r="AP37" s="253"/>
      <c r="AQ37" s="253"/>
    </row>
    <row r="38" spans="1:43" ht="18" customHeight="1">
      <c r="A38" s="205" t="s">
        <v>311</v>
      </c>
      <c r="B38" s="206"/>
      <c r="C38" s="207"/>
      <c r="D38" s="203">
        <v>50</v>
      </c>
      <c r="E38" s="203">
        <v>45</v>
      </c>
      <c r="F38" s="994">
        <v>50</v>
      </c>
      <c r="G38" s="994"/>
      <c r="H38" s="994"/>
      <c r="I38" s="994">
        <v>50</v>
      </c>
      <c r="J38" s="994"/>
      <c r="K38" s="994"/>
      <c r="L38" s="994">
        <v>50</v>
      </c>
      <c r="M38" s="994"/>
      <c r="N38" s="994"/>
      <c r="O38" s="994">
        <v>45</v>
      </c>
      <c r="P38" s="994"/>
      <c r="Q38" s="994"/>
      <c r="R38" s="994">
        <v>50</v>
      </c>
      <c r="S38" s="994"/>
      <c r="T38" s="994"/>
      <c r="U38" s="994">
        <v>50</v>
      </c>
      <c r="V38" s="994"/>
      <c r="W38" s="994"/>
      <c r="X38" s="994">
        <v>45</v>
      </c>
      <c r="Y38" s="994"/>
      <c r="Z38" s="994"/>
      <c r="AA38" s="994">
        <v>45</v>
      </c>
      <c r="AB38" s="994"/>
      <c r="AC38" s="994"/>
      <c r="AD38" s="994">
        <v>45</v>
      </c>
      <c r="AE38" s="994"/>
      <c r="AF38" s="994"/>
      <c r="AG38" s="994">
        <v>50</v>
      </c>
      <c r="AH38" s="994"/>
      <c r="AI38" s="994"/>
      <c r="AJ38" s="979">
        <f t="shared" si="3"/>
        <v>575</v>
      </c>
      <c r="AK38" s="979"/>
      <c r="AL38" s="79">
        <f t="shared" ref="AL38:AL43" si="4">ROUNDUP(AJ38/$AJ$44,1)</f>
        <v>2.5</v>
      </c>
      <c r="AM38" s="253"/>
      <c r="AN38" s="253"/>
      <c r="AO38" s="253"/>
      <c r="AP38" s="253"/>
      <c r="AQ38" s="253"/>
    </row>
    <row r="39" spans="1:43" ht="18" customHeight="1">
      <c r="A39" s="205" t="s">
        <v>312</v>
      </c>
      <c r="B39" s="206"/>
      <c r="C39" s="207"/>
      <c r="D39" s="203">
        <v>50</v>
      </c>
      <c r="E39" s="203">
        <v>50</v>
      </c>
      <c r="F39" s="994">
        <v>50</v>
      </c>
      <c r="G39" s="994"/>
      <c r="H39" s="994"/>
      <c r="I39" s="994">
        <v>55</v>
      </c>
      <c r="J39" s="994"/>
      <c r="K39" s="994"/>
      <c r="L39" s="994">
        <v>55</v>
      </c>
      <c r="M39" s="994"/>
      <c r="N39" s="994"/>
      <c r="O39" s="994">
        <v>50</v>
      </c>
      <c r="P39" s="994"/>
      <c r="Q39" s="994"/>
      <c r="R39" s="994">
        <v>50</v>
      </c>
      <c r="S39" s="994"/>
      <c r="T39" s="994"/>
      <c r="U39" s="994">
        <v>50</v>
      </c>
      <c r="V39" s="994"/>
      <c r="W39" s="994"/>
      <c r="X39" s="994">
        <v>50</v>
      </c>
      <c r="Y39" s="994"/>
      <c r="Z39" s="994"/>
      <c r="AA39" s="994">
        <v>50</v>
      </c>
      <c r="AB39" s="994"/>
      <c r="AC39" s="994"/>
      <c r="AD39" s="994">
        <v>50</v>
      </c>
      <c r="AE39" s="994"/>
      <c r="AF39" s="994"/>
      <c r="AG39" s="994">
        <v>50</v>
      </c>
      <c r="AH39" s="994"/>
      <c r="AI39" s="994"/>
      <c r="AJ39" s="979">
        <f t="shared" si="3"/>
        <v>610</v>
      </c>
      <c r="AK39" s="979"/>
      <c r="AL39" s="79">
        <f t="shared" si="4"/>
        <v>2.6</v>
      </c>
      <c r="AM39" s="253"/>
      <c r="AN39" s="253"/>
      <c r="AO39" s="253"/>
      <c r="AP39" s="253"/>
      <c r="AQ39" s="253"/>
    </row>
    <row r="40" spans="1:43" ht="18" customHeight="1">
      <c r="A40" s="205" t="s">
        <v>313</v>
      </c>
      <c r="B40" s="206"/>
      <c r="C40" s="207"/>
      <c r="D40" s="203">
        <v>100</v>
      </c>
      <c r="E40" s="203">
        <v>95</v>
      </c>
      <c r="F40" s="994">
        <v>100</v>
      </c>
      <c r="G40" s="994"/>
      <c r="H40" s="994"/>
      <c r="I40" s="994">
        <v>105</v>
      </c>
      <c r="J40" s="994"/>
      <c r="K40" s="994"/>
      <c r="L40" s="994">
        <v>105</v>
      </c>
      <c r="M40" s="994"/>
      <c r="N40" s="994"/>
      <c r="O40" s="994">
        <v>95</v>
      </c>
      <c r="P40" s="994"/>
      <c r="Q40" s="994"/>
      <c r="R40" s="994">
        <v>100</v>
      </c>
      <c r="S40" s="994"/>
      <c r="T40" s="994"/>
      <c r="U40" s="994">
        <v>100</v>
      </c>
      <c r="V40" s="994"/>
      <c r="W40" s="994"/>
      <c r="X40" s="994">
        <v>95</v>
      </c>
      <c r="Y40" s="994"/>
      <c r="Z40" s="994"/>
      <c r="AA40" s="994">
        <v>95</v>
      </c>
      <c r="AB40" s="994"/>
      <c r="AC40" s="994"/>
      <c r="AD40" s="994">
        <v>95</v>
      </c>
      <c r="AE40" s="994"/>
      <c r="AF40" s="994"/>
      <c r="AG40" s="994">
        <v>100</v>
      </c>
      <c r="AH40" s="994"/>
      <c r="AI40" s="994"/>
      <c r="AJ40" s="979">
        <f t="shared" si="3"/>
        <v>1185</v>
      </c>
      <c r="AK40" s="979"/>
      <c r="AL40" s="79">
        <f t="shared" si="4"/>
        <v>5</v>
      </c>
      <c r="AM40" s="253"/>
      <c r="AN40" s="253"/>
      <c r="AO40" s="253"/>
      <c r="AP40" s="253"/>
      <c r="AQ40" s="253"/>
    </row>
    <row r="41" spans="1:43" ht="18" customHeight="1">
      <c r="A41" s="205" t="s">
        <v>314</v>
      </c>
      <c r="B41" s="206"/>
      <c r="C41" s="207"/>
      <c r="D41" s="203">
        <v>100</v>
      </c>
      <c r="E41" s="203">
        <v>95</v>
      </c>
      <c r="F41" s="994">
        <v>100</v>
      </c>
      <c r="G41" s="994"/>
      <c r="H41" s="994"/>
      <c r="I41" s="994">
        <v>105</v>
      </c>
      <c r="J41" s="994"/>
      <c r="K41" s="994"/>
      <c r="L41" s="994">
        <v>105</v>
      </c>
      <c r="M41" s="994"/>
      <c r="N41" s="994"/>
      <c r="O41" s="994">
        <v>95</v>
      </c>
      <c r="P41" s="994"/>
      <c r="Q41" s="994"/>
      <c r="R41" s="994">
        <v>100</v>
      </c>
      <c r="S41" s="994"/>
      <c r="T41" s="994"/>
      <c r="U41" s="994">
        <v>100</v>
      </c>
      <c r="V41" s="994"/>
      <c r="W41" s="994"/>
      <c r="X41" s="994">
        <v>95</v>
      </c>
      <c r="Y41" s="994"/>
      <c r="Z41" s="994"/>
      <c r="AA41" s="994">
        <v>95</v>
      </c>
      <c r="AB41" s="994"/>
      <c r="AC41" s="994"/>
      <c r="AD41" s="994">
        <v>95</v>
      </c>
      <c r="AE41" s="994"/>
      <c r="AF41" s="994"/>
      <c r="AG41" s="994">
        <v>100</v>
      </c>
      <c r="AH41" s="994"/>
      <c r="AI41" s="994"/>
      <c r="AJ41" s="979">
        <f t="shared" si="3"/>
        <v>1185</v>
      </c>
      <c r="AK41" s="979"/>
      <c r="AL41" s="79">
        <f t="shared" si="4"/>
        <v>5</v>
      </c>
      <c r="AM41" s="253"/>
      <c r="AN41" s="253"/>
      <c r="AO41" s="253"/>
      <c r="AP41" s="253"/>
      <c r="AQ41" s="253"/>
    </row>
    <row r="42" spans="1:43" ht="18" customHeight="1">
      <c r="A42" s="205" t="s">
        <v>316</v>
      </c>
      <c r="B42" s="206"/>
      <c r="C42" s="207"/>
      <c r="D42" s="203">
        <v>140</v>
      </c>
      <c r="E42" s="203">
        <v>131</v>
      </c>
      <c r="F42" s="994">
        <v>140</v>
      </c>
      <c r="G42" s="994"/>
      <c r="H42" s="994"/>
      <c r="I42" s="994">
        <v>147</v>
      </c>
      <c r="J42" s="994"/>
      <c r="K42" s="994"/>
      <c r="L42" s="994">
        <v>147</v>
      </c>
      <c r="M42" s="994"/>
      <c r="N42" s="994"/>
      <c r="O42" s="994">
        <v>133</v>
      </c>
      <c r="P42" s="994"/>
      <c r="Q42" s="994"/>
      <c r="R42" s="994">
        <v>140</v>
      </c>
      <c r="S42" s="994"/>
      <c r="T42" s="994"/>
      <c r="U42" s="994">
        <v>140</v>
      </c>
      <c r="V42" s="994"/>
      <c r="W42" s="994"/>
      <c r="X42" s="994">
        <v>133</v>
      </c>
      <c r="Y42" s="994"/>
      <c r="Z42" s="994"/>
      <c r="AA42" s="994">
        <v>133</v>
      </c>
      <c r="AB42" s="994"/>
      <c r="AC42" s="994"/>
      <c r="AD42" s="994">
        <v>133</v>
      </c>
      <c r="AE42" s="994"/>
      <c r="AF42" s="994"/>
      <c r="AG42" s="994">
        <v>140</v>
      </c>
      <c r="AH42" s="994"/>
      <c r="AI42" s="994"/>
      <c r="AJ42" s="979">
        <f t="shared" si="3"/>
        <v>1657</v>
      </c>
      <c r="AK42" s="979"/>
      <c r="AL42" s="79">
        <f t="shared" si="4"/>
        <v>7</v>
      </c>
      <c r="AM42" s="253"/>
      <c r="AN42" s="253"/>
      <c r="AO42" s="253"/>
      <c r="AP42" s="253"/>
      <c r="AQ42" s="253"/>
    </row>
    <row r="43" spans="1:43" ht="18" customHeight="1">
      <c r="A43" s="1005" t="s">
        <v>318</v>
      </c>
      <c r="B43" s="1003"/>
      <c r="C43" s="1004"/>
      <c r="D43" s="203">
        <v>1400</v>
      </c>
      <c r="E43" s="203">
        <v>1310</v>
      </c>
      <c r="F43" s="994">
        <v>1400</v>
      </c>
      <c r="G43" s="994"/>
      <c r="H43" s="994"/>
      <c r="I43" s="994">
        <v>1470</v>
      </c>
      <c r="J43" s="994"/>
      <c r="K43" s="994"/>
      <c r="L43" s="994">
        <v>1470</v>
      </c>
      <c r="M43" s="994"/>
      <c r="N43" s="994"/>
      <c r="O43" s="994">
        <v>1330</v>
      </c>
      <c r="P43" s="994"/>
      <c r="Q43" s="994"/>
      <c r="R43" s="994">
        <v>1400</v>
      </c>
      <c r="S43" s="994"/>
      <c r="T43" s="994"/>
      <c r="U43" s="994">
        <v>1400</v>
      </c>
      <c r="V43" s="994"/>
      <c r="W43" s="994"/>
      <c r="X43" s="994">
        <v>1330</v>
      </c>
      <c r="Y43" s="994"/>
      <c r="Z43" s="994"/>
      <c r="AA43" s="994">
        <v>1330</v>
      </c>
      <c r="AB43" s="994"/>
      <c r="AC43" s="994"/>
      <c r="AD43" s="994">
        <v>1330</v>
      </c>
      <c r="AE43" s="994"/>
      <c r="AF43" s="994"/>
      <c r="AG43" s="994">
        <v>1400</v>
      </c>
      <c r="AH43" s="994"/>
      <c r="AI43" s="994"/>
      <c r="AJ43" s="979">
        <f t="shared" si="3"/>
        <v>16570</v>
      </c>
      <c r="AK43" s="979"/>
      <c r="AL43" s="79">
        <f t="shared" si="4"/>
        <v>70</v>
      </c>
      <c r="AM43" s="253"/>
      <c r="AN43" s="253"/>
      <c r="AO43" s="253"/>
      <c r="AP43" s="253"/>
      <c r="AQ43" s="253"/>
    </row>
    <row r="44" spans="1:43" ht="18" customHeight="1">
      <c r="A44" s="999" t="s">
        <v>319</v>
      </c>
      <c r="B44" s="999"/>
      <c r="C44" s="999"/>
      <c r="D44" s="203">
        <v>20</v>
      </c>
      <c r="E44" s="203">
        <v>19</v>
      </c>
      <c r="F44" s="994">
        <v>20</v>
      </c>
      <c r="G44" s="994"/>
      <c r="H44" s="994"/>
      <c r="I44" s="994">
        <v>21</v>
      </c>
      <c r="J44" s="994"/>
      <c r="K44" s="994"/>
      <c r="L44" s="994">
        <v>21</v>
      </c>
      <c r="M44" s="994"/>
      <c r="N44" s="994"/>
      <c r="O44" s="994">
        <v>19</v>
      </c>
      <c r="P44" s="994"/>
      <c r="Q44" s="994"/>
      <c r="R44" s="994">
        <v>20</v>
      </c>
      <c r="S44" s="994"/>
      <c r="T44" s="994"/>
      <c r="U44" s="994">
        <v>20</v>
      </c>
      <c r="V44" s="994"/>
      <c r="W44" s="994"/>
      <c r="X44" s="994">
        <v>19</v>
      </c>
      <c r="Y44" s="994"/>
      <c r="Z44" s="994"/>
      <c r="AA44" s="994">
        <v>19</v>
      </c>
      <c r="AB44" s="994"/>
      <c r="AC44" s="994"/>
      <c r="AD44" s="994">
        <v>19</v>
      </c>
      <c r="AE44" s="994"/>
      <c r="AF44" s="994"/>
      <c r="AG44" s="994">
        <v>20</v>
      </c>
      <c r="AH44" s="994"/>
      <c r="AI44" s="994"/>
      <c r="AJ44" s="979">
        <f>+SUM(D44:AI44)</f>
        <v>237</v>
      </c>
      <c r="AK44" s="979"/>
      <c r="AL44" s="84"/>
      <c r="AM44" s="253"/>
      <c r="AN44" s="253"/>
      <c r="AO44" s="253"/>
      <c r="AP44" s="253"/>
      <c r="AQ44" s="253"/>
    </row>
    <row r="45" spans="1:43" ht="5.0999999999999996" customHeight="1">
      <c r="A45" s="85"/>
      <c r="B45" s="85"/>
      <c r="C45" s="85"/>
      <c r="D45" s="253"/>
      <c r="E45" s="253"/>
      <c r="F45" s="253"/>
      <c r="G45" s="253"/>
      <c r="H45" s="253"/>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86"/>
      <c r="AK45" s="74"/>
      <c r="AL45" s="60"/>
      <c r="AM45" s="60"/>
      <c r="AN45" s="13"/>
    </row>
    <row r="46" spans="1:43" ht="18" customHeight="1">
      <c r="A46" s="14" t="s">
        <v>320</v>
      </c>
      <c r="B46" s="74"/>
      <c r="D46" s="74"/>
      <c r="E46" s="74"/>
      <c r="F46" s="74"/>
      <c r="G46" s="74"/>
      <c r="H46" s="74"/>
      <c r="I46" s="74"/>
      <c r="J46" s="74"/>
      <c r="K46" s="74"/>
      <c r="L46" s="74"/>
      <c r="M46" s="74"/>
      <c r="N46" s="74"/>
      <c r="O46" s="74"/>
      <c r="P46" s="74"/>
      <c r="Q46" s="74"/>
      <c r="R46" s="74"/>
      <c r="S46" s="74"/>
      <c r="T46" s="74"/>
      <c r="U46" s="74"/>
      <c r="V46" s="74"/>
      <c r="W46" s="60"/>
      <c r="X46" s="74"/>
      <c r="Y46" s="74"/>
      <c r="Z46" s="74"/>
      <c r="AA46" s="74"/>
      <c r="AB46" s="74"/>
      <c r="AC46" s="74"/>
      <c r="AD46" s="74"/>
      <c r="AE46" s="74"/>
      <c r="AF46" s="74"/>
      <c r="AG46" s="74"/>
      <c r="AH46" s="74"/>
      <c r="AI46" s="74"/>
      <c r="AJ46" s="86"/>
      <c r="AK46" s="74"/>
      <c r="AL46" s="60"/>
      <c r="AM46" s="60"/>
      <c r="AN46" s="13"/>
    </row>
    <row r="47" spans="1:43" ht="45" customHeight="1">
      <c r="A47" s="983" t="s">
        <v>321</v>
      </c>
      <c r="B47" s="983"/>
      <c r="C47" s="983" t="s">
        <v>302</v>
      </c>
      <c r="D47" s="983"/>
      <c r="E47" s="991" t="s">
        <v>322</v>
      </c>
      <c r="F47" s="991"/>
      <c r="G47" s="991"/>
      <c r="H47" s="991"/>
      <c r="I47" s="253"/>
      <c r="J47" s="253"/>
      <c r="K47" s="253"/>
      <c r="L47" s="253"/>
      <c r="M47" s="253"/>
      <c r="N47" s="253"/>
      <c r="O47" s="253"/>
      <c r="P47" s="253"/>
      <c r="Q47" s="253"/>
      <c r="R47" s="253"/>
      <c r="S47" s="253"/>
      <c r="T47" s="253"/>
      <c r="U47" s="253"/>
      <c r="W47" s="60"/>
      <c r="X47" s="74"/>
      <c r="Y47" s="74"/>
      <c r="Z47" s="74"/>
      <c r="AA47" s="74"/>
      <c r="AB47" s="74"/>
      <c r="AC47" s="74"/>
      <c r="AD47" s="74"/>
      <c r="AE47" s="74"/>
      <c r="AF47" s="74"/>
      <c r="AG47" s="74"/>
      <c r="AH47" s="74"/>
      <c r="AI47" s="74"/>
      <c r="AJ47" s="86"/>
      <c r="AK47" s="74"/>
      <c r="AL47" s="60"/>
      <c r="AM47" s="60"/>
      <c r="AN47" s="13"/>
    </row>
    <row r="48" spans="1:43" ht="18" customHeight="1">
      <c r="A48" s="991" t="s">
        <v>324</v>
      </c>
      <c r="B48" s="991"/>
      <c r="C48" s="992">
        <f>ROUNDDOWN(IF(AL37&lt;=30,1,1+ROUNDUP((AL37-30)/30,0)),1)</f>
        <v>3</v>
      </c>
      <c r="D48" s="992"/>
      <c r="E48" s="992">
        <f>ROUNDDOWN(AL37/6,1)</f>
        <v>14.5</v>
      </c>
      <c r="F48" s="992"/>
      <c r="G48" s="992"/>
      <c r="H48" s="992"/>
      <c r="I48" s="253"/>
      <c r="J48" s="253"/>
      <c r="K48" s="253"/>
      <c r="L48" s="253"/>
      <c r="M48" s="253"/>
      <c r="N48" s="253"/>
      <c r="O48" s="253"/>
      <c r="P48" s="253"/>
      <c r="Q48" s="253"/>
      <c r="R48" s="253"/>
      <c r="S48" s="253"/>
      <c r="T48" s="253"/>
      <c r="U48" s="253"/>
      <c r="W48" s="60"/>
      <c r="X48" s="74"/>
      <c r="Y48" s="74"/>
      <c r="Z48" s="74"/>
      <c r="AA48" s="74"/>
      <c r="AB48" s="74"/>
      <c r="AC48" s="74"/>
      <c r="AD48" s="74"/>
      <c r="AE48" s="74"/>
      <c r="AF48" s="74"/>
      <c r="AG48" s="74"/>
      <c r="AH48" s="74"/>
      <c r="AI48" s="74"/>
      <c r="AJ48" s="86"/>
      <c r="AK48" s="74"/>
      <c r="AL48" s="60"/>
      <c r="AM48" s="60"/>
      <c r="AN48" s="13"/>
    </row>
    <row r="49" spans="1:40" ht="5.0999999999999996" customHeight="1">
      <c r="A49" s="85"/>
      <c r="B49" s="85"/>
      <c r="C49" s="85"/>
      <c r="D49" s="85"/>
      <c r="E49" s="85"/>
      <c r="F49" s="85"/>
      <c r="G49" s="85"/>
      <c r="H49" s="85"/>
      <c r="I49" s="85"/>
      <c r="J49" s="74"/>
      <c r="K49" s="74"/>
      <c r="L49" s="74"/>
      <c r="M49" s="86"/>
      <c r="N49" s="74"/>
      <c r="O49" s="74"/>
      <c r="P49" s="74"/>
      <c r="Q49" s="253"/>
      <c r="W49" s="60"/>
      <c r="X49" s="74"/>
      <c r="Y49" s="74"/>
      <c r="Z49" s="74"/>
      <c r="AA49" s="74"/>
      <c r="AB49" s="74"/>
      <c r="AC49" s="74"/>
      <c r="AD49" s="74"/>
      <c r="AE49" s="74"/>
      <c r="AF49" s="74"/>
      <c r="AG49" s="74"/>
      <c r="AH49" s="74"/>
      <c r="AI49" s="74"/>
      <c r="AJ49" s="86"/>
      <c r="AK49" s="74"/>
      <c r="AL49" s="60"/>
      <c r="AM49" s="60"/>
      <c r="AN49" s="13"/>
    </row>
    <row r="50" spans="1:40" ht="21" customHeight="1">
      <c r="A50" s="14" t="s">
        <v>603</v>
      </c>
      <c r="B50" s="7"/>
      <c r="C50" s="55"/>
      <c r="D50" s="55"/>
      <c r="E50" s="55"/>
      <c r="F50" s="55"/>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55"/>
      <c r="AM50" s="55"/>
      <c r="AN50" s="13"/>
    </row>
    <row r="51" spans="1:40" ht="24.9" customHeight="1">
      <c r="A51" s="13"/>
      <c r="B51" s="60"/>
      <c r="C51" s="980" t="str">
        <f>IF(VLOOKUP($AK$1,[9]選択肢!$A$1:$J$32,C56,FALSE)=0,"-",VLOOKUP($AK$1,[9]選択肢!$A$1:$J$32,C56,FALSE))</f>
        <v>管理者</v>
      </c>
      <c r="D51" s="981"/>
      <c r="E51" s="989" t="str">
        <f>IF(VLOOKUP($AK$1,[9]選択肢!$A$1:$J$32,E56,FALSE)=0,"-",VLOOKUP($AK$1,[9]選択肢!$A$1:$J$32,E56,FALSE))</f>
        <v>サービス管理責任者</v>
      </c>
      <c r="F51" s="989"/>
      <c r="G51" s="989"/>
      <c r="H51" s="989"/>
      <c r="I51" s="980" t="str">
        <f>IF(VLOOKUP($AK$1,[9]選択肢!$A$1:$J$32,I56,FALSE)=0,"-",VLOOKUP($AK$1,[9]選択肢!$A$1:$J$32,I56,FALSE))</f>
        <v>世話人</v>
      </c>
      <c r="J51" s="981"/>
      <c r="K51" s="981"/>
      <c r="L51" s="981"/>
      <c r="M51" s="981"/>
      <c r="N51" s="982"/>
      <c r="O51" s="980" t="str">
        <f>IF(VLOOKUP($AK$1,[9]選択肢!$A$1:$J$32,O56,FALSE)=0,"-",VLOOKUP($AK$1,[9]選択肢!$A$1:$J$32,O56,FALSE))</f>
        <v>-</v>
      </c>
      <c r="P51" s="981"/>
      <c r="Q51" s="981"/>
      <c r="R51" s="981"/>
      <c r="S51" s="981"/>
      <c r="T51" s="982"/>
      <c r="U51" s="980" t="str">
        <f>IF(VLOOKUP($AK$1,[9]選択肢!$A$1:$J$32,U56,FALSE)=0,"-",VLOOKUP($AK$1,[9]選択肢!$A$1:$J$32,U56,FALSE))</f>
        <v>-</v>
      </c>
      <c r="V51" s="981"/>
      <c r="W51" s="981"/>
      <c r="X51" s="981"/>
      <c r="Y51" s="981"/>
      <c r="Z51" s="982"/>
      <c r="AA51" s="980" t="str">
        <f>IF(VLOOKUP($AK$1,[9]選択肢!$A$1:$J$32,AA56,FALSE)=0,"-",VLOOKUP($AK$1,[9]選択肢!$A$1:$J$32,AA56,FALSE))</f>
        <v>-</v>
      </c>
      <c r="AB51" s="981"/>
      <c r="AC51" s="981"/>
      <c r="AD51" s="981"/>
      <c r="AE51" s="981"/>
      <c r="AF51" s="982"/>
      <c r="AG51" s="989" t="str">
        <f>IF(VLOOKUP($AK$1,[9]選択肢!$A$1:$J$32,AG56,FALSE)=0,"-",VLOOKUP($AK$1,[9]選択肢!$A$1:$J$32,AG56,FALSE))</f>
        <v>-</v>
      </c>
      <c r="AH51" s="989"/>
      <c r="AI51" s="989"/>
      <c r="AJ51" s="989"/>
      <c r="AK51" s="989"/>
      <c r="AL51" s="989" t="str">
        <f>IF(VLOOKUP($AK$1,[9]選択肢!$A$1:$J$32,AL56,FALSE)=0,"-",VLOOKUP($AK$1,[9]選択肢!$A$1:$J$32,AL56,FALSE))</f>
        <v>-</v>
      </c>
      <c r="AM51" s="989"/>
      <c r="AN51" s="13"/>
    </row>
    <row r="52" spans="1:40" ht="18" customHeight="1">
      <c r="A52" s="13"/>
      <c r="B52" s="60"/>
      <c r="C52" s="209" t="s">
        <v>326</v>
      </c>
      <c r="D52" s="209" t="s">
        <v>327</v>
      </c>
      <c r="E52" s="208" t="s">
        <v>326</v>
      </c>
      <c r="F52" s="990" t="s">
        <v>327</v>
      </c>
      <c r="G52" s="990"/>
      <c r="H52" s="990"/>
      <c r="I52" s="986" t="s">
        <v>326</v>
      </c>
      <c r="J52" s="987"/>
      <c r="K52" s="988"/>
      <c r="L52" s="986" t="s">
        <v>327</v>
      </c>
      <c r="M52" s="987"/>
      <c r="N52" s="988"/>
      <c r="O52" s="986" t="s">
        <v>326</v>
      </c>
      <c r="P52" s="987"/>
      <c r="Q52" s="988"/>
      <c r="R52" s="986" t="s">
        <v>327</v>
      </c>
      <c r="S52" s="987"/>
      <c r="T52" s="988"/>
      <c r="U52" s="986" t="s">
        <v>326</v>
      </c>
      <c r="V52" s="987"/>
      <c r="W52" s="988"/>
      <c r="X52" s="986" t="s">
        <v>327</v>
      </c>
      <c r="Y52" s="987"/>
      <c r="Z52" s="988"/>
      <c r="AA52" s="986" t="s">
        <v>326</v>
      </c>
      <c r="AB52" s="987"/>
      <c r="AC52" s="988"/>
      <c r="AD52" s="986" t="s">
        <v>327</v>
      </c>
      <c r="AE52" s="987"/>
      <c r="AF52" s="988"/>
      <c r="AG52" s="986" t="s">
        <v>326</v>
      </c>
      <c r="AH52" s="987"/>
      <c r="AI52" s="988"/>
      <c r="AJ52" s="986" t="s">
        <v>327</v>
      </c>
      <c r="AK52" s="988"/>
      <c r="AL52" s="208" t="s">
        <v>47</v>
      </c>
      <c r="AM52" s="208" t="s">
        <v>48</v>
      </c>
      <c r="AN52" s="13"/>
    </row>
    <row r="53" spans="1:40" ht="18" customHeight="1">
      <c r="A53" s="13"/>
      <c r="B53" s="200" t="s">
        <v>328</v>
      </c>
      <c r="C53" s="208">
        <f>COUNTIFS($B$11:$B$30,C$51,$C$11:$C$30,"A",$E$11:$E$30,"*")</f>
        <v>1</v>
      </c>
      <c r="D53" s="208">
        <f>COUNTIFS($B$11:$B$30,C$51,$C$11:$C$30,"B",$E$11:$E$30,"*")</f>
        <v>0</v>
      </c>
      <c r="E53" s="208">
        <f>COUNTIFS($B$11:$B$30,E$51,$C$11:$C$30,"A",$E$11:$E$30,"*")</f>
        <v>0</v>
      </c>
      <c r="F53" s="986">
        <f>COUNTIFS($B$11:$B$30,E$51,$C$11:$C$30,"B",$E$11:$E$30,"*")</f>
        <v>1</v>
      </c>
      <c r="G53" s="987"/>
      <c r="H53" s="988"/>
      <c r="I53" s="986">
        <f>COUNTIFS($B$11:$B$30,I$51,$C$11:$C$30,"A",$E$11:$E$30,"*")</f>
        <v>0</v>
      </c>
      <c r="J53" s="987"/>
      <c r="K53" s="988"/>
      <c r="L53" s="986">
        <f>COUNTIFS($B$11:$B$30,I$51,$C$11:$C$30,"B",$E$11:$E$30,"*")</f>
        <v>0</v>
      </c>
      <c r="M53" s="987"/>
      <c r="N53" s="988"/>
      <c r="O53" s="986">
        <f>COUNTIFS($B$11:$B$30,O$51,$C$11:$C$30,"A",$E$11:$E$30,"*")</f>
        <v>0</v>
      </c>
      <c r="P53" s="987"/>
      <c r="Q53" s="988"/>
      <c r="R53" s="986">
        <f>COUNTIFS($B$11:$B$30,O$51,$C$11:$C$30,"B",$E$11:$E$30,"*")</f>
        <v>0</v>
      </c>
      <c r="S53" s="987"/>
      <c r="T53" s="988"/>
      <c r="U53" s="986">
        <f>COUNTIFS($B$11:$B$30,U$51,$C$11:$C$30,"A",$E$11:$E$30,"*")</f>
        <v>0</v>
      </c>
      <c r="V53" s="987"/>
      <c r="W53" s="988"/>
      <c r="X53" s="986">
        <f>COUNTIFS($B$11:$B$30,U$51,$C$11:$C$30,"B",$E$11:$E$30,"*")</f>
        <v>0</v>
      </c>
      <c r="Y53" s="987"/>
      <c r="Z53" s="988"/>
      <c r="AA53" s="986">
        <f>COUNTIFS($B$11:$B$30,AA$51,$C$11:$C$30,"A",$E$11:$E$30,"*")</f>
        <v>0</v>
      </c>
      <c r="AB53" s="987"/>
      <c r="AC53" s="988"/>
      <c r="AD53" s="986">
        <f>COUNTIFS($B$11:$B$30,AA$51,$C$11:$C$30,"B",$E$11:$E$30,"*")</f>
        <v>0</v>
      </c>
      <c r="AE53" s="987"/>
      <c r="AF53" s="988"/>
      <c r="AG53" s="986">
        <f>COUNTIFS($B$11:$B$30,AG$51,$C$11:$C$30,"A",$E$11:$E$30,"*")</f>
        <v>0</v>
      </c>
      <c r="AH53" s="987"/>
      <c r="AI53" s="988"/>
      <c r="AJ53" s="986">
        <f>COUNTIFS($B$11:$B$30,AG$51,$C$11:$C$30,"B",$E$11:$E$30,"*")</f>
        <v>0</v>
      </c>
      <c r="AK53" s="988"/>
      <c r="AL53" s="208">
        <f>COUNTIFS($B$11:$B$30,AL$51,$C$11:$C$30,"A",$E$11:$E$30,"*")</f>
        <v>0</v>
      </c>
      <c r="AM53" s="208">
        <f>COUNTIFS($B$11:$B$30,AL$51,$C$11:$C$30,"B",$E$11:$E$30,"*")</f>
        <v>0</v>
      </c>
      <c r="AN53" s="13"/>
    </row>
    <row r="54" spans="1:40" ht="18" customHeight="1">
      <c r="A54" s="13"/>
      <c r="B54" s="201" t="s">
        <v>329</v>
      </c>
      <c r="C54" s="90"/>
      <c r="D54" s="90"/>
      <c r="E54" s="208">
        <f>COUNTIFS($B$11:$B$30,E$51,$C$11:$C$30,"C",$E$11:$E$30,"*")</f>
        <v>0</v>
      </c>
      <c r="F54" s="986">
        <f>COUNTIFS($B$11:$B$30,E$51,$C$11:$C$30,"D",$E$11:$E$30,"*")</f>
        <v>0</v>
      </c>
      <c r="G54" s="987"/>
      <c r="H54" s="988"/>
      <c r="I54" s="986">
        <f>COUNTIFS($B$11:$B$30,I$51,$C$11:$C$30,"C",$E$11:$E$30,"*")</f>
        <v>1</v>
      </c>
      <c r="J54" s="987"/>
      <c r="K54" s="988"/>
      <c r="L54" s="986">
        <f>COUNTIFS($B$11:$B$30,I$51,$C$11:$C$30,"D",$E$11:$E$30,"*")</f>
        <v>1</v>
      </c>
      <c r="M54" s="987"/>
      <c r="N54" s="988"/>
      <c r="O54" s="986">
        <f>COUNTIFS($B$11:$B$30,O$51,$C$11:$C$30,"C",$E$11:$E$30,"*")</f>
        <v>0</v>
      </c>
      <c r="P54" s="987"/>
      <c r="Q54" s="988"/>
      <c r="R54" s="986">
        <f>COUNTIFS($B$11:$B$30,O$51,$C$11:$C$30,"D",$E$11:$E$30,"*")</f>
        <v>0</v>
      </c>
      <c r="S54" s="987"/>
      <c r="T54" s="988"/>
      <c r="U54" s="986">
        <f>COUNTIFS($B$11:$B$30,U$51,$C$11:$C$30,"C",$E$11:$E$30,"*")</f>
        <v>0</v>
      </c>
      <c r="V54" s="987"/>
      <c r="W54" s="988"/>
      <c r="X54" s="986">
        <f>COUNTIFS($B$11:$B$30,U$51,$C$11:$C$30,"D",$E$11:$E$30,"*")</f>
        <v>0</v>
      </c>
      <c r="Y54" s="987"/>
      <c r="Z54" s="988"/>
      <c r="AA54" s="986">
        <f>COUNTIFS($B$11:$B$30,AA$51,$C$11:$C$30,"C",$E$11:$E$30,"*")</f>
        <v>0</v>
      </c>
      <c r="AB54" s="987"/>
      <c r="AC54" s="988"/>
      <c r="AD54" s="986">
        <f>COUNTIFS($B$11:$B$30,AA$51,$C$11:$C$30,"D",$E$11:$E$30,"*")</f>
        <v>0</v>
      </c>
      <c r="AE54" s="987"/>
      <c r="AF54" s="988"/>
      <c r="AG54" s="986">
        <f>COUNTIFS($B$11:$B$30,AG$51,$C$11:$C$30,"C",$E$11:$E$30,"*")</f>
        <v>0</v>
      </c>
      <c r="AH54" s="987"/>
      <c r="AI54" s="988"/>
      <c r="AJ54" s="986">
        <f>COUNTIFS($B$11:$B$30,AG$51,$C$11:$C$30,"D",$E$11:$E$30,"*")</f>
        <v>0</v>
      </c>
      <c r="AK54" s="988"/>
      <c r="AL54" s="208">
        <f>COUNTIFS($B$11:$B$30,AL$51,$C$11:$C$30,"C",$E$11:$E$30,"*")</f>
        <v>0</v>
      </c>
      <c r="AM54" s="208">
        <f>COUNTIFS($B$11:$B$30,AL$51,$C$11:$C$30,"D",$E$11:$E$30,"*")</f>
        <v>0</v>
      </c>
      <c r="AN54" s="13"/>
    </row>
    <row r="55" spans="1:40" ht="24.9" customHeight="1">
      <c r="A55" s="13"/>
      <c r="B55" s="201" t="s">
        <v>330</v>
      </c>
      <c r="C55" s="984"/>
      <c r="D55" s="985"/>
      <c r="E55" s="980" t="str">
        <f>IF($AK$3="４週",SUMIFS($AK$11:$AK$30,$B$11:$B$30,E51)/4/$AH$5,IF($AK$3="歴月",SUMIFS($AK$11:$AK$30,$B$11:$B$30,E51)/$AL$5,"記載する期間を選択してください"))</f>
        <v>記載する期間を選択してください</v>
      </c>
      <c r="F55" s="981"/>
      <c r="G55" s="981"/>
      <c r="H55" s="982"/>
      <c r="I55" s="980" t="str">
        <f>IF($AK$3="４週",SUMIFS($AK$11:$AK$30,$B$11:$B$30,I51)/4/$AH$5,IF($AK$3="歴月",SUMIFS($AK$11:$AK$30,$B$11:$B$30,I51)/$AL$5,"記載する期間を選択してください"))</f>
        <v>記載する期間を選択してください</v>
      </c>
      <c r="J55" s="981"/>
      <c r="K55" s="981"/>
      <c r="L55" s="981"/>
      <c r="M55" s="981"/>
      <c r="N55" s="982"/>
      <c r="O55" s="980" t="str">
        <f>IF($AK$3="４週",SUMIFS($AK$11:$AK$30,$B$11:$B$30,O51)/4/$AH$5,IF($AK$3="歴月",SUMIFS($AK$11:$AK$30,$B$11:$B$30,O51)/$AL$5,"記載する期間を選択してください"))</f>
        <v>記載する期間を選択してください</v>
      </c>
      <c r="P55" s="981"/>
      <c r="Q55" s="981"/>
      <c r="R55" s="981"/>
      <c r="S55" s="981"/>
      <c r="T55" s="982"/>
      <c r="U55" s="980" t="str">
        <f>IF($AK$3="４週",SUMIFS($AK$11:$AK$30,$B$11:$B$30,U51)/4/$AH$5,IF($AK$3="歴月",SUMIFS($AK$11:$AK$30,$B$11:$B$30,U51)/$AL$5,"記載する期間を選択してください"))</f>
        <v>記載する期間を選択してください</v>
      </c>
      <c r="V55" s="981"/>
      <c r="W55" s="981"/>
      <c r="X55" s="981"/>
      <c r="Y55" s="981"/>
      <c r="Z55" s="982"/>
      <c r="AA55" s="980" t="str">
        <f>IF($AK$3="４週",SUMIFS($AK$11:$AK$30,$B$11:$B$30,AA51)/4/$AH$5,IF($AK$3="歴月",SUMIFS($AK$11:$AK$30,$B$11:$B$30,AA51)/$AL$5,"記載する期間を選択してください"))</f>
        <v>記載する期間を選択してください</v>
      </c>
      <c r="AB55" s="981"/>
      <c r="AC55" s="981"/>
      <c r="AD55" s="981"/>
      <c r="AE55" s="981"/>
      <c r="AF55" s="982"/>
      <c r="AG55" s="980" t="str">
        <f>IF($AK$3="４週",SUMIFS($AK$11:$AK$30,$B$11:$B$30,AG51)/4/$AH$5,IF($AK$3="歴月",SUMIFS($AK$11:$AK$30,$B$11:$B$30,AG51)/$AL$5,"記載する期間を選択してください"))</f>
        <v>記載する期間を選択してください</v>
      </c>
      <c r="AH55" s="981"/>
      <c r="AI55" s="981"/>
      <c r="AJ55" s="981"/>
      <c r="AK55" s="982"/>
      <c r="AL55" s="980" t="str">
        <f>IF($AK$3="４週",SUMIFS($AK$11:$AK$30,$B$11:$B$30,AL51)/4/$AH$5,IF($AK$3="歴月",SUMIFS($AK$11:$AK$30,$B$11:$B$30,AL51)/$AL$5,"記載する期間を選択してください"))</f>
        <v>記載する期間を選択してください</v>
      </c>
      <c r="AM55" s="982"/>
      <c r="AN55" s="13"/>
    </row>
    <row r="56" spans="1:40" ht="5.0999999999999996" customHeight="1">
      <c r="A56" s="13"/>
      <c r="B56" s="7"/>
      <c r="C56" s="91">
        <v>2</v>
      </c>
      <c r="D56" s="91"/>
      <c r="E56" s="91">
        <v>3</v>
      </c>
      <c r="F56" s="91"/>
      <c r="G56" s="91"/>
      <c r="H56" s="91"/>
      <c r="I56" s="91">
        <v>4</v>
      </c>
      <c r="J56" s="91"/>
      <c r="K56" s="91"/>
      <c r="L56" s="91"/>
      <c r="M56" s="91"/>
      <c r="N56" s="91"/>
      <c r="O56" s="91">
        <v>5</v>
      </c>
      <c r="P56" s="91"/>
      <c r="Q56" s="91"/>
      <c r="R56" s="91"/>
      <c r="S56" s="91"/>
      <c r="T56" s="91"/>
      <c r="U56" s="91">
        <v>6</v>
      </c>
      <c r="V56" s="91"/>
      <c r="W56" s="91"/>
      <c r="X56" s="91"/>
      <c r="Y56" s="91"/>
      <c r="Z56" s="91"/>
      <c r="AA56" s="91">
        <v>7</v>
      </c>
      <c r="AB56" s="91"/>
      <c r="AC56" s="91"/>
      <c r="AD56" s="91"/>
      <c r="AE56" s="91"/>
      <c r="AF56" s="91"/>
      <c r="AG56" s="91">
        <v>8</v>
      </c>
      <c r="AH56" s="91"/>
      <c r="AI56" s="91"/>
      <c r="AJ56" s="91"/>
      <c r="AK56" s="91"/>
      <c r="AL56" s="91">
        <v>9</v>
      </c>
      <c r="AM56" s="92"/>
      <c r="AN56" s="13"/>
    </row>
    <row r="57" spans="1:40" ht="15" customHeight="1">
      <c r="A57" s="74" t="s">
        <v>331</v>
      </c>
      <c r="B57" s="93"/>
      <c r="C57" s="94"/>
      <c r="D57" s="94"/>
      <c r="E57" s="94"/>
      <c r="F57" s="95"/>
      <c r="G57" s="94"/>
      <c r="H57" s="91"/>
      <c r="I57" s="91"/>
      <c r="J57" s="91"/>
      <c r="K57" s="91"/>
      <c r="L57" s="91"/>
      <c r="M57" s="91"/>
      <c r="N57" s="91"/>
      <c r="O57" s="91"/>
      <c r="P57" s="91"/>
      <c r="Q57" s="91"/>
      <c r="R57" s="91">
        <v>6</v>
      </c>
      <c r="S57" s="91"/>
      <c r="T57" s="91"/>
      <c r="U57" s="91"/>
      <c r="V57" s="91"/>
      <c r="W57" s="91"/>
      <c r="X57" s="91">
        <v>7</v>
      </c>
      <c r="Y57" s="91"/>
      <c r="Z57" s="91"/>
      <c r="AA57" s="91"/>
      <c r="AB57" s="91"/>
      <c r="AC57" s="91"/>
      <c r="AD57" s="91">
        <v>8</v>
      </c>
      <c r="AE57" s="91"/>
      <c r="AF57" s="91"/>
      <c r="AG57" s="96"/>
      <c r="AH57" s="96"/>
      <c r="AI57" s="96"/>
      <c r="AJ57" s="96">
        <v>9</v>
      </c>
      <c r="AK57" s="97"/>
      <c r="AL57" s="97"/>
      <c r="AM57" s="13"/>
    </row>
    <row r="58" spans="1:40" s="74" customFormat="1" ht="15" customHeight="1">
      <c r="A58" s="74" t="s">
        <v>332</v>
      </c>
      <c r="B58" s="85"/>
      <c r="C58" s="85"/>
      <c r="D58" s="85"/>
      <c r="E58" s="85"/>
      <c r="F58" s="85"/>
      <c r="G58" s="85"/>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row>
    <row r="59" spans="1:40" s="74" customFormat="1" ht="15" customHeight="1">
      <c r="A59" s="74" t="s">
        <v>333</v>
      </c>
      <c r="B59" s="85"/>
      <c r="C59" s="85"/>
      <c r="D59" s="85"/>
      <c r="E59" s="85"/>
      <c r="F59" s="85"/>
      <c r="G59" s="85"/>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row>
    <row r="60" spans="1:40" s="74" customFormat="1" ht="15" customHeight="1">
      <c r="A60" s="74" t="s">
        <v>334</v>
      </c>
      <c r="B60" s="85"/>
      <c r="C60" s="85"/>
      <c r="D60" s="85"/>
      <c r="E60" s="85"/>
      <c r="F60" s="85"/>
      <c r="G60" s="85"/>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row>
    <row r="61" spans="1:40" s="74" customFormat="1" ht="15" customHeight="1">
      <c r="A61" s="74" t="s">
        <v>335</v>
      </c>
      <c r="B61" s="85"/>
      <c r="C61" s="85"/>
      <c r="D61" s="85"/>
      <c r="E61" s="85"/>
      <c r="F61" s="85"/>
      <c r="G61" s="85"/>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row>
    <row r="62" spans="1:40" ht="15" customHeight="1">
      <c r="A62" s="74" t="s">
        <v>336</v>
      </c>
      <c r="B62" s="98"/>
      <c r="C62" s="74"/>
      <c r="D62" s="74"/>
      <c r="E62" s="74"/>
      <c r="F62" s="74"/>
      <c r="G62" s="74"/>
    </row>
    <row r="63" spans="1:40" ht="15" customHeight="1">
      <c r="A63" s="74" t="s">
        <v>337</v>
      </c>
      <c r="B63" s="98"/>
      <c r="C63" s="74"/>
      <c r="D63" s="74"/>
      <c r="E63" s="74"/>
      <c r="F63" s="74"/>
      <c r="G63" s="74"/>
    </row>
    <row r="64" spans="1:40" ht="15" customHeight="1">
      <c r="A64" s="74"/>
      <c r="B64" s="200" t="s">
        <v>338</v>
      </c>
      <c r="C64" s="983" t="s">
        <v>339</v>
      </c>
      <c r="D64" s="983"/>
      <c r="E64" s="983"/>
      <c r="F64" s="74"/>
      <c r="G64" s="74"/>
    </row>
    <row r="65" spans="1:7" ht="15" customHeight="1">
      <c r="A65" s="74"/>
      <c r="B65" s="99" t="s">
        <v>303</v>
      </c>
      <c r="C65" s="979" t="s">
        <v>340</v>
      </c>
      <c r="D65" s="979"/>
      <c r="E65" s="979"/>
      <c r="F65" s="74"/>
      <c r="G65" s="74"/>
    </row>
    <row r="66" spans="1:7" ht="15" customHeight="1">
      <c r="A66" s="74"/>
      <c r="B66" s="99" t="s">
        <v>304</v>
      </c>
      <c r="C66" s="979" t="s">
        <v>341</v>
      </c>
      <c r="D66" s="979"/>
      <c r="E66" s="979"/>
      <c r="F66" s="74"/>
      <c r="G66" s="74"/>
    </row>
    <row r="67" spans="1:7" ht="15" customHeight="1">
      <c r="A67" s="74"/>
      <c r="B67" s="99" t="s">
        <v>305</v>
      </c>
      <c r="C67" s="979" t="s">
        <v>342</v>
      </c>
      <c r="D67" s="979"/>
      <c r="E67" s="979"/>
      <c r="F67" s="74"/>
      <c r="G67" s="74"/>
    </row>
    <row r="68" spans="1:7" ht="15" customHeight="1">
      <c r="A68" s="74"/>
      <c r="B68" s="99" t="s">
        <v>306</v>
      </c>
      <c r="C68" s="979" t="s">
        <v>343</v>
      </c>
      <c r="D68" s="979"/>
      <c r="E68" s="979"/>
      <c r="F68" s="74"/>
      <c r="G68" s="74"/>
    </row>
    <row r="69" spans="1:7" ht="15" customHeight="1">
      <c r="A69" s="74"/>
      <c r="B69" s="74" t="s">
        <v>344</v>
      </c>
      <c r="C69" s="74"/>
      <c r="D69" s="74"/>
      <c r="E69" s="74"/>
      <c r="F69" s="74"/>
      <c r="G69" s="74"/>
    </row>
    <row r="70" spans="1:7" ht="15" customHeight="1">
      <c r="A70" s="74"/>
      <c r="B70" s="74" t="s">
        <v>345</v>
      </c>
      <c r="C70" s="74"/>
      <c r="D70" s="74"/>
      <c r="E70" s="74"/>
      <c r="F70" s="74"/>
      <c r="G70" s="74"/>
    </row>
    <row r="71" spans="1:7" ht="15" customHeight="1">
      <c r="A71" s="74"/>
      <c r="B71" s="74" t="s">
        <v>346</v>
      </c>
      <c r="C71" s="74"/>
      <c r="D71" s="74"/>
      <c r="E71" s="74"/>
      <c r="F71" s="74"/>
      <c r="G71" s="74"/>
    </row>
    <row r="72" spans="1:7" ht="15" customHeight="1">
      <c r="A72" s="74" t="s">
        <v>347</v>
      </c>
      <c r="B72" s="98"/>
      <c r="C72" s="74"/>
      <c r="D72" s="74"/>
      <c r="E72" s="74"/>
      <c r="F72" s="74"/>
      <c r="G72" s="74"/>
    </row>
    <row r="73" spans="1:7" ht="15" customHeight="1">
      <c r="A73" s="74" t="s">
        <v>348</v>
      </c>
      <c r="B73" s="98"/>
      <c r="C73" s="74"/>
      <c r="D73" s="74"/>
      <c r="E73" s="74"/>
      <c r="F73" s="74"/>
      <c r="G73" s="74"/>
    </row>
    <row r="74" spans="1:7" ht="15" customHeight="1">
      <c r="A74" s="74" t="s">
        <v>349</v>
      </c>
      <c r="B74" s="98"/>
      <c r="C74" s="74"/>
      <c r="D74" s="74"/>
      <c r="E74" s="74"/>
      <c r="F74" s="74"/>
      <c r="G74" s="74"/>
    </row>
    <row r="75" spans="1:7" ht="15" customHeight="1">
      <c r="A75" s="74" t="s">
        <v>350</v>
      </c>
      <c r="B75" s="98"/>
      <c r="C75" s="74"/>
      <c r="D75" s="74"/>
      <c r="E75" s="74"/>
      <c r="F75" s="74"/>
      <c r="G75" s="74"/>
    </row>
    <row r="76" spans="1:7" ht="15" customHeight="1">
      <c r="A76" s="74" t="s">
        <v>604</v>
      </c>
      <c r="B76" s="98"/>
      <c r="C76" s="74"/>
      <c r="D76" s="74"/>
      <c r="E76" s="74"/>
      <c r="F76" s="74"/>
      <c r="G76" s="74"/>
    </row>
    <row r="77" spans="1:7" ht="15" customHeight="1">
      <c r="A77" s="74" t="s">
        <v>605</v>
      </c>
      <c r="B77" s="98"/>
      <c r="C77" s="74"/>
      <c r="D77" s="74"/>
      <c r="E77" s="74"/>
      <c r="F77" s="74"/>
      <c r="G77" s="74"/>
    </row>
    <row r="78" spans="1:7" ht="15" customHeight="1">
      <c r="A78" s="74"/>
      <c r="B78" s="74" t="s">
        <v>606</v>
      </c>
      <c r="C78" s="74"/>
      <c r="D78" s="74"/>
      <c r="E78" s="74"/>
      <c r="F78" s="74"/>
      <c r="G78" s="74"/>
    </row>
    <row r="79" spans="1:7" ht="15" customHeight="1">
      <c r="A79" s="74"/>
      <c r="B79" s="74" t="s">
        <v>607</v>
      </c>
      <c r="C79" s="74"/>
      <c r="D79" s="74"/>
      <c r="E79" s="74"/>
      <c r="F79" s="74"/>
      <c r="G79" s="74"/>
    </row>
    <row r="80" spans="1:7" ht="15" customHeight="1">
      <c r="A80" s="74" t="s">
        <v>608</v>
      </c>
      <c r="B80" s="98"/>
      <c r="C80" s="74"/>
      <c r="D80" s="74"/>
      <c r="E80" s="74"/>
      <c r="F80" s="74"/>
      <c r="G80" s="74"/>
    </row>
    <row r="81" spans="1:7" ht="15" customHeight="1">
      <c r="A81" s="74" t="s">
        <v>354</v>
      </c>
      <c r="B81" s="98"/>
      <c r="C81" s="74"/>
      <c r="D81" s="74"/>
      <c r="E81" s="74"/>
      <c r="F81" s="74"/>
      <c r="G81" s="74"/>
    </row>
    <row r="82" spans="1:7" ht="15" customHeight="1">
      <c r="A82" s="74" t="s">
        <v>609</v>
      </c>
      <c r="B82" s="98"/>
      <c r="C82" s="74"/>
      <c r="D82" s="74"/>
      <c r="E82" s="74"/>
      <c r="F82" s="74"/>
      <c r="G82" s="74"/>
    </row>
    <row r="83" spans="1:7" ht="15" customHeight="1">
      <c r="A83" s="74" t="s">
        <v>610</v>
      </c>
      <c r="B83" s="98"/>
      <c r="C83" s="74"/>
      <c r="D83" s="74"/>
      <c r="E83" s="74"/>
      <c r="F83" s="74"/>
      <c r="G83" s="74"/>
    </row>
    <row r="84" spans="1:7" ht="15" customHeight="1">
      <c r="A84" s="74" t="s">
        <v>357</v>
      </c>
      <c r="B84" s="98"/>
      <c r="C84" s="74"/>
      <c r="D84" s="74"/>
      <c r="E84" s="74"/>
      <c r="F84" s="74"/>
      <c r="G84" s="74"/>
    </row>
    <row r="85" spans="1:7" ht="15" customHeight="1">
      <c r="A85" s="74" t="s">
        <v>358</v>
      </c>
      <c r="B85" s="98"/>
      <c r="C85" s="74"/>
      <c r="D85" s="74"/>
      <c r="E85" s="74"/>
      <c r="F85" s="74"/>
      <c r="G85" s="74"/>
    </row>
    <row r="86" spans="1:7" ht="15" customHeight="1">
      <c r="A86" s="74" t="s">
        <v>611</v>
      </c>
      <c r="B86" s="98"/>
      <c r="C86" s="74"/>
      <c r="D86" s="74"/>
      <c r="E86" s="74"/>
      <c r="F86" s="74"/>
      <c r="G86" s="74"/>
    </row>
    <row r="87" spans="1:7" ht="15" customHeight="1">
      <c r="A87" s="74" t="s">
        <v>612</v>
      </c>
      <c r="B87" s="98"/>
      <c r="C87" s="74"/>
      <c r="D87" s="74"/>
      <c r="E87" s="74"/>
      <c r="F87" s="74"/>
      <c r="G87" s="74"/>
    </row>
  </sheetData>
  <mergeCells count="210">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U36:W36"/>
    <mergeCell ref="X36:Z36"/>
    <mergeCell ref="AA36:AC36"/>
    <mergeCell ref="AD36:AF36"/>
    <mergeCell ref="AG36:AI36"/>
    <mergeCell ref="AJ36:AK36"/>
    <mergeCell ref="A36:C36"/>
    <mergeCell ref="F36:H36"/>
    <mergeCell ref="I36:K36"/>
    <mergeCell ref="L36:N36"/>
    <mergeCell ref="O36:Q36"/>
    <mergeCell ref="R36:T36"/>
    <mergeCell ref="U37:W37"/>
    <mergeCell ref="X37:Z37"/>
    <mergeCell ref="AA37:AC37"/>
    <mergeCell ref="AD37:AF37"/>
    <mergeCell ref="AG37:AI37"/>
    <mergeCell ref="AJ37:AK37"/>
    <mergeCell ref="A37:C37"/>
    <mergeCell ref="F37:H37"/>
    <mergeCell ref="I37:K37"/>
    <mergeCell ref="L37:N37"/>
    <mergeCell ref="O37:Q37"/>
    <mergeCell ref="R37:T37"/>
    <mergeCell ref="F39:H39"/>
    <mergeCell ref="I39:K39"/>
    <mergeCell ref="L39:N39"/>
    <mergeCell ref="O39:Q39"/>
    <mergeCell ref="R39:T39"/>
    <mergeCell ref="F38:H38"/>
    <mergeCell ref="I38:K38"/>
    <mergeCell ref="L38:N38"/>
    <mergeCell ref="O38:Q38"/>
    <mergeCell ref="R38:T38"/>
    <mergeCell ref="U39:W39"/>
    <mergeCell ref="X39:Z39"/>
    <mergeCell ref="AA39:AC39"/>
    <mergeCell ref="AD39:AF39"/>
    <mergeCell ref="AG39:AI39"/>
    <mergeCell ref="AJ39:AK39"/>
    <mergeCell ref="X38:Z38"/>
    <mergeCell ref="AA38:AC38"/>
    <mergeCell ref="AD38:AF38"/>
    <mergeCell ref="AG38:AI38"/>
    <mergeCell ref="AJ38:AK38"/>
    <mergeCell ref="U38:W38"/>
    <mergeCell ref="F41:H41"/>
    <mergeCell ref="I41:K41"/>
    <mergeCell ref="L41:N41"/>
    <mergeCell ref="O41:Q41"/>
    <mergeCell ref="R41:T41"/>
    <mergeCell ref="F40:H40"/>
    <mergeCell ref="I40:K40"/>
    <mergeCell ref="L40:N40"/>
    <mergeCell ref="O40:Q40"/>
    <mergeCell ref="R40:T40"/>
    <mergeCell ref="U41:W41"/>
    <mergeCell ref="X41:Z41"/>
    <mergeCell ref="AA41:AC41"/>
    <mergeCell ref="AD41:AF41"/>
    <mergeCell ref="AG41:AI41"/>
    <mergeCell ref="AJ41:AK41"/>
    <mergeCell ref="X40:Z40"/>
    <mergeCell ref="AA40:AC40"/>
    <mergeCell ref="AD40:AF40"/>
    <mergeCell ref="AG40:AI40"/>
    <mergeCell ref="AJ40:AK40"/>
    <mergeCell ref="U40:W40"/>
    <mergeCell ref="X42:Z42"/>
    <mergeCell ref="AA42:AC42"/>
    <mergeCell ref="AD42:AF42"/>
    <mergeCell ref="AG42:AI42"/>
    <mergeCell ref="AJ42:AK42"/>
    <mergeCell ref="A43:C43"/>
    <mergeCell ref="F43:H43"/>
    <mergeCell ref="I43:K43"/>
    <mergeCell ref="L43:N43"/>
    <mergeCell ref="O43:Q43"/>
    <mergeCell ref="F42:H42"/>
    <mergeCell ref="I42:K42"/>
    <mergeCell ref="L42:N42"/>
    <mergeCell ref="O42:Q42"/>
    <mergeCell ref="R42:T42"/>
    <mergeCell ref="U42:W42"/>
    <mergeCell ref="AD44:AF44"/>
    <mergeCell ref="AG44:AI44"/>
    <mergeCell ref="AJ44:AK44"/>
    <mergeCell ref="A47:B47"/>
    <mergeCell ref="C47:D47"/>
    <mergeCell ref="E47:H47"/>
    <mergeCell ref="AJ43:AK43"/>
    <mergeCell ref="A44:C44"/>
    <mergeCell ref="F44:H44"/>
    <mergeCell ref="I44:K44"/>
    <mergeCell ref="L44:N44"/>
    <mergeCell ref="O44:Q44"/>
    <mergeCell ref="R44:T44"/>
    <mergeCell ref="U44:W44"/>
    <mergeCell ref="X44:Z44"/>
    <mergeCell ref="AA44:AC44"/>
    <mergeCell ref="R43:T43"/>
    <mergeCell ref="U43:W43"/>
    <mergeCell ref="X43:Z43"/>
    <mergeCell ref="AA43:AC43"/>
    <mergeCell ref="AD43:AF43"/>
    <mergeCell ref="AG43:AI43"/>
    <mergeCell ref="AL51:AM51"/>
    <mergeCell ref="F52:H52"/>
    <mergeCell ref="I52:K52"/>
    <mergeCell ref="L52:N52"/>
    <mergeCell ref="O52:Q52"/>
    <mergeCell ref="R52:T52"/>
    <mergeCell ref="A48:B48"/>
    <mergeCell ref="C48:D48"/>
    <mergeCell ref="E48:H48"/>
    <mergeCell ref="C51:D51"/>
    <mergeCell ref="E51:H51"/>
    <mergeCell ref="I51:N51"/>
    <mergeCell ref="U52:W52"/>
    <mergeCell ref="X52:Z52"/>
    <mergeCell ref="AA52:AC52"/>
    <mergeCell ref="AD52:AF52"/>
    <mergeCell ref="AG52:AI52"/>
    <mergeCell ref="AJ52:AK52"/>
    <mergeCell ref="O51:T51"/>
    <mergeCell ref="U51:Z51"/>
    <mergeCell ref="AA51:AF51"/>
    <mergeCell ref="AG51:AK51"/>
    <mergeCell ref="F54:H54"/>
    <mergeCell ref="I54:K54"/>
    <mergeCell ref="L54:N54"/>
    <mergeCell ref="O54:Q54"/>
    <mergeCell ref="R54:T54"/>
    <mergeCell ref="F53:H53"/>
    <mergeCell ref="I53:K53"/>
    <mergeCell ref="L53:N53"/>
    <mergeCell ref="O53:Q53"/>
    <mergeCell ref="R53:T53"/>
    <mergeCell ref="U54:W54"/>
    <mergeCell ref="X54:Z54"/>
    <mergeCell ref="AA54:AC54"/>
    <mergeCell ref="AD54:AF54"/>
    <mergeCell ref="AG54:AI54"/>
    <mergeCell ref="AJ54:AK54"/>
    <mergeCell ref="X53:Z53"/>
    <mergeCell ref="AA53:AC53"/>
    <mergeCell ref="AD53:AF53"/>
    <mergeCell ref="AG53:AI53"/>
    <mergeCell ref="AJ53:AK53"/>
    <mergeCell ref="U53:W53"/>
    <mergeCell ref="C68:E68"/>
    <mergeCell ref="AG55:AK55"/>
    <mergeCell ref="AL55:AM55"/>
    <mergeCell ref="C64:E64"/>
    <mergeCell ref="C65:E65"/>
    <mergeCell ref="C66:E66"/>
    <mergeCell ref="C67:E67"/>
    <mergeCell ref="C55:D55"/>
    <mergeCell ref="E55:H55"/>
    <mergeCell ref="I55:N55"/>
    <mergeCell ref="O55:T55"/>
    <mergeCell ref="U55:Z55"/>
    <mergeCell ref="AA55:AF55"/>
  </mergeCells>
  <phoneticPr fontId="7"/>
  <dataValidations count="7">
    <dataValidation type="list" allowBlank="1" showInputMessage="1" showErrorMessage="1" sqref="C11:C30" xr:uid="{756BD64E-1C55-46E3-80E0-62D82EFB942A}">
      <formula1>"A,B,C,D"</formula1>
    </dataValidation>
    <dataValidation operator="greaterThanOrEqual" allowBlank="1" showInputMessage="1" showErrorMessage="1" sqref="I45:I46 I49 L45:L46 L49 AL37:AL43 AJ37:AJ44" xr:uid="{CFF8405C-0634-4D71-B2ED-90C94D4A7BEE}"/>
    <dataValidation type="list" allowBlank="1" showInputMessage="1" showErrorMessage="1" sqref="AK4:AN4" xr:uid="{F685F781-B85B-4DB2-931B-3066634336FA}">
      <formula1>"予定,実績"</formula1>
    </dataValidation>
    <dataValidation type="list" allowBlank="1" showInputMessage="1" showErrorMessage="1" sqref="AK3:AN3" xr:uid="{7DCFB1D5-2A67-4262-8F35-3CC00D2F0F6E}">
      <formula1>"４週,歴月"</formula1>
    </dataValidation>
    <dataValidation type="list" allowBlank="1" showInputMessage="1" sqref="B13:B30" xr:uid="{9D57CAF9-3DA6-4F8C-A30F-BF7E23918FAA}">
      <formula1>INDIRECT($AK$1)</formula1>
    </dataValidation>
    <dataValidation type="whole" operator="greaterThanOrEqual" allowBlank="1" showInputMessage="1" showErrorMessage="1" sqref="AG37:AG44 I37:I44 AD37:AD44 AA37:AA44 X37:X44 U37:U44 R37:R44 O37:O44 L37:L44 D37:F44" xr:uid="{A17AEAD0-E233-4084-AE47-A21F3ACC0F7D}">
      <formula1>0</formula1>
    </dataValidation>
    <dataValidation allowBlank="1" showInputMessage="1" sqref="B11:B12" xr:uid="{7A85D789-7D8E-4199-9135-C79B73C09109}"/>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4" max="39" man="1"/>
    <brk id="71" max="3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41CE-93DD-4FB5-B29A-FDB05B5B2E52}">
  <sheetPr>
    <tabColor theme="8" tint="0.59999389629810485"/>
  </sheetPr>
  <dimension ref="A1:AQ84"/>
  <sheetViews>
    <sheetView showGridLines="0" view="pageBreakPreview" topLeftCell="Q1" zoomScaleNormal="100" zoomScaleSheetLayoutView="100" workbookViewId="0">
      <selection sqref="A1:E1"/>
    </sheetView>
  </sheetViews>
  <sheetFormatPr defaultColWidth="8.21875" defaultRowHeight="21" customHeight="1"/>
  <cols>
    <col min="1" max="1" width="2.6640625" style="7" customWidth="1"/>
    <col min="2" max="2" width="14.109375" style="8" customWidth="1"/>
    <col min="3" max="3" width="6.6640625" style="7" customWidth="1"/>
    <col min="4" max="5" width="7.6640625" style="7" customWidth="1"/>
    <col min="6" max="36" width="2.6640625" style="7" customWidth="1"/>
    <col min="37" max="37" width="6.6640625" style="7" customWidth="1"/>
    <col min="38" max="39" width="7.6640625" style="7" customWidth="1"/>
    <col min="40" max="40" width="5.6640625" style="7" customWidth="1"/>
    <col min="41" max="16384" width="8.21875" style="7"/>
  </cols>
  <sheetData>
    <row r="1" spans="1:40" ht="24.9" customHeight="1">
      <c r="A1" s="51" t="s">
        <v>281</v>
      </c>
      <c r="C1" s="52"/>
      <c r="D1" s="52"/>
      <c r="E1" s="52"/>
      <c r="F1" s="52"/>
      <c r="G1" s="52"/>
      <c r="H1" s="52"/>
      <c r="I1" s="52"/>
      <c r="J1" s="52"/>
      <c r="K1" s="52"/>
      <c r="L1" s="52"/>
      <c r="M1" s="52"/>
      <c r="N1" s="52"/>
      <c r="O1" s="52"/>
      <c r="P1" s="52"/>
      <c r="Q1" s="52"/>
      <c r="R1" s="52"/>
      <c r="S1" s="52"/>
      <c r="T1" s="52"/>
      <c r="U1" s="52"/>
      <c r="V1" s="52"/>
      <c r="W1" s="52"/>
      <c r="X1" s="14"/>
      <c r="Y1" s="14"/>
      <c r="Z1" s="13"/>
      <c r="AA1" s="13"/>
      <c r="AB1" s="13"/>
      <c r="AC1" s="13"/>
      <c r="AD1" s="53"/>
      <c r="AE1" s="53"/>
      <c r="AF1" s="53"/>
      <c r="AG1" s="53"/>
      <c r="AH1" s="53"/>
      <c r="AI1" s="54" t="s">
        <v>282</v>
      </c>
      <c r="AJ1" s="54"/>
      <c r="AK1" s="1028" t="s">
        <v>360</v>
      </c>
      <c r="AL1" s="1028"/>
      <c r="AM1" s="1028"/>
      <c r="AN1" s="1028"/>
    </row>
    <row r="2" spans="1:40" ht="18" customHeight="1">
      <c r="A2" s="13"/>
      <c r="B2" s="55"/>
      <c r="C2" s="55"/>
      <c r="D2" s="55"/>
      <c r="E2" s="55"/>
      <c r="F2" s="55"/>
      <c r="G2" s="55"/>
      <c r="H2" s="55"/>
      <c r="I2" s="55"/>
      <c r="J2" s="55"/>
      <c r="K2" s="55"/>
      <c r="L2" s="55"/>
      <c r="M2" s="1029">
        <v>2024</v>
      </c>
      <c r="N2" s="1029"/>
      <c r="O2" s="1029"/>
      <c r="P2" s="1029"/>
      <c r="Q2" s="1030" t="s">
        <v>284</v>
      </c>
      <c r="R2" s="1030"/>
      <c r="S2" s="1029">
        <v>5</v>
      </c>
      <c r="T2" s="1029"/>
      <c r="U2" s="1030" t="s">
        <v>285</v>
      </c>
      <c r="V2" s="1030"/>
      <c r="W2" s="55"/>
      <c r="X2" s="55"/>
      <c r="Y2" s="55"/>
      <c r="Z2" s="13"/>
      <c r="AA2" s="13"/>
      <c r="AC2" s="54"/>
      <c r="AD2" s="55"/>
      <c r="AE2" s="55"/>
      <c r="AF2" s="55"/>
      <c r="AG2" s="55"/>
      <c r="AH2" s="55"/>
      <c r="AI2" s="54" t="s">
        <v>286</v>
      </c>
      <c r="AJ2" s="54"/>
      <c r="AK2" s="1031"/>
      <c r="AL2" s="1031"/>
      <c r="AM2" s="1031"/>
      <c r="AN2" s="1031"/>
    </row>
    <row r="3" spans="1:40" ht="18" customHeight="1">
      <c r="A3" s="56"/>
      <c r="B3" s="56"/>
      <c r="C3" s="56"/>
      <c r="D3" s="56"/>
      <c r="E3" s="56"/>
      <c r="F3" s="56"/>
      <c r="G3" s="56"/>
      <c r="H3" s="56"/>
      <c r="I3" s="56"/>
      <c r="J3" s="56"/>
      <c r="K3" s="56"/>
      <c r="L3" s="56"/>
      <c r="M3" s="56"/>
      <c r="N3" s="56"/>
      <c r="O3" s="56"/>
      <c r="P3" s="56"/>
      <c r="Q3" s="56"/>
      <c r="R3" s="56"/>
      <c r="S3" s="56"/>
      <c r="T3" s="56"/>
      <c r="U3" s="56"/>
      <c r="V3" s="56"/>
      <c r="W3" s="56"/>
      <c r="Y3" s="57"/>
      <c r="Z3" s="57"/>
      <c r="AA3" s="57"/>
      <c r="AB3" s="13"/>
      <c r="AC3" s="57"/>
      <c r="AD3" s="57"/>
      <c r="AE3" s="57"/>
      <c r="AF3" s="57"/>
      <c r="AG3" s="57"/>
      <c r="AH3" s="57"/>
      <c r="AI3" s="58" t="s">
        <v>287</v>
      </c>
      <c r="AJ3" s="54"/>
      <c r="AK3" s="1032"/>
      <c r="AL3" s="1032"/>
      <c r="AM3" s="1032"/>
      <c r="AN3" s="1032"/>
    </row>
    <row r="4" spans="1:40" ht="18" customHeight="1">
      <c r="A4" s="56"/>
      <c r="B4" s="56"/>
      <c r="C4" s="56"/>
      <c r="D4" s="56"/>
      <c r="E4" s="56"/>
      <c r="F4" s="56"/>
      <c r="G4" s="56"/>
      <c r="H4" s="56"/>
      <c r="I4" s="56"/>
      <c r="J4" s="56"/>
      <c r="K4" s="56"/>
      <c r="L4" s="56"/>
      <c r="M4" s="56"/>
      <c r="N4" s="56"/>
      <c r="O4" s="56"/>
      <c r="P4" s="56"/>
      <c r="Q4" s="56"/>
      <c r="R4" s="56"/>
      <c r="S4" s="56"/>
      <c r="T4" s="56"/>
      <c r="U4" s="56"/>
      <c r="V4" s="56"/>
      <c r="W4" s="56"/>
      <c r="Y4" s="57"/>
      <c r="Z4" s="57"/>
      <c r="AA4" s="57"/>
      <c r="AB4" s="13"/>
      <c r="AC4" s="57"/>
      <c r="AD4" s="57"/>
      <c r="AE4" s="57"/>
      <c r="AF4" s="57"/>
      <c r="AG4" s="57"/>
      <c r="AH4" s="57"/>
      <c r="AI4" s="58" t="s">
        <v>288</v>
      </c>
      <c r="AJ4" s="54"/>
      <c r="AK4" s="1032"/>
      <c r="AL4" s="1032"/>
      <c r="AM4" s="1032"/>
      <c r="AN4" s="1032"/>
    </row>
    <row r="5" spans="1:40" ht="18" customHeight="1">
      <c r="A5" s="56"/>
      <c r="B5" s="56"/>
      <c r="C5" s="56"/>
      <c r="D5" s="56"/>
      <c r="E5" s="56"/>
      <c r="F5" s="56"/>
      <c r="G5" s="56"/>
      <c r="H5" s="56"/>
      <c r="I5" s="56"/>
      <c r="J5" s="56"/>
      <c r="K5" s="56"/>
      <c r="L5" s="56"/>
      <c r="M5" s="56"/>
      <c r="N5" s="56"/>
      <c r="O5" s="56"/>
      <c r="P5" s="56"/>
      <c r="Q5" s="56"/>
      <c r="R5" s="56"/>
      <c r="S5" s="56"/>
      <c r="U5" s="56"/>
      <c r="V5" s="56"/>
      <c r="W5" s="56"/>
      <c r="Y5" s="57"/>
      <c r="Z5" s="57"/>
      <c r="AA5" s="57"/>
      <c r="AB5" s="13"/>
      <c r="AC5" s="57"/>
      <c r="AD5" s="57"/>
      <c r="AE5" s="57"/>
      <c r="AF5" s="57"/>
      <c r="AG5" s="58" t="s">
        <v>289</v>
      </c>
      <c r="AH5" s="1034"/>
      <c r="AI5" s="1034"/>
      <c r="AJ5" s="1034"/>
      <c r="AK5" s="57" t="s">
        <v>290</v>
      </c>
      <c r="AL5" s="59"/>
      <c r="AM5" s="57" t="s">
        <v>291</v>
      </c>
      <c r="AN5" s="13"/>
    </row>
    <row r="6" spans="1:40" ht="9.9" customHeight="1">
      <c r="A6" s="13"/>
      <c r="B6" s="60"/>
      <c r="C6" s="60"/>
      <c r="D6" s="60"/>
      <c r="E6" s="60"/>
      <c r="F6" s="60"/>
      <c r="G6" s="60"/>
      <c r="H6" s="60"/>
      <c r="I6" s="60"/>
      <c r="J6" s="60"/>
      <c r="K6" s="60"/>
      <c r="L6" s="60"/>
      <c r="M6" s="60"/>
      <c r="N6" s="60"/>
      <c r="O6" s="60"/>
      <c r="P6" s="60"/>
      <c r="Q6" s="60"/>
      <c r="R6" s="60"/>
      <c r="S6" s="60"/>
      <c r="T6" s="60"/>
      <c r="U6" s="60"/>
      <c r="V6" s="60"/>
      <c r="W6" s="60"/>
      <c r="X6" s="55"/>
      <c r="Y6" s="55"/>
      <c r="Z6" s="55"/>
      <c r="AA6" s="55"/>
      <c r="AB6" s="55"/>
      <c r="AC6" s="55"/>
      <c r="AD6" s="55"/>
      <c r="AE6" s="55"/>
      <c r="AF6" s="55"/>
      <c r="AG6" s="55"/>
      <c r="AH6" s="55"/>
      <c r="AI6" s="55"/>
      <c r="AJ6" s="55"/>
      <c r="AK6" s="55"/>
      <c r="AL6" s="55"/>
      <c r="AM6" s="13"/>
      <c r="AN6" s="13"/>
    </row>
    <row r="7" spans="1:40" ht="15" customHeight="1">
      <c r="A7" s="1015" t="s">
        <v>292</v>
      </c>
      <c r="B7" s="983" t="s">
        <v>293</v>
      </c>
      <c r="C7" s="1035" t="s">
        <v>294</v>
      </c>
      <c r="D7" s="983" t="s">
        <v>295</v>
      </c>
      <c r="E7" s="1013" t="s">
        <v>296</v>
      </c>
      <c r="F7" s="1026" t="s">
        <v>297</v>
      </c>
      <c r="G7" s="1026"/>
      <c r="H7" s="1026"/>
      <c r="I7" s="1026"/>
      <c r="J7" s="1026"/>
      <c r="K7" s="1026"/>
      <c r="L7" s="1026"/>
      <c r="M7" s="1026"/>
      <c r="N7" s="1026"/>
      <c r="O7" s="1026"/>
      <c r="P7" s="1026"/>
      <c r="Q7" s="1026"/>
      <c r="R7" s="1026"/>
      <c r="S7" s="1026"/>
      <c r="T7" s="1026"/>
      <c r="U7" s="1026"/>
      <c r="V7" s="1026"/>
      <c r="W7" s="1026"/>
      <c r="X7" s="1026"/>
      <c r="Y7" s="1026"/>
      <c r="Z7" s="1026"/>
      <c r="AA7" s="1026"/>
      <c r="AB7" s="1026"/>
      <c r="AC7" s="1026"/>
      <c r="AD7" s="1026"/>
      <c r="AE7" s="1026"/>
      <c r="AF7" s="1026"/>
      <c r="AG7" s="1026"/>
      <c r="AH7" s="1026"/>
      <c r="AI7" s="1026"/>
      <c r="AJ7" s="1026"/>
      <c r="AK7" s="1027" t="s">
        <v>298</v>
      </c>
      <c r="AL7" s="991" t="s">
        <v>299</v>
      </c>
      <c r="AM7" s="1019" t="s">
        <v>300</v>
      </c>
      <c r="AN7" s="1019"/>
    </row>
    <row r="8" spans="1:40" ht="15" customHeight="1">
      <c r="A8" s="1015"/>
      <c r="B8" s="983"/>
      <c r="C8" s="1036"/>
      <c r="D8" s="983"/>
      <c r="E8" s="1013"/>
      <c r="F8" s="983" t="s">
        <v>144</v>
      </c>
      <c r="G8" s="983"/>
      <c r="H8" s="983"/>
      <c r="I8" s="983"/>
      <c r="J8" s="983"/>
      <c r="K8" s="983"/>
      <c r="L8" s="983"/>
      <c r="M8" s="983" t="s">
        <v>145</v>
      </c>
      <c r="N8" s="983"/>
      <c r="O8" s="983"/>
      <c r="P8" s="983"/>
      <c r="Q8" s="983"/>
      <c r="R8" s="983"/>
      <c r="S8" s="983"/>
      <c r="T8" s="983" t="s">
        <v>146</v>
      </c>
      <c r="U8" s="983"/>
      <c r="V8" s="983"/>
      <c r="W8" s="983"/>
      <c r="X8" s="983"/>
      <c r="Y8" s="983"/>
      <c r="Z8" s="983"/>
      <c r="AA8" s="983" t="s">
        <v>147</v>
      </c>
      <c r="AB8" s="983"/>
      <c r="AC8" s="983"/>
      <c r="AD8" s="983"/>
      <c r="AE8" s="983"/>
      <c r="AF8" s="983"/>
      <c r="AG8" s="983"/>
      <c r="AH8" s="983" t="s">
        <v>301</v>
      </c>
      <c r="AI8" s="983"/>
      <c r="AJ8" s="983"/>
      <c r="AK8" s="1027"/>
      <c r="AL8" s="991"/>
      <c r="AM8" s="1019"/>
      <c r="AN8" s="1019"/>
    </row>
    <row r="9" spans="1:40" ht="15" customHeight="1">
      <c r="A9" s="1015"/>
      <c r="B9" s="983"/>
      <c r="C9" s="1036"/>
      <c r="D9" s="983"/>
      <c r="E9" s="1013"/>
      <c r="F9" s="61">
        <f>DATE($M$2,$S$2,1)</f>
        <v>45413</v>
      </c>
      <c r="G9" s="61">
        <f>DATE($M$2,$S$2,2)</f>
        <v>45414</v>
      </c>
      <c r="H9" s="61">
        <f>DATE($M$2,$S$2,3)</f>
        <v>45415</v>
      </c>
      <c r="I9" s="61">
        <f>DATE($M$2,$S$2,4)</f>
        <v>45416</v>
      </c>
      <c r="J9" s="61">
        <f>DATE($M$2,$S$2,5)</f>
        <v>45417</v>
      </c>
      <c r="K9" s="61">
        <f>DATE($M$2,$S$2,6)</f>
        <v>45418</v>
      </c>
      <c r="L9" s="61">
        <f>DATE($M$2,$S$2,7)</f>
        <v>45419</v>
      </c>
      <c r="M9" s="61">
        <f>DATE($M$2,$S$2,8)</f>
        <v>45420</v>
      </c>
      <c r="N9" s="61">
        <f>DATE($M$2,$S$2,9)</f>
        <v>45421</v>
      </c>
      <c r="O9" s="61">
        <f>DATE($M$2,$S$2,10)</f>
        <v>45422</v>
      </c>
      <c r="P9" s="61">
        <f>DATE($M$2,$S$2,11)</f>
        <v>45423</v>
      </c>
      <c r="Q9" s="61">
        <f>DATE($M$2,$S$2,12)</f>
        <v>45424</v>
      </c>
      <c r="R9" s="61">
        <f>DATE($M$2,$S$2,13)</f>
        <v>45425</v>
      </c>
      <c r="S9" s="61">
        <f>DATE($M$2,$S$2,14)</f>
        <v>45426</v>
      </c>
      <c r="T9" s="61">
        <f>DATE($M$2,$S$2,15)</f>
        <v>45427</v>
      </c>
      <c r="U9" s="61">
        <f>DATE($M$2,$S$2,16)</f>
        <v>45428</v>
      </c>
      <c r="V9" s="61">
        <f>DATE($M$2,$S$2,17)</f>
        <v>45429</v>
      </c>
      <c r="W9" s="61">
        <f>DATE($M$2,$S$2,18)</f>
        <v>45430</v>
      </c>
      <c r="X9" s="61">
        <f>DATE($M$2,$S$2,19)</f>
        <v>45431</v>
      </c>
      <c r="Y9" s="61">
        <f>DATE($M$2,$S$2,20)</f>
        <v>45432</v>
      </c>
      <c r="Z9" s="61">
        <f>DATE($M$2,$S$2,21)</f>
        <v>45433</v>
      </c>
      <c r="AA9" s="61">
        <f>DATE($M$2,$S$2,22)</f>
        <v>45434</v>
      </c>
      <c r="AB9" s="61">
        <f>DATE($M$2,$S$2,23)</f>
        <v>45435</v>
      </c>
      <c r="AC9" s="61">
        <f>DATE($M$2,$S$2,24)</f>
        <v>45436</v>
      </c>
      <c r="AD9" s="61">
        <f>DATE($M$2,$S$2,25)</f>
        <v>45437</v>
      </c>
      <c r="AE9" s="61">
        <f>DATE($M$2,$S$2,26)</f>
        <v>45438</v>
      </c>
      <c r="AF9" s="61">
        <f>DATE($M$2,$S$2,27)</f>
        <v>45439</v>
      </c>
      <c r="AG9" s="61">
        <f>DATE($M$2,$S$2,28)</f>
        <v>45440</v>
      </c>
      <c r="AH9" s="61">
        <f>IF(DAY(EOMONTH(F9,0))&lt;29,"",DATE($M$2,$S$2,29))</f>
        <v>45441</v>
      </c>
      <c r="AI9" s="61">
        <f>IF(DAY(EOMONTH(F9,0))&lt;30,"",DATE($M$2,$S$2,30))</f>
        <v>45442</v>
      </c>
      <c r="AJ9" s="61">
        <f>IF(DAY(EOMONTH(F9,0))&lt;31,"",DATE($M$2,$S$2,31))</f>
        <v>45443</v>
      </c>
      <c r="AK9" s="1027"/>
      <c r="AL9" s="991"/>
      <c r="AM9" s="1019"/>
      <c r="AN9" s="1019"/>
    </row>
    <row r="10" spans="1:40" ht="15" customHeight="1">
      <c r="A10" s="1015"/>
      <c r="B10" s="983"/>
      <c r="C10" s="1037"/>
      <c r="D10" s="983"/>
      <c r="E10" s="1013"/>
      <c r="F10" s="62">
        <f>DATE($M$2,$S$2,1)</f>
        <v>45413</v>
      </c>
      <c r="G10" s="62">
        <f>DATE($M$2,$S$2,2)</f>
        <v>45414</v>
      </c>
      <c r="H10" s="62">
        <f>DATE($M$2,$S$2,3)</f>
        <v>45415</v>
      </c>
      <c r="I10" s="62">
        <f>DATE($M$2,$S$2,4)</f>
        <v>45416</v>
      </c>
      <c r="J10" s="62">
        <f>DATE($M$2,$S$2,5)</f>
        <v>45417</v>
      </c>
      <c r="K10" s="62">
        <f>DATE($M$2,$S$2,6)</f>
        <v>45418</v>
      </c>
      <c r="L10" s="62">
        <f>DATE($M$2,$S$2,7)</f>
        <v>45419</v>
      </c>
      <c r="M10" s="62">
        <f>DATE($M$2,$S$2,8)</f>
        <v>45420</v>
      </c>
      <c r="N10" s="62">
        <f>DATE($M$2,$S$2,9)</f>
        <v>45421</v>
      </c>
      <c r="O10" s="62">
        <f>DATE($M$2,$S$2,10)</f>
        <v>45422</v>
      </c>
      <c r="P10" s="62">
        <f>DATE($M$2,$S$2,11)</f>
        <v>45423</v>
      </c>
      <c r="Q10" s="62">
        <f>DATE($M$2,$S$2,12)</f>
        <v>45424</v>
      </c>
      <c r="R10" s="62">
        <f>DATE($M$2,$S$2,13)</f>
        <v>45425</v>
      </c>
      <c r="S10" s="62">
        <f>DATE($M$2,$S$2,14)</f>
        <v>45426</v>
      </c>
      <c r="T10" s="62">
        <f>DATE($M$2,$S$2,15)</f>
        <v>45427</v>
      </c>
      <c r="U10" s="62">
        <f>DATE($M$2,$S$2,16)</f>
        <v>45428</v>
      </c>
      <c r="V10" s="62">
        <f>DATE($M$2,$S$2,17)</f>
        <v>45429</v>
      </c>
      <c r="W10" s="62">
        <f>DATE($M$2,$S$2,18)</f>
        <v>45430</v>
      </c>
      <c r="X10" s="62">
        <f>DATE($M$2,$S$2,19)</f>
        <v>45431</v>
      </c>
      <c r="Y10" s="62">
        <f>DATE($M$2,$S$2,20)</f>
        <v>45432</v>
      </c>
      <c r="Z10" s="62">
        <f>DATE($M$2,$S$2,21)</f>
        <v>45433</v>
      </c>
      <c r="AA10" s="62">
        <f>DATE($M$2,$S$2,22)</f>
        <v>45434</v>
      </c>
      <c r="AB10" s="62">
        <f>DATE($M$2,$S$2,23)</f>
        <v>45435</v>
      </c>
      <c r="AC10" s="62">
        <f>DATE($M$2,$S$2,24)</f>
        <v>45436</v>
      </c>
      <c r="AD10" s="62">
        <f>DATE($M$2,$S$2,25)</f>
        <v>45437</v>
      </c>
      <c r="AE10" s="62">
        <f>DATE($M$2,$S$2,26)</f>
        <v>45438</v>
      </c>
      <c r="AF10" s="62">
        <f>DATE($M$2,$S$2,27)</f>
        <v>45439</v>
      </c>
      <c r="AG10" s="62">
        <f>DATE($M$2,$S$2,28)</f>
        <v>45440</v>
      </c>
      <c r="AH10" s="62">
        <f>IF(DAY(EOMONTH(F10,0))&lt;29,"",DATE($M$2,$S$2,29))</f>
        <v>45441</v>
      </c>
      <c r="AI10" s="62">
        <f>IF(DAY(EOMONTH(F10,0))&lt;30,"",DATE($M$2,$S$2,30))</f>
        <v>45442</v>
      </c>
      <c r="AJ10" s="62">
        <f>IF(DAY(EOMONTH(F10,0))&lt;31,"",DATE($M$2,$S$2,31))</f>
        <v>45443</v>
      </c>
      <c r="AK10" s="1027"/>
      <c r="AL10" s="991"/>
      <c r="AM10" s="1019"/>
      <c r="AN10" s="1019"/>
    </row>
    <row r="11" spans="1:40" ht="18" customHeight="1">
      <c r="A11" s="63">
        <v>1</v>
      </c>
      <c r="B11" s="64" t="s">
        <v>302</v>
      </c>
      <c r="C11" s="65" t="s">
        <v>303</v>
      </c>
      <c r="D11" s="66"/>
      <c r="E11" s="67" t="s">
        <v>303</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1012"/>
      <c r="AN11" s="1012"/>
    </row>
    <row r="12" spans="1:40" ht="18" customHeight="1">
      <c r="A12" s="63">
        <v>2</v>
      </c>
      <c r="B12" s="64" t="s">
        <v>302</v>
      </c>
      <c r="C12" s="65" t="s">
        <v>304</v>
      </c>
      <c r="D12" s="66"/>
      <c r="E12" s="67" t="s">
        <v>304</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1012"/>
      <c r="AN12" s="1012"/>
    </row>
    <row r="13" spans="1:40" ht="18" customHeight="1">
      <c r="A13" s="63">
        <v>3</v>
      </c>
      <c r="B13" s="64" t="s">
        <v>302</v>
      </c>
      <c r="C13" s="65" t="s">
        <v>305</v>
      </c>
      <c r="D13" s="66"/>
      <c r="E13" s="67" t="s">
        <v>305</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1012"/>
      <c r="AN13" s="1012"/>
    </row>
    <row r="14" spans="1:40" ht="18" customHeight="1">
      <c r="A14" s="63">
        <v>4</v>
      </c>
      <c r="B14" s="64" t="s">
        <v>302</v>
      </c>
      <c r="C14" s="65" t="s">
        <v>306</v>
      </c>
      <c r="D14" s="66"/>
      <c r="E14" s="67" t="s">
        <v>306</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1012"/>
      <c r="AN14" s="1012"/>
    </row>
    <row r="15" spans="1:40" ht="18" customHeight="1">
      <c r="A15" s="63">
        <v>5</v>
      </c>
      <c r="B15" s="64"/>
      <c r="C15" s="65"/>
      <c r="D15" s="66"/>
      <c r="E15" s="67"/>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1012"/>
      <c r="AN15" s="1012"/>
    </row>
    <row r="16" spans="1:40" ht="18" customHeight="1">
      <c r="A16" s="63">
        <v>6</v>
      </c>
      <c r="B16" s="64"/>
      <c r="C16" s="65"/>
      <c r="D16" s="66"/>
      <c r="E16" s="67"/>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1012"/>
      <c r="AN16" s="1012"/>
    </row>
    <row r="17" spans="1:40" ht="18" customHeight="1">
      <c r="A17" s="63">
        <v>7</v>
      </c>
      <c r="B17" s="64"/>
      <c r="C17" s="65"/>
      <c r="D17" s="66"/>
      <c r="E17" s="67"/>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1012"/>
      <c r="AN17" s="1012"/>
    </row>
    <row r="18" spans="1:40" ht="18" customHeight="1">
      <c r="A18" s="63">
        <v>8</v>
      </c>
      <c r="B18" s="64"/>
      <c r="C18" s="65"/>
      <c r="D18" s="66"/>
      <c r="E18" s="67"/>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1012"/>
      <c r="AN18" s="1012"/>
    </row>
    <row r="19" spans="1:40" ht="18" customHeight="1">
      <c r="A19" s="63">
        <v>9</v>
      </c>
      <c r="B19" s="64"/>
      <c r="C19" s="65"/>
      <c r="D19" s="66"/>
      <c r="E19" s="67"/>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1012"/>
      <c r="AN19" s="1012"/>
    </row>
    <row r="20" spans="1:40" ht="18" customHeight="1">
      <c r="A20" s="63">
        <v>10</v>
      </c>
      <c r="B20" s="64"/>
      <c r="C20" s="65"/>
      <c r="D20" s="66"/>
      <c r="E20" s="67"/>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1012"/>
      <c r="AN20" s="1012"/>
    </row>
    <row r="21" spans="1:40" ht="18" customHeight="1">
      <c r="A21" s="63">
        <v>11</v>
      </c>
      <c r="B21" s="64"/>
      <c r="C21" s="65"/>
      <c r="D21" s="66"/>
      <c r="E21" s="67"/>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1012"/>
      <c r="AN21" s="1012"/>
    </row>
    <row r="22" spans="1:40" ht="18" customHeight="1">
      <c r="A22" s="63">
        <v>12</v>
      </c>
      <c r="B22" s="64"/>
      <c r="C22" s="65"/>
      <c r="D22" s="66"/>
      <c r="E22" s="67"/>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1012"/>
      <c r="AN22" s="1012"/>
    </row>
    <row r="23" spans="1:40" ht="18" customHeight="1">
      <c r="A23" s="63">
        <v>13</v>
      </c>
      <c r="B23" s="64"/>
      <c r="C23" s="65"/>
      <c r="D23" s="66"/>
      <c r="E23" s="67"/>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1012"/>
      <c r="AN23" s="1012"/>
    </row>
    <row r="24" spans="1:40" ht="18" customHeight="1">
      <c r="A24" s="63">
        <v>14</v>
      </c>
      <c r="B24" s="64"/>
      <c r="C24" s="65"/>
      <c r="D24" s="66"/>
      <c r="E24" s="67"/>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1012"/>
      <c r="AN24" s="1012"/>
    </row>
    <row r="25" spans="1:40" ht="18" customHeight="1">
      <c r="A25" s="63">
        <v>15</v>
      </c>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1012"/>
      <c r="AN25" s="1012"/>
    </row>
    <row r="26" spans="1:40" ht="18" customHeight="1">
      <c r="A26" s="63">
        <v>16</v>
      </c>
      <c r="B26" s="64"/>
      <c r="C26" s="65"/>
      <c r="D26" s="66"/>
      <c r="E26" s="67"/>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1012"/>
      <c r="AN26" s="1012"/>
    </row>
    <row r="27" spans="1:40" ht="18" customHeight="1">
      <c r="A27" s="63">
        <v>17</v>
      </c>
      <c r="B27" s="64"/>
      <c r="C27" s="65"/>
      <c r="D27" s="66"/>
      <c r="E27" s="67"/>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1012"/>
      <c r="AN27" s="1012"/>
    </row>
    <row r="28" spans="1:40" ht="18" customHeight="1">
      <c r="A28" s="63">
        <v>18</v>
      </c>
      <c r="B28" s="64"/>
      <c r="C28" s="65"/>
      <c r="D28" s="66"/>
      <c r="E28" s="67"/>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1012"/>
      <c r="AN28" s="1012"/>
    </row>
    <row r="29" spans="1:40" ht="18" customHeight="1">
      <c r="A29" s="63">
        <v>19</v>
      </c>
      <c r="B29" s="64"/>
      <c r="C29" s="65"/>
      <c r="D29" s="66"/>
      <c r="E29" s="67"/>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1012"/>
      <c r="AN29" s="1012"/>
    </row>
    <row r="30" spans="1:40" ht="18" customHeight="1">
      <c r="A30" s="63">
        <v>20</v>
      </c>
      <c r="B30" s="64"/>
      <c r="C30" s="65"/>
      <c r="D30" s="66"/>
      <c r="E30" s="67"/>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1012"/>
      <c r="AN30" s="1012"/>
    </row>
    <row r="31" spans="1:40" ht="18" customHeight="1">
      <c r="A31" s="1013" t="s">
        <v>148</v>
      </c>
      <c r="B31" s="1014"/>
      <c r="C31" s="1014"/>
      <c r="D31" s="1014"/>
      <c r="E31" s="1014"/>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1015"/>
      <c r="AN31" s="1015"/>
    </row>
    <row r="32" spans="1:40" ht="18" customHeight="1">
      <c r="A32" s="1014" t="s">
        <v>149</v>
      </c>
      <c r="B32" s="1014"/>
      <c r="C32" s="1014"/>
      <c r="D32" s="1014"/>
      <c r="E32" s="1016"/>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1"/>
      <c r="AL32" s="73"/>
      <c r="AM32" s="1015"/>
      <c r="AN32" s="1015"/>
    </row>
    <row r="33" spans="1:43" ht="15" customHeight="1">
      <c r="A33" s="60"/>
      <c r="B33" s="60"/>
      <c r="C33" s="60"/>
      <c r="D33" s="60"/>
      <c r="E33" s="60"/>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60"/>
      <c r="AL33" s="60"/>
      <c r="AM33" s="13"/>
    </row>
    <row r="34" spans="1:43" ht="15" customHeight="1">
      <c r="A34" s="60"/>
      <c r="B34" s="60"/>
      <c r="C34" s="60"/>
      <c r="D34" s="60"/>
      <c r="E34" s="60"/>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60"/>
      <c r="AL34" s="60"/>
      <c r="AM34" s="13"/>
    </row>
    <row r="35" spans="1:43" ht="21" customHeight="1">
      <c r="A35" s="14" t="s">
        <v>307</v>
      </c>
      <c r="B35" s="60"/>
      <c r="C35" s="60"/>
      <c r="D35" s="60"/>
      <c r="E35" s="60"/>
      <c r="F35" s="60"/>
      <c r="G35" s="74"/>
      <c r="H35" s="74"/>
      <c r="I35" s="74"/>
      <c r="J35" s="74"/>
      <c r="K35" s="74"/>
      <c r="L35" s="74"/>
      <c r="M35" s="74"/>
      <c r="N35" s="74"/>
      <c r="O35" s="74"/>
      <c r="AM35" s="60"/>
      <c r="AN35" s="13"/>
    </row>
    <row r="36" spans="1:43" ht="24.9" customHeight="1">
      <c r="A36" s="983"/>
      <c r="B36" s="983"/>
      <c r="C36" s="983"/>
      <c r="D36" s="75">
        <v>4</v>
      </c>
      <c r="E36" s="75">
        <v>5</v>
      </c>
      <c r="F36" s="1011">
        <v>6</v>
      </c>
      <c r="G36" s="1011"/>
      <c r="H36" s="1011"/>
      <c r="I36" s="1011">
        <v>7</v>
      </c>
      <c r="J36" s="1011"/>
      <c r="K36" s="1011"/>
      <c r="L36" s="1011">
        <v>8</v>
      </c>
      <c r="M36" s="1011"/>
      <c r="N36" s="1011"/>
      <c r="O36" s="1011">
        <v>9</v>
      </c>
      <c r="P36" s="1011"/>
      <c r="Q36" s="1011"/>
      <c r="R36" s="1011">
        <v>10</v>
      </c>
      <c r="S36" s="1011"/>
      <c r="T36" s="1011"/>
      <c r="U36" s="1011">
        <v>11</v>
      </c>
      <c r="V36" s="1011"/>
      <c r="W36" s="1011"/>
      <c r="X36" s="1011">
        <v>12</v>
      </c>
      <c r="Y36" s="1011"/>
      <c r="Z36" s="1011"/>
      <c r="AA36" s="1011">
        <v>1</v>
      </c>
      <c r="AB36" s="1011"/>
      <c r="AC36" s="1011"/>
      <c r="AD36" s="1011">
        <v>2</v>
      </c>
      <c r="AE36" s="1011"/>
      <c r="AF36" s="1011"/>
      <c r="AG36" s="1011">
        <v>3</v>
      </c>
      <c r="AH36" s="1011"/>
      <c r="AI36" s="1011"/>
      <c r="AJ36" s="983" t="s">
        <v>0</v>
      </c>
      <c r="AK36" s="983"/>
      <c r="AL36" s="76" t="s">
        <v>308</v>
      </c>
      <c r="AM36" s="77"/>
      <c r="AN36" s="77"/>
      <c r="AO36" s="77"/>
      <c r="AP36" s="77"/>
      <c r="AQ36" s="77"/>
    </row>
    <row r="37" spans="1:43" ht="18" customHeight="1">
      <c r="A37" s="999" t="s">
        <v>310</v>
      </c>
      <c r="B37" s="999"/>
      <c r="C37" s="999"/>
      <c r="D37" s="71">
        <f>SUM(D40:D43)</f>
        <v>1740</v>
      </c>
      <c r="E37" s="71">
        <f>SUM(E40:E43)</f>
        <v>1631</v>
      </c>
      <c r="F37" s="992">
        <f>SUM(F40:H43)</f>
        <v>1740</v>
      </c>
      <c r="G37" s="992"/>
      <c r="H37" s="992"/>
      <c r="I37" s="992">
        <f>SUM(I40:K43)</f>
        <v>1827</v>
      </c>
      <c r="J37" s="992"/>
      <c r="K37" s="992"/>
      <c r="L37" s="992">
        <f>SUM(L40:N43)</f>
        <v>1827</v>
      </c>
      <c r="M37" s="992"/>
      <c r="N37" s="992"/>
      <c r="O37" s="992">
        <f>SUM(O40:Q43)</f>
        <v>1653</v>
      </c>
      <c r="P37" s="992"/>
      <c r="Q37" s="992"/>
      <c r="R37" s="992">
        <f>SUM(R40:T43)</f>
        <v>1740</v>
      </c>
      <c r="S37" s="992"/>
      <c r="T37" s="992"/>
      <c r="U37" s="992">
        <f>SUM(U40:W43)</f>
        <v>1740</v>
      </c>
      <c r="V37" s="992"/>
      <c r="W37" s="992"/>
      <c r="X37" s="992">
        <f>SUM(X40:Z43)</f>
        <v>1653</v>
      </c>
      <c r="Y37" s="992"/>
      <c r="Z37" s="992"/>
      <c r="AA37" s="992">
        <f>SUM(AA40:AC43)</f>
        <v>1653</v>
      </c>
      <c r="AB37" s="992"/>
      <c r="AC37" s="992"/>
      <c r="AD37" s="992">
        <f>SUM(AD40:AF43)</f>
        <v>1653</v>
      </c>
      <c r="AE37" s="992"/>
      <c r="AF37" s="992"/>
      <c r="AG37" s="992">
        <f>SUM(AG40:AI43)</f>
        <v>1740</v>
      </c>
      <c r="AH37" s="992"/>
      <c r="AI37" s="992"/>
      <c r="AJ37" s="979">
        <f t="shared" ref="AJ37:AJ43" si="3">SUM(D37:AI37)</f>
        <v>20597</v>
      </c>
      <c r="AK37" s="979"/>
      <c r="AL37" s="79">
        <f>ROUNDUP(AJ37/AJ44,1)</f>
        <v>87</v>
      </c>
      <c r="AM37" s="77"/>
      <c r="AN37" s="77"/>
      <c r="AO37" s="77"/>
      <c r="AP37" s="77"/>
      <c r="AQ37" s="77"/>
    </row>
    <row r="38" spans="1:43" ht="18" customHeight="1">
      <c r="A38" s="100" t="s">
        <v>311</v>
      </c>
      <c r="B38" s="101"/>
      <c r="C38" s="102"/>
      <c r="D38" s="68">
        <v>50</v>
      </c>
      <c r="E38" s="68">
        <v>45</v>
      </c>
      <c r="F38" s="994">
        <v>50</v>
      </c>
      <c r="G38" s="994"/>
      <c r="H38" s="994"/>
      <c r="I38" s="994">
        <v>50</v>
      </c>
      <c r="J38" s="994"/>
      <c r="K38" s="994"/>
      <c r="L38" s="994">
        <v>50</v>
      </c>
      <c r="M38" s="994"/>
      <c r="N38" s="994"/>
      <c r="O38" s="994">
        <v>45</v>
      </c>
      <c r="P38" s="994"/>
      <c r="Q38" s="994"/>
      <c r="R38" s="994">
        <v>50</v>
      </c>
      <c r="S38" s="994"/>
      <c r="T38" s="994"/>
      <c r="U38" s="994">
        <v>50</v>
      </c>
      <c r="V38" s="994"/>
      <c r="W38" s="994"/>
      <c r="X38" s="994">
        <v>45</v>
      </c>
      <c r="Y38" s="994"/>
      <c r="Z38" s="994"/>
      <c r="AA38" s="994">
        <v>45</v>
      </c>
      <c r="AB38" s="994"/>
      <c r="AC38" s="994"/>
      <c r="AD38" s="994">
        <v>45</v>
      </c>
      <c r="AE38" s="994"/>
      <c r="AF38" s="994"/>
      <c r="AG38" s="994">
        <v>50</v>
      </c>
      <c r="AH38" s="994"/>
      <c r="AI38" s="994"/>
      <c r="AJ38" s="979">
        <f t="shared" si="3"/>
        <v>575</v>
      </c>
      <c r="AK38" s="979"/>
      <c r="AL38" s="79">
        <f t="shared" ref="AL38:AL43" si="4">ROUNDUP(AJ38/$AJ$44,1)</f>
        <v>2.5</v>
      </c>
      <c r="AM38" s="77"/>
      <c r="AN38" s="77"/>
      <c r="AO38" s="77"/>
      <c r="AP38" s="77"/>
      <c r="AQ38" s="77"/>
    </row>
    <row r="39" spans="1:43" ht="18" customHeight="1">
      <c r="A39" s="100" t="s">
        <v>312</v>
      </c>
      <c r="B39" s="101"/>
      <c r="C39" s="102"/>
      <c r="D39" s="68">
        <v>50</v>
      </c>
      <c r="E39" s="68">
        <v>50</v>
      </c>
      <c r="F39" s="994">
        <v>50</v>
      </c>
      <c r="G39" s="994"/>
      <c r="H39" s="994"/>
      <c r="I39" s="994">
        <v>55</v>
      </c>
      <c r="J39" s="994"/>
      <c r="K39" s="994"/>
      <c r="L39" s="994">
        <v>55</v>
      </c>
      <c r="M39" s="994"/>
      <c r="N39" s="994"/>
      <c r="O39" s="994">
        <v>50</v>
      </c>
      <c r="P39" s="994"/>
      <c r="Q39" s="994"/>
      <c r="R39" s="994">
        <v>50</v>
      </c>
      <c r="S39" s="994"/>
      <c r="T39" s="994"/>
      <c r="U39" s="994">
        <v>50</v>
      </c>
      <c r="V39" s="994"/>
      <c r="W39" s="994"/>
      <c r="X39" s="994">
        <v>50</v>
      </c>
      <c r="Y39" s="994"/>
      <c r="Z39" s="994"/>
      <c r="AA39" s="994">
        <v>50</v>
      </c>
      <c r="AB39" s="994"/>
      <c r="AC39" s="994"/>
      <c r="AD39" s="994">
        <v>50</v>
      </c>
      <c r="AE39" s="994"/>
      <c r="AF39" s="994"/>
      <c r="AG39" s="994">
        <v>50</v>
      </c>
      <c r="AH39" s="994"/>
      <c r="AI39" s="994"/>
      <c r="AJ39" s="979">
        <f t="shared" si="3"/>
        <v>610</v>
      </c>
      <c r="AK39" s="979"/>
      <c r="AL39" s="79">
        <f t="shared" si="4"/>
        <v>2.6</v>
      </c>
      <c r="AM39" s="77"/>
      <c r="AN39" s="77"/>
      <c r="AO39" s="77"/>
      <c r="AP39" s="77"/>
      <c r="AQ39" s="77"/>
    </row>
    <row r="40" spans="1:43" ht="18" customHeight="1">
      <c r="A40" s="100" t="s">
        <v>313</v>
      </c>
      <c r="B40" s="101"/>
      <c r="C40" s="102"/>
      <c r="D40" s="68">
        <v>100</v>
      </c>
      <c r="E40" s="68">
        <v>95</v>
      </c>
      <c r="F40" s="994">
        <v>100</v>
      </c>
      <c r="G40" s="994"/>
      <c r="H40" s="994"/>
      <c r="I40" s="994">
        <v>105</v>
      </c>
      <c r="J40" s="994"/>
      <c r="K40" s="994"/>
      <c r="L40" s="994">
        <v>105</v>
      </c>
      <c r="M40" s="994"/>
      <c r="N40" s="994"/>
      <c r="O40" s="994">
        <v>95</v>
      </c>
      <c r="P40" s="994"/>
      <c r="Q40" s="994"/>
      <c r="R40" s="994">
        <v>100</v>
      </c>
      <c r="S40" s="994"/>
      <c r="T40" s="994"/>
      <c r="U40" s="994">
        <v>100</v>
      </c>
      <c r="V40" s="994"/>
      <c r="W40" s="994"/>
      <c r="X40" s="994">
        <v>95</v>
      </c>
      <c r="Y40" s="994"/>
      <c r="Z40" s="994"/>
      <c r="AA40" s="994">
        <v>95</v>
      </c>
      <c r="AB40" s="994"/>
      <c r="AC40" s="994"/>
      <c r="AD40" s="994">
        <v>95</v>
      </c>
      <c r="AE40" s="994"/>
      <c r="AF40" s="994"/>
      <c r="AG40" s="994">
        <v>100</v>
      </c>
      <c r="AH40" s="994"/>
      <c r="AI40" s="994"/>
      <c r="AJ40" s="979">
        <f t="shared" si="3"/>
        <v>1185</v>
      </c>
      <c r="AK40" s="979"/>
      <c r="AL40" s="79">
        <f t="shared" si="4"/>
        <v>5</v>
      </c>
      <c r="AM40" s="77"/>
      <c r="AN40" s="77"/>
      <c r="AO40" s="77"/>
      <c r="AP40" s="77"/>
      <c r="AQ40" s="77"/>
    </row>
    <row r="41" spans="1:43" ht="18" customHeight="1">
      <c r="A41" s="100" t="s">
        <v>314</v>
      </c>
      <c r="B41" s="101"/>
      <c r="C41" s="102"/>
      <c r="D41" s="68">
        <v>100</v>
      </c>
      <c r="E41" s="68">
        <v>95</v>
      </c>
      <c r="F41" s="994">
        <v>100</v>
      </c>
      <c r="G41" s="994"/>
      <c r="H41" s="994"/>
      <c r="I41" s="994">
        <v>105</v>
      </c>
      <c r="J41" s="994"/>
      <c r="K41" s="994"/>
      <c r="L41" s="994">
        <v>105</v>
      </c>
      <c r="M41" s="994"/>
      <c r="N41" s="994"/>
      <c r="O41" s="994">
        <v>95</v>
      </c>
      <c r="P41" s="994"/>
      <c r="Q41" s="994"/>
      <c r="R41" s="994">
        <v>100</v>
      </c>
      <c r="S41" s="994"/>
      <c r="T41" s="994"/>
      <c r="U41" s="994">
        <v>100</v>
      </c>
      <c r="V41" s="994"/>
      <c r="W41" s="994"/>
      <c r="X41" s="994">
        <v>95</v>
      </c>
      <c r="Y41" s="994"/>
      <c r="Z41" s="994"/>
      <c r="AA41" s="994">
        <v>95</v>
      </c>
      <c r="AB41" s="994"/>
      <c r="AC41" s="994"/>
      <c r="AD41" s="994">
        <v>95</v>
      </c>
      <c r="AE41" s="994"/>
      <c r="AF41" s="994"/>
      <c r="AG41" s="994">
        <v>100</v>
      </c>
      <c r="AH41" s="994"/>
      <c r="AI41" s="994"/>
      <c r="AJ41" s="979">
        <f t="shared" si="3"/>
        <v>1185</v>
      </c>
      <c r="AK41" s="979"/>
      <c r="AL41" s="79">
        <f t="shared" si="4"/>
        <v>5</v>
      </c>
      <c r="AM41" s="77"/>
      <c r="AN41" s="77"/>
      <c r="AO41" s="77"/>
      <c r="AP41" s="77"/>
      <c r="AQ41" s="77"/>
    </row>
    <row r="42" spans="1:43" ht="18" customHeight="1">
      <c r="A42" s="100" t="s">
        <v>316</v>
      </c>
      <c r="B42" s="101"/>
      <c r="C42" s="102"/>
      <c r="D42" s="68">
        <v>140</v>
      </c>
      <c r="E42" s="68">
        <v>131</v>
      </c>
      <c r="F42" s="994">
        <v>140</v>
      </c>
      <c r="G42" s="994"/>
      <c r="H42" s="994"/>
      <c r="I42" s="994">
        <v>147</v>
      </c>
      <c r="J42" s="994"/>
      <c r="K42" s="994"/>
      <c r="L42" s="994">
        <v>147</v>
      </c>
      <c r="M42" s="994"/>
      <c r="N42" s="994"/>
      <c r="O42" s="994">
        <v>133</v>
      </c>
      <c r="P42" s="994"/>
      <c r="Q42" s="994"/>
      <c r="R42" s="994">
        <v>140</v>
      </c>
      <c r="S42" s="994"/>
      <c r="T42" s="994"/>
      <c r="U42" s="994">
        <v>140</v>
      </c>
      <c r="V42" s="994"/>
      <c r="W42" s="994"/>
      <c r="X42" s="994">
        <v>133</v>
      </c>
      <c r="Y42" s="994"/>
      <c r="Z42" s="994"/>
      <c r="AA42" s="994">
        <v>133</v>
      </c>
      <c r="AB42" s="994"/>
      <c r="AC42" s="994"/>
      <c r="AD42" s="994">
        <v>133</v>
      </c>
      <c r="AE42" s="994"/>
      <c r="AF42" s="994"/>
      <c r="AG42" s="994">
        <v>140</v>
      </c>
      <c r="AH42" s="994"/>
      <c r="AI42" s="994"/>
      <c r="AJ42" s="979">
        <f t="shared" si="3"/>
        <v>1657</v>
      </c>
      <c r="AK42" s="979"/>
      <c r="AL42" s="79">
        <f t="shared" si="4"/>
        <v>7</v>
      </c>
      <c r="AM42" s="77"/>
      <c r="AN42" s="77"/>
      <c r="AO42" s="77"/>
      <c r="AP42" s="77"/>
      <c r="AQ42" s="77"/>
    </row>
    <row r="43" spans="1:43" ht="18" customHeight="1">
      <c r="A43" s="1005" t="s">
        <v>318</v>
      </c>
      <c r="B43" s="1003"/>
      <c r="C43" s="1004"/>
      <c r="D43" s="68">
        <v>1400</v>
      </c>
      <c r="E43" s="68">
        <v>1310</v>
      </c>
      <c r="F43" s="994">
        <v>1400</v>
      </c>
      <c r="G43" s="994"/>
      <c r="H43" s="994"/>
      <c r="I43" s="994">
        <v>1470</v>
      </c>
      <c r="J43" s="994"/>
      <c r="K43" s="994"/>
      <c r="L43" s="994">
        <v>1470</v>
      </c>
      <c r="M43" s="994"/>
      <c r="N43" s="994"/>
      <c r="O43" s="994">
        <v>1330</v>
      </c>
      <c r="P43" s="994"/>
      <c r="Q43" s="994"/>
      <c r="R43" s="994">
        <v>1400</v>
      </c>
      <c r="S43" s="994"/>
      <c r="T43" s="994"/>
      <c r="U43" s="994">
        <v>1400</v>
      </c>
      <c r="V43" s="994"/>
      <c r="W43" s="994"/>
      <c r="X43" s="994">
        <v>1330</v>
      </c>
      <c r="Y43" s="994"/>
      <c r="Z43" s="994"/>
      <c r="AA43" s="994">
        <v>1330</v>
      </c>
      <c r="AB43" s="994"/>
      <c r="AC43" s="994"/>
      <c r="AD43" s="994">
        <v>1330</v>
      </c>
      <c r="AE43" s="994"/>
      <c r="AF43" s="994"/>
      <c r="AG43" s="994">
        <v>1400</v>
      </c>
      <c r="AH43" s="994"/>
      <c r="AI43" s="994"/>
      <c r="AJ43" s="979">
        <f t="shared" si="3"/>
        <v>16570</v>
      </c>
      <c r="AK43" s="979"/>
      <c r="AL43" s="79">
        <f t="shared" si="4"/>
        <v>70</v>
      </c>
      <c r="AM43" s="77"/>
      <c r="AN43" s="77"/>
      <c r="AO43" s="77"/>
      <c r="AP43" s="77"/>
      <c r="AQ43" s="77"/>
    </row>
    <row r="44" spans="1:43" ht="18" customHeight="1">
      <c r="A44" s="999" t="s">
        <v>319</v>
      </c>
      <c r="B44" s="999"/>
      <c r="C44" s="999"/>
      <c r="D44" s="68">
        <v>20</v>
      </c>
      <c r="E44" s="68">
        <v>19</v>
      </c>
      <c r="F44" s="994">
        <v>20</v>
      </c>
      <c r="G44" s="994"/>
      <c r="H44" s="994"/>
      <c r="I44" s="994">
        <v>21</v>
      </c>
      <c r="J44" s="994"/>
      <c r="K44" s="994"/>
      <c r="L44" s="994">
        <v>21</v>
      </c>
      <c r="M44" s="994"/>
      <c r="N44" s="994"/>
      <c r="O44" s="994">
        <v>19</v>
      </c>
      <c r="P44" s="994"/>
      <c r="Q44" s="994"/>
      <c r="R44" s="994">
        <v>20</v>
      </c>
      <c r="S44" s="994"/>
      <c r="T44" s="994"/>
      <c r="U44" s="994">
        <v>20</v>
      </c>
      <c r="V44" s="994"/>
      <c r="W44" s="994"/>
      <c r="X44" s="994">
        <v>19</v>
      </c>
      <c r="Y44" s="994"/>
      <c r="Z44" s="994"/>
      <c r="AA44" s="994">
        <v>19</v>
      </c>
      <c r="AB44" s="994"/>
      <c r="AC44" s="994"/>
      <c r="AD44" s="994">
        <v>19</v>
      </c>
      <c r="AE44" s="994"/>
      <c r="AF44" s="994"/>
      <c r="AG44" s="994">
        <v>20</v>
      </c>
      <c r="AH44" s="994"/>
      <c r="AI44" s="994"/>
      <c r="AJ44" s="979">
        <f>+SUM(D44:AI44)</f>
        <v>237</v>
      </c>
      <c r="AK44" s="979"/>
      <c r="AL44" s="84"/>
      <c r="AM44" s="77"/>
      <c r="AN44" s="77"/>
      <c r="AO44" s="77"/>
      <c r="AP44" s="77"/>
      <c r="AQ44" s="77"/>
    </row>
    <row r="45" spans="1:43" ht="5.0999999999999996" customHeight="1">
      <c r="A45" s="85"/>
      <c r="B45" s="85"/>
      <c r="C45" s="85"/>
      <c r="D45" s="77"/>
      <c r="E45" s="77"/>
      <c r="F45" s="77"/>
      <c r="G45" s="77"/>
      <c r="H45" s="77"/>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86"/>
      <c r="AK45" s="74"/>
      <c r="AL45" s="60"/>
      <c r="AM45" s="60"/>
      <c r="AN45" s="13"/>
    </row>
    <row r="46" spans="1:43" ht="18" customHeight="1">
      <c r="A46" s="14" t="s">
        <v>320</v>
      </c>
      <c r="B46" s="74"/>
      <c r="D46" s="74"/>
      <c r="E46" s="74"/>
      <c r="F46" s="74"/>
      <c r="G46" s="74"/>
      <c r="H46" s="74"/>
      <c r="I46" s="74"/>
      <c r="J46" s="74"/>
      <c r="K46" s="74"/>
      <c r="L46" s="74"/>
      <c r="M46" s="74"/>
      <c r="N46" s="74"/>
      <c r="O46" s="74"/>
      <c r="P46" s="74"/>
      <c r="Q46" s="74"/>
      <c r="R46" s="74"/>
      <c r="S46" s="74"/>
      <c r="T46" s="74"/>
      <c r="U46" s="74"/>
      <c r="V46" s="74"/>
      <c r="W46" s="60"/>
      <c r="X46" s="74"/>
      <c r="Y46" s="74"/>
      <c r="Z46" s="74"/>
      <c r="AA46" s="74"/>
      <c r="AB46" s="74"/>
      <c r="AC46" s="74"/>
      <c r="AD46" s="74"/>
      <c r="AE46" s="74"/>
      <c r="AF46" s="74"/>
      <c r="AG46" s="74"/>
      <c r="AH46" s="74"/>
      <c r="AI46" s="74"/>
      <c r="AJ46" s="86"/>
      <c r="AK46" s="74"/>
      <c r="AL46" s="60"/>
      <c r="AM46" s="60"/>
      <c r="AN46" s="13"/>
    </row>
    <row r="47" spans="1:43" ht="45" customHeight="1">
      <c r="A47" s="983" t="s">
        <v>321</v>
      </c>
      <c r="B47" s="983"/>
      <c r="C47" s="983" t="s">
        <v>302</v>
      </c>
      <c r="D47" s="983"/>
      <c r="E47" s="991" t="s">
        <v>322</v>
      </c>
      <c r="F47" s="991"/>
      <c r="G47" s="991"/>
      <c r="H47" s="991"/>
      <c r="I47" s="77"/>
      <c r="J47" s="77"/>
      <c r="K47" s="77"/>
      <c r="L47" s="77"/>
      <c r="M47" s="77"/>
      <c r="N47" s="77"/>
      <c r="O47" s="77"/>
      <c r="P47" s="77"/>
      <c r="Q47" s="77"/>
      <c r="R47" s="77"/>
      <c r="S47" s="77"/>
      <c r="T47" s="77"/>
      <c r="U47" s="77"/>
      <c r="W47" s="60"/>
      <c r="X47" s="74"/>
      <c r="Y47" s="74"/>
      <c r="Z47" s="74"/>
      <c r="AA47" s="74"/>
      <c r="AB47" s="74"/>
      <c r="AC47" s="74"/>
      <c r="AD47" s="74"/>
      <c r="AE47" s="74"/>
      <c r="AF47" s="74"/>
      <c r="AG47" s="74"/>
      <c r="AH47" s="74"/>
      <c r="AI47" s="74"/>
      <c r="AJ47" s="86"/>
      <c r="AK47" s="74"/>
      <c r="AL47" s="60"/>
      <c r="AM47" s="60"/>
      <c r="AN47" s="13"/>
    </row>
    <row r="48" spans="1:43" ht="18" customHeight="1">
      <c r="A48" s="991" t="s">
        <v>324</v>
      </c>
      <c r="B48" s="991"/>
      <c r="C48" s="992">
        <f>ROUNDDOWN(IF(AL37&lt;=30,1,1+ROUNDUP((AL37-30)/30,0)),1)</f>
        <v>3</v>
      </c>
      <c r="D48" s="992"/>
      <c r="E48" s="992">
        <f>ROUNDDOWN(AL37/6,1)</f>
        <v>14.5</v>
      </c>
      <c r="F48" s="992"/>
      <c r="G48" s="992"/>
      <c r="H48" s="992"/>
      <c r="I48" s="77"/>
      <c r="J48" s="77"/>
      <c r="K48" s="77"/>
      <c r="L48" s="77"/>
      <c r="M48" s="77"/>
      <c r="N48" s="77"/>
      <c r="O48" s="77"/>
      <c r="P48" s="77"/>
      <c r="Q48" s="77"/>
      <c r="R48" s="77"/>
      <c r="S48" s="77"/>
      <c r="T48" s="77"/>
      <c r="U48" s="77"/>
      <c r="W48" s="60"/>
      <c r="X48" s="74"/>
      <c r="Y48" s="74"/>
      <c r="Z48" s="74"/>
      <c r="AA48" s="74"/>
      <c r="AB48" s="74"/>
      <c r="AC48" s="74"/>
      <c r="AD48" s="74"/>
      <c r="AE48" s="74"/>
      <c r="AF48" s="74"/>
      <c r="AG48" s="74"/>
      <c r="AH48" s="74"/>
      <c r="AI48" s="74"/>
      <c r="AJ48" s="86"/>
      <c r="AK48" s="74"/>
      <c r="AL48" s="60"/>
      <c r="AM48" s="60"/>
      <c r="AN48" s="13"/>
    </row>
    <row r="49" spans="1:40" ht="5.0999999999999996" customHeight="1">
      <c r="A49" s="85"/>
      <c r="B49" s="85"/>
      <c r="C49" s="85"/>
      <c r="D49" s="85"/>
      <c r="E49" s="85"/>
      <c r="F49" s="85"/>
      <c r="G49" s="85"/>
      <c r="H49" s="85"/>
      <c r="I49" s="85"/>
      <c r="J49" s="74"/>
      <c r="K49" s="74"/>
      <c r="L49" s="74"/>
      <c r="M49" s="86"/>
      <c r="N49" s="74"/>
      <c r="O49" s="74"/>
      <c r="P49" s="74"/>
      <c r="Q49" s="77"/>
      <c r="W49" s="60"/>
      <c r="X49" s="74"/>
      <c r="Y49" s="74"/>
      <c r="Z49" s="74"/>
      <c r="AA49" s="74"/>
      <c r="AB49" s="74"/>
      <c r="AC49" s="74"/>
      <c r="AD49" s="74"/>
      <c r="AE49" s="74"/>
      <c r="AF49" s="74"/>
      <c r="AG49" s="74"/>
      <c r="AH49" s="74"/>
      <c r="AI49" s="74"/>
      <c r="AJ49" s="86"/>
      <c r="AK49" s="74"/>
      <c r="AL49" s="60"/>
      <c r="AM49" s="60"/>
      <c r="AN49" s="13"/>
    </row>
    <row r="50" spans="1:40" ht="21" customHeight="1">
      <c r="A50" s="14" t="s">
        <v>325</v>
      </c>
      <c r="B50" s="7"/>
      <c r="C50" s="55"/>
      <c r="D50" s="55"/>
      <c r="E50" s="55"/>
      <c r="F50" s="55"/>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55"/>
      <c r="AM50" s="55"/>
      <c r="AN50" s="13"/>
    </row>
    <row r="51" spans="1:40" ht="24.9" customHeight="1">
      <c r="A51" s="13"/>
      <c r="B51" s="60"/>
      <c r="C51" s="980" t="str">
        <f>IF(VLOOKUP($AK$1,[7]選択肢!$A$1:$J$31,C56,FALSE)=0,"-",VLOOKUP($AK$1,[7]選択肢!$A$1:$J$31,C56,FALSE))</f>
        <v>管理者</v>
      </c>
      <c r="D51" s="981"/>
      <c r="E51" s="989" t="str">
        <f>IF(VLOOKUP($AK$1,[7]選択肢!$A$1:$J$31,E56,FALSE)=0,"-",VLOOKUP($AK$1,[7]選択肢!$A$1:$J$31,E56,FALSE))</f>
        <v>サービス管理責任者</v>
      </c>
      <c r="F51" s="989"/>
      <c r="G51" s="989"/>
      <c r="H51" s="989"/>
      <c r="I51" s="980" t="str">
        <f>IF(VLOOKUP($AK$1,[7]選択肢!$A$1:$J$31,I56,FALSE)=0,"-",VLOOKUP($AK$1,[7]選択肢!$A$1:$J$31,I56,FALSE))</f>
        <v>世話人</v>
      </c>
      <c r="J51" s="981"/>
      <c r="K51" s="981"/>
      <c r="L51" s="981"/>
      <c r="M51" s="981"/>
      <c r="N51" s="982"/>
      <c r="O51" s="980" t="str">
        <f>IF(VLOOKUP($AK$1,[7]選択肢!$A$1:$J$31,O56,FALSE)=0,"-",VLOOKUP($AK$1,[7]選択肢!$A$1:$J$31,O56,FALSE))</f>
        <v>その他職員</v>
      </c>
      <c r="P51" s="981"/>
      <c r="Q51" s="981"/>
      <c r="R51" s="981"/>
      <c r="S51" s="981"/>
      <c r="T51" s="982"/>
      <c r="U51" s="980" t="str">
        <f>IF(VLOOKUP($AK$1,[7]選択肢!$A$1:$J$31,U56,FALSE)=0,"-",VLOOKUP($AK$1,[7]選択肢!$A$1:$J$31,U56,FALSE))</f>
        <v>-</v>
      </c>
      <c r="V51" s="981"/>
      <c r="W51" s="981"/>
      <c r="X51" s="981"/>
      <c r="Y51" s="981"/>
      <c r="Z51" s="982"/>
      <c r="AA51" s="980" t="str">
        <f>IF(VLOOKUP($AK$1,[7]選択肢!$A$1:$J$31,AA56,FALSE)=0,"-",VLOOKUP($AK$1,[7]選択肢!$A$1:$J$31,AA56,FALSE))</f>
        <v>-</v>
      </c>
      <c r="AB51" s="981"/>
      <c r="AC51" s="981"/>
      <c r="AD51" s="981"/>
      <c r="AE51" s="981"/>
      <c r="AF51" s="982"/>
      <c r="AG51" s="989" t="str">
        <f>IF(VLOOKUP($AK$1,[7]選択肢!$A$1:$J$31,AG56,FALSE)=0,"-",VLOOKUP($AK$1,[7]選択肢!$A$1:$J$31,AG56,FALSE))</f>
        <v>-</v>
      </c>
      <c r="AH51" s="989"/>
      <c r="AI51" s="989"/>
      <c r="AJ51" s="989"/>
      <c r="AK51" s="989"/>
      <c r="AL51" s="989" t="str">
        <f>IF(VLOOKUP($AK$1,[7]選択肢!$A$1:$J$31,AL56,FALSE)=0,"-",VLOOKUP($AK$1,[7]選択肢!$A$1:$J$31,AL56,FALSE))</f>
        <v>-</v>
      </c>
      <c r="AM51" s="989"/>
      <c r="AN51" s="13"/>
    </row>
    <row r="52" spans="1:40" ht="18" customHeight="1">
      <c r="A52" s="13"/>
      <c r="B52" s="60"/>
      <c r="C52" s="87" t="s">
        <v>326</v>
      </c>
      <c r="D52" s="87" t="s">
        <v>327</v>
      </c>
      <c r="E52" s="88" t="s">
        <v>326</v>
      </c>
      <c r="F52" s="990" t="s">
        <v>327</v>
      </c>
      <c r="G52" s="990"/>
      <c r="H52" s="990"/>
      <c r="I52" s="986" t="s">
        <v>326</v>
      </c>
      <c r="J52" s="987"/>
      <c r="K52" s="988"/>
      <c r="L52" s="986" t="s">
        <v>327</v>
      </c>
      <c r="M52" s="987"/>
      <c r="N52" s="988"/>
      <c r="O52" s="986" t="s">
        <v>326</v>
      </c>
      <c r="P52" s="987"/>
      <c r="Q52" s="988"/>
      <c r="R52" s="986" t="s">
        <v>327</v>
      </c>
      <c r="S52" s="987"/>
      <c r="T52" s="988"/>
      <c r="U52" s="986" t="s">
        <v>326</v>
      </c>
      <c r="V52" s="987"/>
      <c r="W52" s="988"/>
      <c r="X52" s="986" t="s">
        <v>327</v>
      </c>
      <c r="Y52" s="987"/>
      <c r="Z52" s="988"/>
      <c r="AA52" s="986" t="s">
        <v>326</v>
      </c>
      <c r="AB52" s="987"/>
      <c r="AC52" s="988"/>
      <c r="AD52" s="986" t="s">
        <v>327</v>
      </c>
      <c r="AE52" s="987"/>
      <c r="AF52" s="988"/>
      <c r="AG52" s="986" t="s">
        <v>326</v>
      </c>
      <c r="AH52" s="987"/>
      <c r="AI52" s="988"/>
      <c r="AJ52" s="986" t="s">
        <v>327</v>
      </c>
      <c r="AK52" s="988"/>
      <c r="AL52" s="88" t="s">
        <v>47</v>
      </c>
      <c r="AM52" s="88" t="s">
        <v>48</v>
      </c>
      <c r="AN52" s="13"/>
    </row>
    <row r="53" spans="1:40" ht="18" customHeight="1">
      <c r="A53" s="13"/>
      <c r="B53" s="89" t="s">
        <v>328</v>
      </c>
      <c r="C53" s="88">
        <f>COUNTIFS($B$11:$B$30,C$51,$C$11:$C$30,"A",$E$11:$E$30,"*")</f>
        <v>0</v>
      </c>
      <c r="D53" s="88">
        <f>COUNTIFS($B$11:$B$30,C$51,$C$11:$C$30,"B",$E$11:$E$30,"*")</f>
        <v>0</v>
      </c>
      <c r="E53" s="88">
        <f>COUNTIFS($B$11:$B$30,E$51,$C$11:$C$30,"A",$E$11:$E$30,"*")</f>
        <v>1</v>
      </c>
      <c r="F53" s="986">
        <f>COUNTIFS($B$11:$B$30,E$51,$C$11:$C$30,"B",$E$11:$E$30,"*")</f>
        <v>1</v>
      </c>
      <c r="G53" s="987"/>
      <c r="H53" s="988"/>
      <c r="I53" s="986">
        <f>COUNTIFS($B$11:$B$30,I$51,$C$11:$C$30,"A",$E$11:$E$30,"*")</f>
        <v>0</v>
      </c>
      <c r="J53" s="987"/>
      <c r="K53" s="988"/>
      <c r="L53" s="986">
        <f>COUNTIFS($B$11:$B$30,I$51,$C$11:$C$30,"B",$E$11:$E$30,"*")</f>
        <v>0</v>
      </c>
      <c r="M53" s="987"/>
      <c r="N53" s="988"/>
      <c r="O53" s="986">
        <f>COUNTIFS($B$11:$B$30,O$51,$C$11:$C$30,"A",$E$11:$E$30,"*")</f>
        <v>0</v>
      </c>
      <c r="P53" s="987"/>
      <c r="Q53" s="988"/>
      <c r="R53" s="986">
        <f>COUNTIFS($B$11:$B$30,O$51,$C$11:$C$30,"B",$E$11:$E$30,"*")</f>
        <v>0</v>
      </c>
      <c r="S53" s="987"/>
      <c r="T53" s="988"/>
      <c r="U53" s="986">
        <f>COUNTIFS($B$11:$B$30,U$51,$C$11:$C$30,"A",$E$11:$E$30,"*")</f>
        <v>0</v>
      </c>
      <c r="V53" s="987"/>
      <c r="W53" s="988"/>
      <c r="X53" s="986">
        <f>COUNTIFS($B$11:$B$30,U$51,$C$11:$C$30,"B",$E$11:$E$30,"*")</f>
        <v>0</v>
      </c>
      <c r="Y53" s="987"/>
      <c r="Z53" s="988"/>
      <c r="AA53" s="986">
        <f>COUNTIFS($B$11:$B$30,AA$51,$C$11:$C$30,"A",$E$11:$E$30,"*")</f>
        <v>0</v>
      </c>
      <c r="AB53" s="987"/>
      <c r="AC53" s="988"/>
      <c r="AD53" s="986">
        <f>COUNTIFS($B$11:$B$30,AA$51,$C$11:$C$30,"B",$E$11:$E$30,"*")</f>
        <v>0</v>
      </c>
      <c r="AE53" s="987"/>
      <c r="AF53" s="988"/>
      <c r="AG53" s="986">
        <f>COUNTIFS($B$11:$B$30,AG$51,$C$11:$C$30,"A",$E$11:$E$30,"*")</f>
        <v>0</v>
      </c>
      <c r="AH53" s="987"/>
      <c r="AI53" s="988"/>
      <c r="AJ53" s="986">
        <f>COUNTIFS($B$11:$B$30,AG$51,$C$11:$C$30,"B",$E$11:$E$30,"*")</f>
        <v>0</v>
      </c>
      <c r="AK53" s="988"/>
      <c r="AL53" s="88">
        <f>COUNTIFS($B$11:$B$30,AL$51,$C$11:$C$30,"A",$E$11:$E$30,"*")</f>
        <v>0</v>
      </c>
      <c r="AM53" s="88">
        <f>COUNTIFS($B$11:$B$30,AL$51,$C$11:$C$30,"B",$E$11:$E$30,"*")</f>
        <v>0</v>
      </c>
      <c r="AN53" s="13"/>
    </row>
    <row r="54" spans="1:40" ht="18" customHeight="1">
      <c r="A54" s="13"/>
      <c r="B54" s="76" t="s">
        <v>329</v>
      </c>
      <c r="C54" s="90"/>
      <c r="D54" s="90"/>
      <c r="E54" s="88">
        <f>COUNTIFS($B$11:$B$30,E$51,$C$11:$C$30,"C",$E$11:$E$30,"*")</f>
        <v>1</v>
      </c>
      <c r="F54" s="986">
        <f>COUNTIFS($B$11:$B$30,E$51,$C$11:$C$30,"D",$E$11:$E$30,"*")</f>
        <v>1</v>
      </c>
      <c r="G54" s="987"/>
      <c r="H54" s="988"/>
      <c r="I54" s="986">
        <f>COUNTIFS($B$11:$B$30,I$51,$C$11:$C$30,"C",$E$11:$E$30,"*")</f>
        <v>0</v>
      </c>
      <c r="J54" s="987"/>
      <c r="K54" s="988"/>
      <c r="L54" s="986">
        <f>COUNTIFS($B$11:$B$30,I$51,$C$11:$C$30,"D",$E$11:$E$30,"*")</f>
        <v>0</v>
      </c>
      <c r="M54" s="987"/>
      <c r="N54" s="988"/>
      <c r="O54" s="986">
        <f>COUNTIFS($B$11:$B$30,O$51,$C$11:$C$30,"C",$E$11:$E$30,"*")</f>
        <v>0</v>
      </c>
      <c r="P54" s="987"/>
      <c r="Q54" s="988"/>
      <c r="R54" s="986">
        <f>COUNTIFS($B$11:$B$30,O$51,$C$11:$C$30,"D",$E$11:$E$30,"*")</f>
        <v>0</v>
      </c>
      <c r="S54" s="987"/>
      <c r="T54" s="988"/>
      <c r="U54" s="986">
        <f>COUNTIFS($B$11:$B$30,U$51,$C$11:$C$30,"C",$E$11:$E$30,"*")</f>
        <v>0</v>
      </c>
      <c r="V54" s="987"/>
      <c r="W54" s="988"/>
      <c r="X54" s="986">
        <f>COUNTIFS($B$11:$B$30,U$51,$C$11:$C$30,"D",$E$11:$E$30,"*")</f>
        <v>0</v>
      </c>
      <c r="Y54" s="987"/>
      <c r="Z54" s="988"/>
      <c r="AA54" s="986">
        <f>COUNTIFS($B$11:$B$30,AA$51,$C$11:$C$30,"C",$E$11:$E$30,"*")</f>
        <v>0</v>
      </c>
      <c r="AB54" s="987"/>
      <c r="AC54" s="988"/>
      <c r="AD54" s="986">
        <f>COUNTIFS($B$11:$B$30,AA$51,$C$11:$C$30,"D",$E$11:$E$30,"*")</f>
        <v>0</v>
      </c>
      <c r="AE54" s="987"/>
      <c r="AF54" s="988"/>
      <c r="AG54" s="986">
        <f>COUNTIFS($B$11:$B$30,AG$51,$C$11:$C$30,"C",$E$11:$E$30,"*")</f>
        <v>0</v>
      </c>
      <c r="AH54" s="987"/>
      <c r="AI54" s="988"/>
      <c r="AJ54" s="986">
        <f>COUNTIFS($B$11:$B$30,AG$51,$C$11:$C$30,"D",$E$11:$E$30,"*")</f>
        <v>0</v>
      </c>
      <c r="AK54" s="988"/>
      <c r="AL54" s="88">
        <f>COUNTIFS($B$11:$B$30,AL$51,$C$11:$C$30,"C",$E$11:$E$30,"*")</f>
        <v>0</v>
      </c>
      <c r="AM54" s="88">
        <f>COUNTIFS($B$11:$B$30,AL$51,$C$11:$C$30,"D",$E$11:$E$30,"*")</f>
        <v>0</v>
      </c>
      <c r="AN54" s="13"/>
    </row>
    <row r="55" spans="1:40" ht="24.9" customHeight="1">
      <c r="A55" s="13"/>
      <c r="B55" s="76" t="s">
        <v>330</v>
      </c>
      <c r="C55" s="984"/>
      <c r="D55" s="985"/>
      <c r="E55" s="980" t="str">
        <f>IF($AK$3="４週",SUMIFS($AK$11:$AK$30,$B$11:$B$30,E51)/4/$AH$5,IF($AK$3="歴月",SUMIFS($AK$11:$AK$30,$B$11:$B$30,E51)/$AL$5,"記載する期間を選択してください"))</f>
        <v>記載する期間を選択してください</v>
      </c>
      <c r="F55" s="981"/>
      <c r="G55" s="981"/>
      <c r="H55" s="982"/>
      <c r="I55" s="980" t="str">
        <f>IF($AK$3="４週",SUMIFS($AK$11:$AK$30,$B$11:$B$30,I51)/4/$AH$5,IF($AK$3="歴月",SUMIFS($AK$11:$AK$30,$B$11:$B$30,I51)/$AL$5,"記載する期間を選択してください"))</f>
        <v>記載する期間を選択してください</v>
      </c>
      <c r="J55" s="981"/>
      <c r="K55" s="981"/>
      <c r="L55" s="981"/>
      <c r="M55" s="981"/>
      <c r="N55" s="982"/>
      <c r="O55" s="980" t="str">
        <f>IF($AK$3="４週",SUMIFS($AK$11:$AK$30,$B$11:$B$30,O51)/4/$AH$5,IF($AK$3="歴月",SUMIFS($AK$11:$AK$30,$B$11:$B$30,O51)/$AL$5,"記載する期間を選択してください"))</f>
        <v>記載する期間を選択してください</v>
      </c>
      <c r="P55" s="981"/>
      <c r="Q55" s="981"/>
      <c r="R55" s="981"/>
      <c r="S55" s="981"/>
      <c r="T55" s="982"/>
      <c r="U55" s="980" t="str">
        <f>IF($AK$3="４週",SUMIFS($AK$11:$AK$30,$B$11:$B$30,U51)/4/$AH$5,IF($AK$3="歴月",SUMIFS($AK$11:$AK$30,$B$11:$B$30,U51)/$AL$5,"記載する期間を選択してください"))</f>
        <v>記載する期間を選択してください</v>
      </c>
      <c r="V55" s="981"/>
      <c r="W55" s="981"/>
      <c r="X55" s="981"/>
      <c r="Y55" s="981"/>
      <c r="Z55" s="982"/>
      <c r="AA55" s="980" t="str">
        <f>IF($AK$3="４週",SUMIFS($AK$11:$AK$30,$B$11:$B$30,AA51)/4/$AH$5,IF($AK$3="歴月",SUMIFS($AK$11:$AK$30,$B$11:$B$30,AA51)/$AL$5,"記載する期間を選択してください"))</f>
        <v>記載する期間を選択してください</v>
      </c>
      <c r="AB55" s="981"/>
      <c r="AC55" s="981"/>
      <c r="AD55" s="981"/>
      <c r="AE55" s="981"/>
      <c r="AF55" s="982"/>
      <c r="AG55" s="980" t="str">
        <f>IF($AK$3="４週",SUMIFS($AK$11:$AK$30,$B$11:$B$30,AG51)/4/$AH$5,IF($AK$3="歴月",SUMIFS($AK$11:$AK$30,$B$11:$B$30,AG51)/$AL$5,"記載する期間を選択してください"))</f>
        <v>記載する期間を選択してください</v>
      </c>
      <c r="AH55" s="981"/>
      <c r="AI55" s="981"/>
      <c r="AJ55" s="981"/>
      <c r="AK55" s="982"/>
      <c r="AL55" s="980" t="str">
        <f>IF($AK$3="４週",SUMIFS($AK$11:$AK$30,$B$11:$B$30,AL51)/4/$AH$5,IF($AK$3="歴月",SUMIFS($AK$11:$AK$30,$B$11:$B$30,AL51)/$AL$5,"記載する期間を選択してください"))</f>
        <v>記載する期間を選択してください</v>
      </c>
      <c r="AM55" s="982"/>
      <c r="AN55" s="13"/>
    </row>
    <row r="56" spans="1:40" ht="5.0999999999999996" customHeight="1">
      <c r="A56" s="13"/>
      <c r="B56" s="7"/>
      <c r="C56" s="91">
        <v>2</v>
      </c>
      <c r="D56" s="91"/>
      <c r="E56" s="91">
        <v>3</v>
      </c>
      <c r="F56" s="91"/>
      <c r="G56" s="91"/>
      <c r="H56" s="91"/>
      <c r="I56" s="91">
        <v>4</v>
      </c>
      <c r="J56" s="91"/>
      <c r="K56" s="91"/>
      <c r="L56" s="91"/>
      <c r="M56" s="91"/>
      <c r="N56" s="91"/>
      <c r="O56" s="91">
        <v>5</v>
      </c>
      <c r="P56" s="91"/>
      <c r="Q56" s="91"/>
      <c r="R56" s="91"/>
      <c r="S56" s="91"/>
      <c r="T56" s="91"/>
      <c r="U56" s="91">
        <v>6</v>
      </c>
      <c r="V56" s="91"/>
      <c r="W56" s="91"/>
      <c r="X56" s="91"/>
      <c r="Y56" s="91"/>
      <c r="Z56" s="91"/>
      <c r="AA56" s="91">
        <v>7</v>
      </c>
      <c r="AB56" s="91"/>
      <c r="AC56" s="91"/>
      <c r="AD56" s="91"/>
      <c r="AE56" s="91"/>
      <c r="AF56" s="91"/>
      <c r="AG56" s="91">
        <v>8</v>
      </c>
      <c r="AH56" s="91"/>
      <c r="AI56" s="91"/>
      <c r="AJ56" s="91"/>
      <c r="AK56" s="91"/>
      <c r="AL56" s="91">
        <v>9</v>
      </c>
      <c r="AM56" s="92"/>
      <c r="AN56" s="13"/>
    </row>
    <row r="57" spans="1:40" ht="15" customHeight="1">
      <c r="A57" s="74" t="s">
        <v>331</v>
      </c>
      <c r="B57" s="93"/>
      <c r="C57" s="94"/>
      <c r="D57" s="94"/>
      <c r="E57" s="94"/>
      <c r="F57" s="95"/>
      <c r="G57" s="94"/>
      <c r="H57" s="91"/>
      <c r="I57" s="91"/>
      <c r="J57" s="91"/>
      <c r="K57" s="91"/>
      <c r="L57" s="91"/>
      <c r="M57" s="91"/>
      <c r="N57" s="91"/>
      <c r="O57" s="91"/>
      <c r="P57" s="91"/>
      <c r="Q57" s="91"/>
      <c r="R57" s="91">
        <v>6</v>
      </c>
      <c r="S57" s="91"/>
      <c r="T57" s="91"/>
      <c r="U57" s="91"/>
      <c r="V57" s="91"/>
      <c r="W57" s="91"/>
      <c r="X57" s="91">
        <v>7</v>
      </c>
      <c r="Y57" s="91"/>
      <c r="Z57" s="91"/>
      <c r="AA57" s="91"/>
      <c r="AB57" s="91"/>
      <c r="AC57" s="91"/>
      <c r="AD57" s="91">
        <v>8</v>
      </c>
      <c r="AE57" s="91"/>
      <c r="AF57" s="91"/>
      <c r="AG57" s="96"/>
      <c r="AH57" s="96"/>
      <c r="AI57" s="96"/>
      <c r="AJ57" s="96">
        <v>9</v>
      </c>
      <c r="AK57" s="97"/>
      <c r="AL57" s="97"/>
      <c r="AM57" s="13"/>
    </row>
    <row r="58" spans="1:40" s="74" customFormat="1" ht="15" customHeight="1">
      <c r="A58" s="74" t="s">
        <v>332</v>
      </c>
      <c r="B58" s="85"/>
      <c r="C58" s="85"/>
      <c r="D58" s="85"/>
      <c r="E58" s="85"/>
      <c r="F58" s="85"/>
      <c r="G58" s="85"/>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row>
    <row r="59" spans="1:40" s="74" customFormat="1" ht="15" customHeight="1">
      <c r="A59" s="74" t="s">
        <v>333</v>
      </c>
      <c r="B59" s="85"/>
      <c r="C59" s="85"/>
      <c r="D59" s="85"/>
      <c r="E59" s="85"/>
      <c r="F59" s="85"/>
      <c r="G59" s="85"/>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row>
    <row r="60" spans="1:40" s="74" customFormat="1" ht="15" customHeight="1">
      <c r="A60" s="74" t="s">
        <v>334</v>
      </c>
      <c r="B60" s="85"/>
      <c r="C60" s="85"/>
      <c r="D60" s="85"/>
      <c r="E60" s="85"/>
      <c r="F60" s="85"/>
      <c r="G60" s="85"/>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row>
    <row r="61" spans="1:40" s="74" customFormat="1" ht="15" customHeight="1">
      <c r="A61" s="74" t="s">
        <v>335</v>
      </c>
      <c r="B61" s="85"/>
      <c r="C61" s="85"/>
      <c r="D61" s="85"/>
      <c r="E61" s="85"/>
      <c r="F61" s="85"/>
      <c r="G61" s="85"/>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row>
    <row r="62" spans="1:40" ht="15" customHeight="1">
      <c r="A62" s="74" t="s">
        <v>336</v>
      </c>
      <c r="B62" s="98"/>
      <c r="C62" s="74"/>
      <c r="D62" s="74"/>
      <c r="E62" s="74"/>
      <c r="F62" s="74"/>
      <c r="G62" s="74"/>
    </row>
    <row r="63" spans="1:40" ht="15" customHeight="1">
      <c r="A63" s="74" t="s">
        <v>337</v>
      </c>
      <c r="B63" s="98"/>
      <c r="C63" s="74"/>
      <c r="D63" s="74"/>
      <c r="E63" s="74"/>
      <c r="F63" s="74"/>
      <c r="G63" s="74"/>
    </row>
    <row r="64" spans="1:40" ht="15" customHeight="1">
      <c r="A64" s="74"/>
      <c r="B64" s="89" t="s">
        <v>338</v>
      </c>
      <c r="C64" s="983" t="s">
        <v>339</v>
      </c>
      <c r="D64" s="983"/>
      <c r="E64" s="983"/>
      <c r="F64" s="74"/>
      <c r="G64" s="74"/>
    </row>
    <row r="65" spans="1:7" ht="15" customHeight="1">
      <c r="A65" s="74"/>
      <c r="B65" s="99" t="s">
        <v>303</v>
      </c>
      <c r="C65" s="979" t="s">
        <v>340</v>
      </c>
      <c r="D65" s="979"/>
      <c r="E65" s="979"/>
      <c r="F65" s="74"/>
      <c r="G65" s="74"/>
    </row>
    <row r="66" spans="1:7" ht="15" customHeight="1">
      <c r="A66" s="74"/>
      <c r="B66" s="99" t="s">
        <v>304</v>
      </c>
      <c r="C66" s="979" t="s">
        <v>341</v>
      </c>
      <c r="D66" s="979"/>
      <c r="E66" s="979"/>
      <c r="F66" s="74"/>
      <c r="G66" s="74"/>
    </row>
    <row r="67" spans="1:7" ht="15" customHeight="1">
      <c r="A67" s="74"/>
      <c r="B67" s="99" t="s">
        <v>305</v>
      </c>
      <c r="C67" s="979" t="s">
        <v>342</v>
      </c>
      <c r="D67" s="979"/>
      <c r="E67" s="979"/>
      <c r="F67" s="74"/>
      <c r="G67" s="74"/>
    </row>
    <row r="68" spans="1:7" ht="15" customHeight="1">
      <c r="A68" s="74"/>
      <c r="B68" s="99" t="s">
        <v>306</v>
      </c>
      <c r="C68" s="979" t="s">
        <v>343</v>
      </c>
      <c r="D68" s="979"/>
      <c r="E68" s="979"/>
      <c r="F68" s="74"/>
      <c r="G68" s="74"/>
    </row>
    <row r="69" spans="1:7" ht="15" customHeight="1">
      <c r="A69" s="74"/>
      <c r="B69" s="74" t="s">
        <v>344</v>
      </c>
      <c r="C69" s="74"/>
      <c r="D69" s="74"/>
      <c r="E69" s="74"/>
      <c r="F69" s="74"/>
      <c r="G69" s="74"/>
    </row>
    <row r="70" spans="1:7" ht="15" customHeight="1">
      <c r="A70" s="74"/>
      <c r="B70" s="74" t="s">
        <v>345</v>
      </c>
      <c r="C70" s="74"/>
      <c r="D70" s="74"/>
      <c r="E70" s="74"/>
      <c r="F70" s="74"/>
      <c r="G70" s="74"/>
    </row>
    <row r="71" spans="1:7" ht="15" customHeight="1">
      <c r="A71" s="74"/>
      <c r="B71" s="74" t="s">
        <v>346</v>
      </c>
      <c r="C71" s="74"/>
      <c r="D71" s="74"/>
      <c r="E71" s="74"/>
      <c r="F71" s="74"/>
      <c r="G71" s="74"/>
    </row>
    <row r="72" spans="1:7" ht="15" customHeight="1">
      <c r="A72" s="74" t="s">
        <v>347</v>
      </c>
      <c r="B72" s="98"/>
      <c r="C72" s="74"/>
      <c r="D72" s="74"/>
      <c r="E72" s="74"/>
      <c r="F72" s="74"/>
      <c r="G72" s="74"/>
    </row>
    <row r="73" spans="1:7" ht="15" customHeight="1">
      <c r="A73" s="74" t="s">
        <v>348</v>
      </c>
      <c r="B73" s="98"/>
      <c r="C73" s="74"/>
      <c r="D73" s="74"/>
      <c r="E73" s="74"/>
      <c r="F73" s="74"/>
      <c r="G73" s="74"/>
    </row>
    <row r="74" spans="1:7" ht="15" customHeight="1">
      <c r="A74" s="74" t="s">
        <v>349</v>
      </c>
      <c r="B74" s="98"/>
      <c r="C74" s="74"/>
      <c r="D74" s="74"/>
      <c r="E74" s="74"/>
      <c r="F74" s="74"/>
      <c r="G74" s="74"/>
    </row>
    <row r="75" spans="1:7" ht="15" customHeight="1">
      <c r="A75" s="74" t="s">
        <v>350</v>
      </c>
      <c r="B75" s="98"/>
      <c r="C75" s="74"/>
      <c r="D75" s="74"/>
      <c r="E75" s="74"/>
      <c r="F75" s="74"/>
      <c r="G75" s="74"/>
    </row>
    <row r="76" spans="1:7" ht="15" customHeight="1">
      <c r="A76" s="74" t="s">
        <v>351</v>
      </c>
      <c r="B76" s="98"/>
      <c r="C76" s="74"/>
      <c r="D76" s="74"/>
      <c r="E76" s="74"/>
      <c r="F76" s="74"/>
      <c r="G76" s="74"/>
    </row>
    <row r="77" spans="1:7" ht="15" customHeight="1">
      <c r="A77" s="74" t="s">
        <v>352</v>
      </c>
      <c r="B77" s="98"/>
      <c r="C77" s="74"/>
      <c r="D77" s="74"/>
      <c r="E77" s="74"/>
      <c r="F77" s="74"/>
      <c r="G77" s="74"/>
    </row>
    <row r="78" spans="1:7" ht="15" customHeight="1">
      <c r="A78" s="74" t="s">
        <v>353</v>
      </c>
      <c r="B78" s="98"/>
      <c r="C78" s="74"/>
      <c r="D78" s="74"/>
      <c r="E78" s="74"/>
      <c r="F78" s="74"/>
      <c r="G78" s="74"/>
    </row>
    <row r="79" spans="1:7" ht="15" customHeight="1">
      <c r="A79" s="74" t="s">
        <v>354</v>
      </c>
      <c r="B79" s="98"/>
      <c r="C79" s="74"/>
      <c r="D79" s="74"/>
      <c r="E79" s="74"/>
      <c r="F79" s="74"/>
      <c r="G79" s="74"/>
    </row>
    <row r="80" spans="1:7" ht="15" customHeight="1">
      <c r="A80" s="74" t="s">
        <v>355</v>
      </c>
      <c r="B80" s="98"/>
      <c r="C80" s="74"/>
      <c r="D80" s="74"/>
      <c r="E80" s="74"/>
      <c r="F80" s="74"/>
      <c r="G80" s="74"/>
    </row>
    <row r="81" spans="1:7" ht="15" customHeight="1">
      <c r="A81" s="74" t="s">
        <v>356</v>
      </c>
      <c r="B81" s="98"/>
      <c r="C81" s="74"/>
      <c r="D81" s="74"/>
      <c r="E81" s="74"/>
      <c r="F81" s="74"/>
      <c r="G81" s="74"/>
    </row>
    <row r="82" spans="1:7" ht="15" customHeight="1">
      <c r="A82" s="74" t="s">
        <v>357</v>
      </c>
      <c r="B82" s="98"/>
      <c r="C82" s="74"/>
      <c r="D82" s="74"/>
      <c r="E82" s="74"/>
      <c r="F82" s="74"/>
      <c r="G82" s="74"/>
    </row>
    <row r="83" spans="1:7" ht="15" customHeight="1">
      <c r="A83" s="74" t="s">
        <v>358</v>
      </c>
      <c r="B83" s="98"/>
      <c r="C83" s="74"/>
      <c r="D83" s="74"/>
      <c r="E83" s="74"/>
      <c r="F83" s="74"/>
      <c r="G83" s="74"/>
    </row>
    <row r="84" spans="1:7" ht="15" customHeight="1">
      <c r="A84" s="74" t="s">
        <v>359</v>
      </c>
      <c r="B84" s="98"/>
      <c r="C84" s="74"/>
      <c r="D84" s="74"/>
      <c r="E84" s="74"/>
      <c r="F84" s="74"/>
      <c r="G84" s="74"/>
    </row>
  </sheetData>
  <mergeCells count="209">
    <mergeCell ref="C68:E68"/>
    <mergeCell ref="AA55:AF55"/>
    <mergeCell ref="AG55:AK55"/>
    <mergeCell ref="AL55:AM55"/>
    <mergeCell ref="C64:E64"/>
    <mergeCell ref="C65:E65"/>
    <mergeCell ref="C66:E66"/>
    <mergeCell ref="X54:Z54"/>
    <mergeCell ref="AA54:AC54"/>
    <mergeCell ref="AD54:AF54"/>
    <mergeCell ref="AG54:AI54"/>
    <mergeCell ref="AJ54:AK54"/>
    <mergeCell ref="C55:D55"/>
    <mergeCell ref="E55:H55"/>
    <mergeCell ref="I55:N55"/>
    <mergeCell ref="O55:T55"/>
    <mergeCell ref="U55:Z55"/>
    <mergeCell ref="AG53:AI53"/>
    <mergeCell ref="AJ53:AK53"/>
    <mergeCell ref="F54:H54"/>
    <mergeCell ref="I54:K54"/>
    <mergeCell ref="L54:N54"/>
    <mergeCell ref="O54:Q54"/>
    <mergeCell ref="R54:T54"/>
    <mergeCell ref="U54:W54"/>
    <mergeCell ref="C67:E67"/>
    <mergeCell ref="F53:H53"/>
    <mergeCell ref="I53:K53"/>
    <mergeCell ref="L53:N53"/>
    <mergeCell ref="O53:Q53"/>
    <mergeCell ref="R53:T53"/>
    <mergeCell ref="U53:W53"/>
    <mergeCell ref="X53:Z53"/>
    <mergeCell ref="AA53:AC53"/>
    <mergeCell ref="AD53:AF53"/>
    <mergeCell ref="AG51:AK51"/>
    <mergeCell ref="AL51:AM51"/>
    <mergeCell ref="F52:H52"/>
    <mergeCell ref="I52:K52"/>
    <mergeCell ref="L52:N52"/>
    <mergeCell ref="O52:Q52"/>
    <mergeCell ref="R52:T52"/>
    <mergeCell ref="U52:W52"/>
    <mergeCell ref="X52:Z52"/>
    <mergeCell ref="AA52:AC52"/>
    <mergeCell ref="AD52:AF52"/>
    <mergeCell ref="AG52:AI52"/>
    <mergeCell ref="AJ52:AK52"/>
    <mergeCell ref="C51:D51"/>
    <mergeCell ref="E51:H51"/>
    <mergeCell ref="I51:N51"/>
    <mergeCell ref="O51:T51"/>
    <mergeCell ref="U51:Z51"/>
    <mergeCell ref="AA51:AF51"/>
    <mergeCell ref="A47:B47"/>
    <mergeCell ref="C47:D47"/>
    <mergeCell ref="E47:H47"/>
    <mergeCell ref="A48:B48"/>
    <mergeCell ref="C48:D48"/>
    <mergeCell ref="E48:H48"/>
    <mergeCell ref="U44:W44"/>
    <mergeCell ref="X44:Z44"/>
    <mergeCell ref="AA44:AC44"/>
    <mergeCell ref="AD44:AF44"/>
    <mergeCell ref="AG44:AI44"/>
    <mergeCell ref="AJ44:AK44"/>
    <mergeCell ref="A44:C44"/>
    <mergeCell ref="F44:H44"/>
    <mergeCell ref="I44:K44"/>
    <mergeCell ref="L44:N44"/>
    <mergeCell ref="O44:Q44"/>
    <mergeCell ref="R44:T44"/>
    <mergeCell ref="U43:W43"/>
    <mergeCell ref="X43:Z43"/>
    <mergeCell ref="AA43:AC43"/>
    <mergeCell ref="AD43:AF43"/>
    <mergeCell ref="AG43:AI43"/>
    <mergeCell ref="AJ43:AK43"/>
    <mergeCell ref="A43:C43"/>
    <mergeCell ref="F43:H43"/>
    <mergeCell ref="I43:K43"/>
    <mergeCell ref="L43:N43"/>
    <mergeCell ref="O43:Q43"/>
    <mergeCell ref="R43:T43"/>
    <mergeCell ref="AG39:AI39"/>
    <mergeCell ref="AJ39:AK39"/>
    <mergeCell ref="F42:H42"/>
    <mergeCell ref="I42:K42"/>
    <mergeCell ref="L42:N42"/>
    <mergeCell ref="O42:Q42"/>
    <mergeCell ref="R42:T42"/>
    <mergeCell ref="F41:H41"/>
    <mergeCell ref="I41:K41"/>
    <mergeCell ref="L41:N41"/>
    <mergeCell ref="O41:Q41"/>
    <mergeCell ref="R41:T41"/>
    <mergeCell ref="U42:W42"/>
    <mergeCell ref="X42:Z42"/>
    <mergeCell ref="AA42:AC42"/>
    <mergeCell ref="AD42:AF42"/>
    <mergeCell ref="AG42:AI42"/>
    <mergeCell ref="AJ42:AK42"/>
    <mergeCell ref="X41:Z41"/>
    <mergeCell ref="AA41:AC41"/>
    <mergeCell ref="AD41:AF41"/>
    <mergeCell ref="AG41:AI41"/>
    <mergeCell ref="AJ41:AK41"/>
    <mergeCell ref="U41:W41"/>
    <mergeCell ref="F40:H40"/>
    <mergeCell ref="I40:K40"/>
    <mergeCell ref="L40:N40"/>
    <mergeCell ref="O40:Q40"/>
    <mergeCell ref="R40:T40"/>
    <mergeCell ref="AA38:AC38"/>
    <mergeCell ref="AD38:AF38"/>
    <mergeCell ref="AG38:AI38"/>
    <mergeCell ref="AJ38:AK38"/>
    <mergeCell ref="F39:H39"/>
    <mergeCell ref="I39:K39"/>
    <mergeCell ref="L39:N39"/>
    <mergeCell ref="O39:Q39"/>
    <mergeCell ref="R39:T39"/>
    <mergeCell ref="U39:W39"/>
    <mergeCell ref="U40:W40"/>
    <mergeCell ref="X40:Z40"/>
    <mergeCell ref="AA40:AC40"/>
    <mergeCell ref="AD40:AF40"/>
    <mergeCell ref="AG40:AI40"/>
    <mergeCell ref="AJ40:AK40"/>
    <mergeCell ref="X39:Z39"/>
    <mergeCell ref="AA39:AC39"/>
    <mergeCell ref="AD39:AF39"/>
    <mergeCell ref="AD37:AF37"/>
    <mergeCell ref="AG37:AI37"/>
    <mergeCell ref="AJ37:AK37"/>
    <mergeCell ref="F38:H38"/>
    <mergeCell ref="I38:K38"/>
    <mergeCell ref="L38:N38"/>
    <mergeCell ref="O38:Q38"/>
    <mergeCell ref="R38:T38"/>
    <mergeCell ref="U38:W38"/>
    <mergeCell ref="X38:Z38"/>
    <mergeCell ref="A37:C37"/>
    <mergeCell ref="F37:H37"/>
    <mergeCell ref="I37:K37"/>
    <mergeCell ref="L37:N37"/>
    <mergeCell ref="O37:Q37"/>
    <mergeCell ref="R37:T37"/>
    <mergeCell ref="U37:W37"/>
    <mergeCell ref="X37:Z37"/>
    <mergeCell ref="AA37:AC37"/>
    <mergeCell ref="AM29:AN29"/>
    <mergeCell ref="AM30:AN30"/>
    <mergeCell ref="A31:E31"/>
    <mergeCell ref="AM31:AN32"/>
    <mergeCell ref="A32:E32"/>
    <mergeCell ref="A36:C36"/>
    <mergeCell ref="F36:H36"/>
    <mergeCell ref="I36:K36"/>
    <mergeCell ref="L36:N36"/>
    <mergeCell ref="O36:Q36"/>
    <mergeCell ref="AJ36:AK36"/>
    <mergeCell ref="R36:T36"/>
    <mergeCell ref="U36:W36"/>
    <mergeCell ref="X36:Z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7"/>
  <dataValidations count="6">
    <dataValidation type="whole" operator="greaterThanOrEqual" allowBlank="1" showInputMessage="1" showErrorMessage="1" sqref="AG37:AG44 I37:I44 AD37:AD44 AA37:AA44 X37:X44 U37:U44 R37:R44 O37:O44 L37:L44 D37:F44" xr:uid="{D7412DAF-ACC2-442C-ADE9-8E37B47711D3}">
      <formula1>0</formula1>
    </dataValidation>
    <dataValidation type="list" allowBlank="1" showInputMessage="1" showErrorMessage="1" sqref="B11:B30" xr:uid="{4F5C60D6-8E58-4CC8-8D0F-2ADE45B4D6E0}">
      <formula1>INDIRECT($AK$1)</formula1>
    </dataValidation>
    <dataValidation type="list" allowBlank="1" showInputMessage="1" showErrorMessage="1" sqref="AK3:AN3" xr:uid="{D3985BEC-EE15-402B-8667-6DF72D2DAFF3}">
      <formula1>"４週,歴月"</formula1>
    </dataValidation>
    <dataValidation type="list" allowBlank="1" showInputMessage="1" showErrorMessage="1" sqref="AK4:AN4" xr:uid="{2682CFA4-DE90-4CF0-8D30-D97EE319DC28}">
      <formula1>"予定,実績"</formula1>
    </dataValidation>
    <dataValidation operator="greaterThanOrEqual" allowBlank="1" showInputMessage="1" showErrorMessage="1" sqref="I45:I46 I49 L45:L46 L49 AL37:AL43 AJ37:AJ44" xr:uid="{ADE9132B-A694-4109-B317-A7DDF86C9721}"/>
    <dataValidation type="list" allowBlank="1" showInputMessage="1" showErrorMessage="1" sqref="C11:C30" xr:uid="{E25DF81A-8C77-4AD3-B910-F42AD023D3B4}">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2" manualBreakCount="2">
    <brk id="34" max="39" man="1"/>
    <brk id="71" max="3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EE2E7-F914-4668-9097-1D31CBD86268}">
  <sheetPr>
    <tabColor theme="5" tint="0.79998168889431442"/>
  </sheetPr>
  <dimension ref="A1:AQ90"/>
  <sheetViews>
    <sheetView showGridLines="0" topLeftCell="AA1" zoomScaleNormal="100" zoomScaleSheetLayoutView="100" workbookViewId="0">
      <selection activeCell="Z20" sqref="Z20"/>
    </sheetView>
  </sheetViews>
  <sheetFormatPr defaultColWidth="9.109375" defaultRowHeight="21" customHeight="1"/>
  <cols>
    <col min="1" max="1" width="2.88671875" style="7" customWidth="1"/>
    <col min="2" max="2" width="16.44140625" style="8" customWidth="1"/>
    <col min="3" max="3" width="7.33203125" style="7" customWidth="1"/>
    <col min="4" max="5" width="8.44140625" style="7" customWidth="1"/>
    <col min="6" max="36" width="2.88671875" style="7" customWidth="1"/>
    <col min="37" max="37" width="7.33203125" style="7" customWidth="1"/>
    <col min="38" max="39" width="8.44140625" style="7" customWidth="1"/>
    <col min="40" max="40" width="6.21875" style="7" customWidth="1"/>
    <col min="41" max="16384" width="9.109375" style="7"/>
  </cols>
  <sheetData>
    <row r="1" spans="1:40" ht="24.9" customHeight="1">
      <c r="A1" s="51" t="s">
        <v>281</v>
      </c>
      <c r="C1" s="52"/>
      <c r="D1" s="52"/>
      <c r="E1" s="52"/>
      <c r="F1" s="52"/>
      <c r="G1" s="52"/>
      <c r="H1" s="52"/>
      <c r="I1" s="52"/>
      <c r="J1" s="52"/>
      <c r="K1" s="52"/>
      <c r="L1" s="52"/>
      <c r="M1" s="52"/>
      <c r="N1" s="52"/>
      <c r="O1" s="52"/>
      <c r="P1" s="52"/>
      <c r="Q1" s="52"/>
      <c r="R1" s="52"/>
      <c r="S1" s="52"/>
      <c r="T1" s="52"/>
      <c r="U1" s="52"/>
      <c r="V1" s="52"/>
      <c r="W1" s="52"/>
      <c r="X1" s="14"/>
      <c r="Y1" s="14"/>
      <c r="Z1" s="13"/>
      <c r="AA1" s="13"/>
      <c r="AB1" s="13"/>
      <c r="AC1" s="13"/>
      <c r="AD1" s="247"/>
      <c r="AE1" s="247"/>
      <c r="AF1" s="247"/>
      <c r="AG1" s="247"/>
      <c r="AH1" s="247"/>
      <c r="AI1" s="54" t="s">
        <v>282</v>
      </c>
      <c r="AJ1" s="54"/>
      <c r="AK1" s="1028" t="s">
        <v>361</v>
      </c>
      <c r="AL1" s="1028"/>
      <c r="AM1" s="1028"/>
      <c r="AN1" s="1028"/>
    </row>
    <row r="2" spans="1:40" ht="18" customHeight="1">
      <c r="A2" s="13"/>
      <c r="B2" s="55"/>
      <c r="C2" s="55"/>
      <c r="D2" s="55"/>
      <c r="E2" s="55"/>
      <c r="F2" s="55"/>
      <c r="G2" s="55"/>
      <c r="H2" s="55"/>
      <c r="I2" s="55"/>
      <c r="J2" s="55"/>
      <c r="K2" s="55"/>
      <c r="L2" s="55"/>
      <c r="M2" s="1029">
        <v>2024</v>
      </c>
      <c r="N2" s="1029"/>
      <c r="O2" s="1029"/>
      <c r="P2" s="1029"/>
      <c r="Q2" s="1030" t="s">
        <v>284</v>
      </c>
      <c r="R2" s="1030"/>
      <c r="S2" s="1029">
        <v>5</v>
      </c>
      <c r="T2" s="1029"/>
      <c r="U2" s="1030" t="s">
        <v>285</v>
      </c>
      <c r="V2" s="1030"/>
      <c r="W2" s="55"/>
      <c r="X2" s="55"/>
      <c r="Y2" s="55"/>
      <c r="Z2" s="13"/>
      <c r="AA2" s="13"/>
      <c r="AC2" s="54"/>
      <c r="AD2" s="55"/>
      <c r="AE2" s="55"/>
      <c r="AF2" s="55"/>
      <c r="AG2" s="55"/>
      <c r="AH2" s="55"/>
      <c r="AI2" s="54" t="s">
        <v>286</v>
      </c>
      <c r="AJ2" s="54"/>
      <c r="AK2" s="1031"/>
      <c r="AL2" s="1031"/>
      <c r="AM2" s="1031"/>
      <c r="AN2" s="1031"/>
    </row>
    <row r="3" spans="1:40" ht="18" customHeight="1">
      <c r="A3" s="248"/>
      <c r="B3" s="248"/>
      <c r="C3" s="248"/>
      <c r="D3" s="248"/>
      <c r="E3" s="248"/>
      <c r="F3" s="248"/>
      <c r="G3" s="248"/>
      <c r="H3" s="248"/>
      <c r="I3" s="248"/>
      <c r="J3" s="248"/>
      <c r="K3" s="248"/>
      <c r="L3" s="248"/>
      <c r="M3" s="248"/>
      <c r="N3" s="248"/>
      <c r="O3" s="248"/>
      <c r="P3" s="248"/>
      <c r="Q3" s="248"/>
      <c r="R3" s="248"/>
      <c r="S3" s="248"/>
      <c r="T3" s="248"/>
      <c r="U3" s="248"/>
      <c r="V3" s="248"/>
      <c r="W3" s="248"/>
      <c r="Y3" s="249"/>
      <c r="Z3" s="249"/>
      <c r="AA3" s="249"/>
      <c r="AB3" s="13"/>
      <c r="AC3" s="249"/>
      <c r="AD3" s="249"/>
      <c r="AE3" s="249"/>
      <c r="AF3" s="249"/>
      <c r="AG3" s="249"/>
      <c r="AH3" s="249"/>
      <c r="AI3" s="250" t="s">
        <v>287</v>
      </c>
      <c r="AJ3" s="54"/>
      <c r="AK3" s="1032" t="s">
        <v>362</v>
      </c>
      <c r="AL3" s="1032"/>
      <c r="AM3" s="1032"/>
      <c r="AN3" s="1032"/>
    </row>
    <row r="4" spans="1:40" ht="18" customHeight="1">
      <c r="A4" s="248"/>
      <c r="B4" s="248"/>
      <c r="C4" s="248"/>
      <c r="D4" s="248"/>
      <c r="E4" s="248"/>
      <c r="F4" s="248"/>
      <c r="G4" s="248"/>
      <c r="H4" s="248"/>
      <c r="I4" s="248"/>
      <c r="J4" s="248"/>
      <c r="K4" s="248"/>
      <c r="L4" s="248"/>
      <c r="M4" s="248"/>
      <c r="N4" s="248"/>
      <c r="O4" s="248"/>
      <c r="P4" s="248"/>
      <c r="Q4" s="248"/>
      <c r="R4" s="248"/>
      <c r="S4" s="248"/>
      <c r="T4" s="248"/>
      <c r="U4" s="248"/>
      <c r="V4" s="248"/>
      <c r="W4" s="248"/>
      <c r="Y4" s="249"/>
      <c r="Z4" s="249"/>
      <c r="AA4" s="249"/>
      <c r="AB4" s="13"/>
      <c r="AC4" s="249"/>
      <c r="AD4" s="249"/>
      <c r="AE4" s="249"/>
      <c r="AF4" s="249"/>
      <c r="AG4" s="249"/>
      <c r="AH4" s="249"/>
      <c r="AI4" s="250" t="s">
        <v>288</v>
      </c>
      <c r="AJ4" s="54"/>
      <c r="AK4" s="1032"/>
      <c r="AL4" s="1032"/>
      <c r="AM4" s="1032"/>
      <c r="AN4" s="1032"/>
    </row>
    <row r="5" spans="1:40" ht="18" customHeight="1">
      <c r="A5" s="248"/>
      <c r="B5" s="248"/>
      <c r="C5" s="248"/>
      <c r="D5" s="248"/>
      <c r="E5" s="248"/>
      <c r="F5" s="248"/>
      <c r="G5" s="248"/>
      <c r="H5" s="248"/>
      <c r="I5" s="248"/>
      <c r="J5" s="248"/>
      <c r="K5" s="248"/>
      <c r="L5" s="248"/>
      <c r="M5" s="248"/>
      <c r="N5" s="248"/>
      <c r="O5" s="248"/>
      <c r="P5" s="248"/>
      <c r="Q5" s="248"/>
      <c r="R5" s="248"/>
      <c r="S5" s="248"/>
      <c r="U5" s="248"/>
      <c r="V5" s="248"/>
      <c r="W5" s="248"/>
      <c r="Y5" s="249"/>
      <c r="Z5" s="249"/>
      <c r="AA5" s="249"/>
      <c r="AB5" s="13"/>
      <c r="AC5" s="249"/>
      <c r="AD5" s="249"/>
      <c r="AE5" s="249"/>
      <c r="AF5" s="249"/>
      <c r="AG5" s="250" t="s">
        <v>289</v>
      </c>
      <c r="AH5" s="1033">
        <v>40</v>
      </c>
      <c r="AI5" s="1033"/>
      <c r="AJ5" s="1033"/>
      <c r="AK5" s="249" t="s">
        <v>290</v>
      </c>
      <c r="AL5" s="251">
        <v>160</v>
      </c>
      <c r="AM5" s="249" t="s">
        <v>291</v>
      </c>
      <c r="AN5" s="13"/>
    </row>
    <row r="6" spans="1:40" ht="9.9" customHeight="1">
      <c r="A6" s="13"/>
      <c r="B6" s="60"/>
      <c r="C6" s="60"/>
      <c r="D6" s="60"/>
      <c r="E6" s="60"/>
      <c r="F6" s="60"/>
      <c r="G6" s="60"/>
      <c r="H6" s="60"/>
      <c r="I6" s="60"/>
      <c r="J6" s="60"/>
      <c r="K6" s="60"/>
      <c r="L6" s="60"/>
      <c r="M6" s="60"/>
      <c r="N6" s="60"/>
      <c r="O6" s="60"/>
      <c r="P6" s="60"/>
      <c r="Q6" s="60"/>
      <c r="R6" s="60"/>
      <c r="S6" s="60"/>
      <c r="T6" s="60"/>
      <c r="U6" s="60"/>
      <c r="V6" s="60"/>
      <c r="W6" s="60"/>
      <c r="X6" s="55"/>
      <c r="Y6" s="55"/>
      <c r="Z6" s="55"/>
      <c r="AA6" s="55"/>
      <c r="AB6" s="55"/>
      <c r="AC6" s="55"/>
      <c r="AD6" s="55"/>
      <c r="AE6" s="55"/>
      <c r="AF6" s="55"/>
      <c r="AG6" s="55"/>
      <c r="AH6" s="55"/>
      <c r="AI6" s="55"/>
      <c r="AJ6" s="55"/>
      <c r="AK6" s="55"/>
      <c r="AL6" s="55"/>
      <c r="AM6" s="13"/>
      <c r="AN6" s="13"/>
    </row>
    <row r="7" spans="1:40" ht="15" customHeight="1">
      <c r="A7" s="1015" t="s">
        <v>292</v>
      </c>
      <c r="B7" s="1021" t="s">
        <v>293</v>
      </c>
      <c r="C7" s="1035" t="s">
        <v>294</v>
      </c>
      <c r="D7" s="983" t="s">
        <v>295</v>
      </c>
      <c r="E7" s="1013" t="s">
        <v>296</v>
      </c>
      <c r="F7" s="1026" t="s">
        <v>297</v>
      </c>
      <c r="G7" s="1026"/>
      <c r="H7" s="1026"/>
      <c r="I7" s="1026"/>
      <c r="J7" s="1026"/>
      <c r="K7" s="1026"/>
      <c r="L7" s="1026"/>
      <c r="M7" s="1026"/>
      <c r="N7" s="1026"/>
      <c r="O7" s="1026"/>
      <c r="P7" s="1026"/>
      <c r="Q7" s="1026"/>
      <c r="R7" s="1026"/>
      <c r="S7" s="1026"/>
      <c r="T7" s="1026"/>
      <c r="U7" s="1026"/>
      <c r="V7" s="1026"/>
      <c r="W7" s="1026"/>
      <c r="X7" s="1026"/>
      <c r="Y7" s="1026"/>
      <c r="Z7" s="1026"/>
      <c r="AA7" s="1026"/>
      <c r="AB7" s="1026"/>
      <c r="AC7" s="1026"/>
      <c r="AD7" s="1026"/>
      <c r="AE7" s="1026"/>
      <c r="AF7" s="1026"/>
      <c r="AG7" s="1026"/>
      <c r="AH7" s="1026"/>
      <c r="AI7" s="1026"/>
      <c r="AJ7" s="1026"/>
      <c r="AK7" s="1027" t="s">
        <v>298</v>
      </c>
      <c r="AL7" s="991" t="s">
        <v>299</v>
      </c>
      <c r="AM7" s="1019" t="s">
        <v>300</v>
      </c>
      <c r="AN7" s="1019"/>
    </row>
    <row r="8" spans="1:40" ht="15" customHeight="1">
      <c r="A8" s="1015"/>
      <c r="B8" s="1022"/>
      <c r="C8" s="1036"/>
      <c r="D8" s="983"/>
      <c r="E8" s="1013"/>
      <c r="F8" s="983" t="s">
        <v>144</v>
      </c>
      <c r="G8" s="983"/>
      <c r="H8" s="983"/>
      <c r="I8" s="983"/>
      <c r="J8" s="983"/>
      <c r="K8" s="983"/>
      <c r="L8" s="983"/>
      <c r="M8" s="983" t="s">
        <v>145</v>
      </c>
      <c r="N8" s="983"/>
      <c r="O8" s="983"/>
      <c r="P8" s="983"/>
      <c r="Q8" s="983"/>
      <c r="R8" s="983"/>
      <c r="S8" s="983"/>
      <c r="T8" s="983" t="s">
        <v>146</v>
      </c>
      <c r="U8" s="983"/>
      <c r="V8" s="983"/>
      <c r="W8" s="983"/>
      <c r="X8" s="983"/>
      <c r="Y8" s="983"/>
      <c r="Z8" s="983"/>
      <c r="AA8" s="983" t="s">
        <v>147</v>
      </c>
      <c r="AB8" s="983"/>
      <c r="AC8" s="983"/>
      <c r="AD8" s="983"/>
      <c r="AE8" s="983"/>
      <c r="AF8" s="983"/>
      <c r="AG8" s="983"/>
      <c r="AH8" s="983" t="s">
        <v>301</v>
      </c>
      <c r="AI8" s="983"/>
      <c r="AJ8" s="983"/>
      <c r="AK8" s="1027"/>
      <c r="AL8" s="991"/>
      <c r="AM8" s="1019"/>
      <c r="AN8" s="1019"/>
    </row>
    <row r="9" spans="1:40" ht="15" customHeight="1">
      <c r="A9" s="1015"/>
      <c r="B9" s="1017" t="s">
        <v>602</v>
      </c>
      <c r="C9" s="1036"/>
      <c r="D9" s="983"/>
      <c r="E9" s="1013"/>
      <c r="F9" s="61">
        <f>DATE($M$2,$S$2,1)</f>
        <v>45413</v>
      </c>
      <c r="G9" s="61">
        <f>DATE($M$2,$S$2,2)</f>
        <v>45414</v>
      </c>
      <c r="H9" s="61">
        <f>DATE($M$2,$S$2,3)</f>
        <v>45415</v>
      </c>
      <c r="I9" s="61">
        <f>DATE($M$2,$S$2,4)</f>
        <v>45416</v>
      </c>
      <c r="J9" s="61">
        <f>DATE($M$2,$S$2,5)</f>
        <v>45417</v>
      </c>
      <c r="K9" s="61">
        <f>DATE($M$2,$S$2,6)</f>
        <v>45418</v>
      </c>
      <c r="L9" s="61">
        <f>DATE($M$2,$S$2,7)</f>
        <v>45419</v>
      </c>
      <c r="M9" s="61">
        <f>DATE($M$2,$S$2,8)</f>
        <v>45420</v>
      </c>
      <c r="N9" s="61">
        <f>DATE($M$2,$S$2,9)</f>
        <v>45421</v>
      </c>
      <c r="O9" s="61">
        <f>DATE($M$2,$S$2,10)</f>
        <v>45422</v>
      </c>
      <c r="P9" s="61">
        <f>DATE($M$2,$S$2,11)</f>
        <v>45423</v>
      </c>
      <c r="Q9" s="61">
        <f>DATE($M$2,$S$2,12)</f>
        <v>45424</v>
      </c>
      <c r="R9" s="61">
        <f>DATE($M$2,$S$2,13)</f>
        <v>45425</v>
      </c>
      <c r="S9" s="61">
        <f>DATE($M$2,$S$2,14)</f>
        <v>45426</v>
      </c>
      <c r="T9" s="61">
        <f>DATE($M$2,$S$2,15)</f>
        <v>45427</v>
      </c>
      <c r="U9" s="61">
        <f>DATE($M$2,$S$2,16)</f>
        <v>45428</v>
      </c>
      <c r="V9" s="61">
        <f>DATE($M$2,$S$2,17)</f>
        <v>45429</v>
      </c>
      <c r="W9" s="61">
        <f>DATE($M$2,$S$2,18)</f>
        <v>45430</v>
      </c>
      <c r="X9" s="61">
        <f>DATE($M$2,$S$2,19)</f>
        <v>45431</v>
      </c>
      <c r="Y9" s="61">
        <f>DATE($M$2,$S$2,20)</f>
        <v>45432</v>
      </c>
      <c r="Z9" s="61">
        <f>DATE($M$2,$S$2,21)</f>
        <v>45433</v>
      </c>
      <c r="AA9" s="61">
        <f>DATE($M$2,$S$2,22)</f>
        <v>45434</v>
      </c>
      <c r="AB9" s="61">
        <f>DATE($M$2,$S$2,23)</f>
        <v>45435</v>
      </c>
      <c r="AC9" s="61">
        <f>DATE($M$2,$S$2,24)</f>
        <v>45436</v>
      </c>
      <c r="AD9" s="61">
        <f>DATE($M$2,$S$2,25)</f>
        <v>45437</v>
      </c>
      <c r="AE9" s="61">
        <f>DATE($M$2,$S$2,26)</f>
        <v>45438</v>
      </c>
      <c r="AF9" s="61">
        <f>DATE($M$2,$S$2,27)</f>
        <v>45439</v>
      </c>
      <c r="AG9" s="61">
        <f>DATE($M$2,$S$2,28)</f>
        <v>45440</v>
      </c>
      <c r="AH9" s="61">
        <f>IF(DAY(EOMONTH(F9,0))&lt;29,"",DATE($M$2,$S$2,29))</f>
        <v>45441</v>
      </c>
      <c r="AI9" s="61">
        <f>IF(DAY(EOMONTH(F9,0))&lt;30,"",DATE($M$2,$S$2,30))</f>
        <v>45442</v>
      </c>
      <c r="AJ9" s="61">
        <f>IF(DAY(EOMONTH(F9,0))&lt;31,"",DATE($M$2,$S$2,31))</f>
        <v>45443</v>
      </c>
      <c r="AK9" s="1027"/>
      <c r="AL9" s="991"/>
      <c r="AM9" s="1019"/>
      <c r="AN9" s="1019"/>
    </row>
    <row r="10" spans="1:40" ht="15" customHeight="1">
      <c r="A10" s="1015"/>
      <c r="B10" s="1018"/>
      <c r="C10" s="1037"/>
      <c r="D10" s="983"/>
      <c r="E10" s="1013"/>
      <c r="F10" s="62">
        <f>DATE($M$2,$S$2,1)</f>
        <v>45413</v>
      </c>
      <c r="G10" s="62">
        <f>DATE($M$2,$S$2,2)</f>
        <v>45414</v>
      </c>
      <c r="H10" s="62">
        <f>DATE($M$2,$S$2,3)</f>
        <v>45415</v>
      </c>
      <c r="I10" s="62">
        <f>DATE($M$2,$S$2,4)</f>
        <v>45416</v>
      </c>
      <c r="J10" s="62">
        <f>DATE($M$2,$S$2,5)</f>
        <v>45417</v>
      </c>
      <c r="K10" s="62">
        <f>DATE($M$2,$S$2,6)</f>
        <v>45418</v>
      </c>
      <c r="L10" s="62">
        <f>DATE($M$2,$S$2,7)</f>
        <v>45419</v>
      </c>
      <c r="M10" s="62">
        <f>DATE($M$2,$S$2,8)</f>
        <v>45420</v>
      </c>
      <c r="N10" s="62">
        <f>DATE($M$2,$S$2,9)</f>
        <v>45421</v>
      </c>
      <c r="O10" s="62">
        <f>DATE($M$2,$S$2,10)</f>
        <v>45422</v>
      </c>
      <c r="P10" s="62">
        <f>DATE($M$2,$S$2,11)</f>
        <v>45423</v>
      </c>
      <c r="Q10" s="62">
        <f>DATE($M$2,$S$2,12)</f>
        <v>45424</v>
      </c>
      <c r="R10" s="62">
        <f>DATE($M$2,$S$2,13)</f>
        <v>45425</v>
      </c>
      <c r="S10" s="62">
        <f>DATE($M$2,$S$2,14)</f>
        <v>45426</v>
      </c>
      <c r="T10" s="62">
        <f>DATE($M$2,$S$2,15)</f>
        <v>45427</v>
      </c>
      <c r="U10" s="62">
        <f>DATE($M$2,$S$2,16)</f>
        <v>45428</v>
      </c>
      <c r="V10" s="62">
        <f>DATE($M$2,$S$2,17)</f>
        <v>45429</v>
      </c>
      <c r="W10" s="62">
        <f>DATE($M$2,$S$2,18)</f>
        <v>45430</v>
      </c>
      <c r="X10" s="62">
        <f>DATE($M$2,$S$2,19)</f>
        <v>45431</v>
      </c>
      <c r="Y10" s="62">
        <f>DATE($M$2,$S$2,20)</f>
        <v>45432</v>
      </c>
      <c r="Z10" s="62">
        <f>DATE($M$2,$S$2,21)</f>
        <v>45433</v>
      </c>
      <c r="AA10" s="62">
        <f>DATE($M$2,$S$2,22)</f>
        <v>45434</v>
      </c>
      <c r="AB10" s="62">
        <f>DATE($M$2,$S$2,23)</f>
        <v>45435</v>
      </c>
      <c r="AC10" s="62">
        <f>DATE($M$2,$S$2,24)</f>
        <v>45436</v>
      </c>
      <c r="AD10" s="62">
        <f>DATE($M$2,$S$2,25)</f>
        <v>45437</v>
      </c>
      <c r="AE10" s="62">
        <f>DATE($M$2,$S$2,26)</f>
        <v>45438</v>
      </c>
      <c r="AF10" s="62">
        <f>DATE($M$2,$S$2,27)</f>
        <v>45439</v>
      </c>
      <c r="AG10" s="62">
        <f>DATE($M$2,$S$2,28)</f>
        <v>45440</v>
      </c>
      <c r="AH10" s="62">
        <f>IF(DAY(EOMONTH(F10,0))&lt;29,"",DATE($M$2,$S$2,29))</f>
        <v>45441</v>
      </c>
      <c r="AI10" s="62">
        <f>IF(DAY(EOMONTH(F10,0))&lt;30,"",DATE($M$2,$S$2,30))</f>
        <v>45442</v>
      </c>
      <c r="AJ10" s="62">
        <f>IF(DAY(EOMONTH(F10,0))&lt;31,"",DATE($M$2,$S$2,31))</f>
        <v>45443</v>
      </c>
      <c r="AK10" s="1027"/>
      <c r="AL10" s="991"/>
      <c r="AM10" s="1019"/>
      <c r="AN10" s="1019"/>
    </row>
    <row r="11" spans="1:40" ht="18" customHeight="1">
      <c r="A11" s="199">
        <v>1</v>
      </c>
      <c r="B11" s="64" t="s">
        <v>403</v>
      </c>
      <c r="C11" s="65" t="s">
        <v>303</v>
      </c>
      <c r="D11" s="66"/>
      <c r="E11" s="67" t="s">
        <v>303</v>
      </c>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69">
        <f>+SUM(F11:AJ11)</f>
        <v>0</v>
      </c>
      <c r="AL11" s="70">
        <f>IF($AK$3="４週",AK11/4,AK11/(DAY(EOMONTH($F$9,0))/7))</f>
        <v>0</v>
      </c>
      <c r="AM11" s="1012"/>
      <c r="AN11" s="1012"/>
    </row>
    <row r="12" spans="1:40" ht="18" customHeight="1">
      <c r="A12" s="199">
        <v>2</v>
      </c>
      <c r="B12" s="64" t="s">
        <v>302</v>
      </c>
      <c r="C12" s="65" t="s">
        <v>304</v>
      </c>
      <c r="D12" s="66"/>
      <c r="E12" s="67" t="s">
        <v>304</v>
      </c>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69">
        <f t="shared" ref="AK12:AK31" si="0">+SUM(F12:AJ12)</f>
        <v>0</v>
      </c>
      <c r="AL12" s="70">
        <f>IF($AK$3="４週",AK12/4,AK12/(DAY(EOMONTH($F$9,0))/7))</f>
        <v>0</v>
      </c>
      <c r="AM12" s="1012"/>
      <c r="AN12" s="1012"/>
    </row>
    <row r="13" spans="1:40" ht="18" customHeight="1">
      <c r="A13" s="199">
        <v>3</v>
      </c>
      <c r="B13" s="64" t="s">
        <v>322</v>
      </c>
      <c r="C13" s="65" t="s">
        <v>305</v>
      </c>
      <c r="D13" s="66"/>
      <c r="E13" s="67" t="s">
        <v>305</v>
      </c>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69">
        <f t="shared" si="0"/>
        <v>0</v>
      </c>
      <c r="AL13" s="70">
        <f>IF($AK$3="４週",AK13/4,AK13/(DAY(EOMONTH($F$9,0))/7))</f>
        <v>0</v>
      </c>
      <c r="AM13" s="1012"/>
      <c r="AN13" s="1012"/>
    </row>
    <row r="14" spans="1:40" ht="18" customHeight="1">
      <c r="A14" s="199">
        <v>4</v>
      </c>
      <c r="B14" s="64" t="s">
        <v>322</v>
      </c>
      <c r="C14" s="65" t="s">
        <v>306</v>
      </c>
      <c r="D14" s="66"/>
      <c r="E14" s="67" t="s">
        <v>306</v>
      </c>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69">
        <f t="shared" si="0"/>
        <v>0</v>
      </c>
      <c r="AL14" s="70">
        <f>IF($AK$3="４週",AK14/4,AK14/(DAY(EOMONTH($F$9,0))/7))</f>
        <v>0</v>
      </c>
      <c r="AM14" s="1012"/>
      <c r="AN14" s="1012"/>
    </row>
    <row r="15" spans="1:40" ht="18" customHeight="1">
      <c r="A15" s="199">
        <v>5</v>
      </c>
      <c r="B15" s="64"/>
      <c r="C15" s="65"/>
      <c r="D15" s="66"/>
      <c r="E15" s="67"/>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69">
        <f t="shared" si="0"/>
        <v>0</v>
      </c>
      <c r="AL15" s="70">
        <f t="shared" ref="AL15:AL30" si="1">IF($AK$3="４週",AK15/4,AK15/(DAY(EOMONTH($F$9,0))/7))</f>
        <v>0</v>
      </c>
      <c r="AM15" s="1012"/>
      <c r="AN15" s="1012"/>
    </row>
    <row r="16" spans="1:40" ht="18" customHeight="1">
      <c r="A16" s="199">
        <v>6</v>
      </c>
      <c r="B16" s="64"/>
      <c r="C16" s="65"/>
      <c r="D16" s="66"/>
      <c r="E16" s="67"/>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69">
        <f t="shared" si="0"/>
        <v>0</v>
      </c>
      <c r="AL16" s="70">
        <f t="shared" si="1"/>
        <v>0</v>
      </c>
      <c r="AM16" s="1012"/>
      <c r="AN16" s="1012"/>
    </row>
    <row r="17" spans="1:40" ht="18" customHeight="1">
      <c r="A17" s="199">
        <v>7</v>
      </c>
      <c r="B17" s="64"/>
      <c r="C17" s="65"/>
      <c r="D17" s="66"/>
      <c r="E17" s="67"/>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69">
        <f t="shared" si="0"/>
        <v>0</v>
      </c>
      <c r="AL17" s="70">
        <f t="shared" si="1"/>
        <v>0</v>
      </c>
      <c r="AM17" s="1012"/>
      <c r="AN17" s="1012"/>
    </row>
    <row r="18" spans="1:40" ht="18" customHeight="1">
      <c r="A18" s="199">
        <v>8</v>
      </c>
      <c r="B18" s="64"/>
      <c r="C18" s="65"/>
      <c r="D18" s="66"/>
      <c r="E18" s="67"/>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69">
        <f t="shared" si="0"/>
        <v>0</v>
      </c>
      <c r="AL18" s="70">
        <f t="shared" si="1"/>
        <v>0</v>
      </c>
      <c r="AM18" s="1012"/>
      <c r="AN18" s="1012"/>
    </row>
    <row r="19" spans="1:40" ht="18" customHeight="1">
      <c r="A19" s="199">
        <v>9</v>
      </c>
      <c r="B19" s="64"/>
      <c r="C19" s="65"/>
      <c r="D19" s="66"/>
      <c r="E19" s="67"/>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69">
        <f t="shared" si="0"/>
        <v>0</v>
      </c>
      <c r="AL19" s="70">
        <f t="shared" si="1"/>
        <v>0</v>
      </c>
      <c r="AM19" s="1012"/>
      <c r="AN19" s="1012"/>
    </row>
    <row r="20" spans="1:40" ht="18" customHeight="1">
      <c r="A20" s="199">
        <v>10</v>
      </c>
      <c r="B20" s="64"/>
      <c r="C20" s="65"/>
      <c r="D20" s="66"/>
      <c r="E20" s="67"/>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69">
        <f t="shared" si="0"/>
        <v>0</v>
      </c>
      <c r="AL20" s="70">
        <f t="shared" si="1"/>
        <v>0</v>
      </c>
      <c r="AM20" s="1012"/>
      <c r="AN20" s="1012"/>
    </row>
    <row r="21" spans="1:40" ht="18" customHeight="1">
      <c r="A21" s="199">
        <v>11</v>
      </c>
      <c r="B21" s="64"/>
      <c r="C21" s="65"/>
      <c r="D21" s="66"/>
      <c r="E21" s="67"/>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69">
        <f t="shared" si="0"/>
        <v>0</v>
      </c>
      <c r="AL21" s="70">
        <f t="shared" si="1"/>
        <v>0</v>
      </c>
      <c r="AM21" s="1012"/>
      <c r="AN21" s="1012"/>
    </row>
    <row r="22" spans="1:40" ht="18" customHeight="1">
      <c r="A22" s="199">
        <v>12</v>
      </c>
      <c r="B22" s="64"/>
      <c r="C22" s="65"/>
      <c r="D22" s="66"/>
      <c r="E22" s="67"/>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69">
        <f t="shared" si="0"/>
        <v>0</v>
      </c>
      <c r="AL22" s="70">
        <f t="shared" si="1"/>
        <v>0</v>
      </c>
      <c r="AM22" s="1012"/>
      <c r="AN22" s="1012"/>
    </row>
    <row r="23" spans="1:40" ht="18" customHeight="1">
      <c r="A23" s="199">
        <v>13</v>
      </c>
      <c r="B23" s="64"/>
      <c r="C23" s="65"/>
      <c r="D23" s="66"/>
      <c r="E23" s="67"/>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69">
        <f t="shared" si="0"/>
        <v>0</v>
      </c>
      <c r="AL23" s="70">
        <f t="shared" si="1"/>
        <v>0</v>
      </c>
      <c r="AM23" s="1012"/>
      <c r="AN23" s="1012"/>
    </row>
    <row r="24" spans="1:40" ht="18" customHeight="1">
      <c r="A24" s="199">
        <v>14</v>
      </c>
      <c r="B24" s="64"/>
      <c r="C24" s="65"/>
      <c r="D24" s="66"/>
      <c r="E24" s="67"/>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69">
        <f t="shared" si="0"/>
        <v>0</v>
      </c>
      <c r="AL24" s="70">
        <f t="shared" si="1"/>
        <v>0</v>
      </c>
      <c r="AM24" s="1012"/>
      <c r="AN24" s="1012"/>
    </row>
    <row r="25" spans="1:40" ht="18" customHeight="1">
      <c r="A25" s="199">
        <v>15</v>
      </c>
      <c r="B25" s="64"/>
      <c r="C25" s="65"/>
      <c r="D25" s="66"/>
      <c r="E25" s="67"/>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69">
        <f t="shared" si="0"/>
        <v>0</v>
      </c>
      <c r="AL25" s="70">
        <f t="shared" si="1"/>
        <v>0</v>
      </c>
      <c r="AM25" s="1012"/>
      <c r="AN25" s="1012"/>
    </row>
    <row r="26" spans="1:40" ht="18" customHeight="1">
      <c r="A26" s="199">
        <v>16</v>
      </c>
      <c r="B26" s="64"/>
      <c r="C26" s="65"/>
      <c r="D26" s="66"/>
      <c r="E26" s="67"/>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69">
        <f t="shared" si="0"/>
        <v>0</v>
      </c>
      <c r="AL26" s="70">
        <f t="shared" si="1"/>
        <v>0</v>
      </c>
      <c r="AM26" s="1012"/>
      <c r="AN26" s="1012"/>
    </row>
    <row r="27" spans="1:40" ht="18" customHeight="1">
      <c r="A27" s="199">
        <v>17</v>
      </c>
      <c r="B27" s="64"/>
      <c r="C27" s="65"/>
      <c r="D27" s="66"/>
      <c r="E27" s="67"/>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69">
        <f t="shared" si="0"/>
        <v>0</v>
      </c>
      <c r="AL27" s="70">
        <f t="shared" si="1"/>
        <v>0</v>
      </c>
      <c r="AM27" s="1012"/>
      <c r="AN27" s="1012"/>
    </row>
    <row r="28" spans="1:40" ht="18" customHeight="1">
      <c r="A28" s="199">
        <v>18</v>
      </c>
      <c r="B28" s="64"/>
      <c r="C28" s="65"/>
      <c r="D28" s="66"/>
      <c r="E28" s="67"/>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69">
        <f t="shared" si="0"/>
        <v>0</v>
      </c>
      <c r="AL28" s="70">
        <f t="shared" si="1"/>
        <v>0</v>
      </c>
      <c r="AM28" s="1012"/>
      <c r="AN28" s="1012"/>
    </row>
    <row r="29" spans="1:40" ht="18" customHeight="1">
      <c r="A29" s="199">
        <v>19</v>
      </c>
      <c r="B29" s="64"/>
      <c r="C29" s="65"/>
      <c r="D29" s="66"/>
      <c r="E29" s="67"/>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69">
        <f t="shared" si="0"/>
        <v>0</v>
      </c>
      <c r="AL29" s="70">
        <f t="shared" si="1"/>
        <v>0</v>
      </c>
      <c r="AM29" s="1012"/>
      <c r="AN29" s="1012"/>
    </row>
    <row r="30" spans="1:40" ht="18" customHeight="1">
      <c r="A30" s="199">
        <v>20</v>
      </c>
      <c r="B30" s="64"/>
      <c r="C30" s="65"/>
      <c r="D30" s="66"/>
      <c r="E30" s="67"/>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69">
        <f t="shared" si="0"/>
        <v>0</v>
      </c>
      <c r="AL30" s="70">
        <f t="shared" si="1"/>
        <v>0</v>
      </c>
      <c r="AM30" s="1012"/>
      <c r="AN30" s="1012"/>
    </row>
    <row r="31" spans="1:40" ht="18" customHeight="1">
      <c r="A31" s="1013" t="s">
        <v>148</v>
      </c>
      <c r="B31" s="1014"/>
      <c r="C31" s="1014"/>
      <c r="D31" s="1014"/>
      <c r="E31" s="1014"/>
      <c r="F31" s="210">
        <f>+SUM(F11:F30)</f>
        <v>0</v>
      </c>
      <c r="G31" s="210">
        <f t="shared" ref="G31:AJ31" si="2">+SUM(G11:G30)</f>
        <v>0</v>
      </c>
      <c r="H31" s="210">
        <f t="shared" si="2"/>
        <v>0</v>
      </c>
      <c r="I31" s="210">
        <f t="shared" si="2"/>
        <v>0</v>
      </c>
      <c r="J31" s="210">
        <f t="shared" si="2"/>
        <v>0</v>
      </c>
      <c r="K31" s="210">
        <f t="shared" si="2"/>
        <v>0</v>
      </c>
      <c r="L31" s="210">
        <f t="shared" si="2"/>
        <v>0</v>
      </c>
      <c r="M31" s="210">
        <f t="shared" si="2"/>
        <v>0</v>
      </c>
      <c r="N31" s="210">
        <f t="shared" si="2"/>
        <v>0</v>
      </c>
      <c r="O31" s="210">
        <f t="shared" si="2"/>
        <v>0</v>
      </c>
      <c r="P31" s="210">
        <f t="shared" si="2"/>
        <v>0</v>
      </c>
      <c r="Q31" s="210">
        <f t="shared" si="2"/>
        <v>0</v>
      </c>
      <c r="R31" s="210">
        <f t="shared" si="2"/>
        <v>0</v>
      </c>
      <c r="S31" s="210">
        <f t="shared" si="2"/>
        <v>0</v>
      </c>
      <c r="T31" s="210">
        <f t="shared" si="2"/>
        <v>0</v>
      </c>
      <c r="U31" s="210">
        <f t="shared" si="2"/>
        <v>0</v>
      </c>
      <c r="V31" s="210">
        <f t="shared" si="2"/>
        <v>0</v>
      </c>
      <c r="W31" s="210">
        <f t="shared" si="2"/>
        <v>0</v>
      </c>
      <c r="X31" s="210">
        <f t="shared" si="2"/>
        <v>0</v>
      </c>
      <c r="Y31" s="210">
        <f t="shared" si="2"/>
        <v>0</v>
      </c>
      <c r="Z31" s="210">
        <f t="shared" si="2"/>
        <v>0</v>
      </c>
      <c r="AA31" s="210">
        <f t="shared" si="2"/>
        <v>0</v>
      </c>
      <c r="AB31" s="210">
        <f t="shared" si="2"/>
        <v>0</v>
      </c>
      <c r="AC31" s="210">
        <f t="shared" si="2"/>
        <v>0</v>
      </c>
      <c r="AD31" s="210">
        <f t="shared" si="2"/>
        <v>0</v>
      </c>
      <c r="AE31" s="210">
        <f t="shared" si="2"/>
        <v>0</v>
      </c>
      <c r="AF31" s="210">
        <f t="shared" si="2"/>
        <v>0</v>
      </c>
      <c r="AG31" s="210">
        <f t="shared" si="2"/>
        <v>0</v>
      </c>
      <c r="AH31" s="210">
        <f t="shared" si="2"/>
        <v>0</v>
      </c>
      <c r="AI31" s="210">
        <f t="shared" si="2"/>
        <v>0</v>
      </c>
      <c r="AJ31" s="210">
        <f t="shared" si="2"/>
        <v>0</v>
      </c>
      <c r="AK31" s="69">
        <f t="shared" si="0"/>
        <v>0</v>
      </c>
      <c r="AL31" s="70">
        <f>IF($AK$3="４週",AK31/4,AK31/(DAY(EOMONTH($F$9,0))/7))</f>
        <v>0</v>
      </c>
      <c r="AM31" s="1015"/>
      <c r="AN31" s="1015"/>
    </row>
    <row r="32" spans="1:40" ht="18" customHeight="1">
      <c r="A32" s="1014" t="s">
        <v>149</v>
      </c>
      <c r="B32" s="1014"/>
      <c r="C32" s="1014"/>
      <c r="D32" s="1014"/>
      <c r="E32" s="1016"/>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210"/>
      <c r="AL32" s="73"/>
      <c r="AM32" s="1015"/>
      <c r="AN32" s="1015"/>
    </row>
    <row r="33" spans="1:43" ht="15" customHeight="1">
      <c r="A33" s="60"/>
      <c r="B33" s="60"/>
      <c r="C33" s="60"/>
      <c r="D33" s="60"/>
      <c r="E33" s="60"/>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60"/>
      <c r="AL33" s="60"/>
      <c r="AM33" s="13"/>
    </row>
    <row r="34" spans="1:43" ht="15" customHeight="1">
      <c r="A34" s="60"/>
      <c r="B34" s="60"/>
      <c r="C34" s="60"/>
      <c r="D34" s="60"/>
      <c r="E34" s="60"/>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60"/>
      <c r="AL34" s="60"/>
      <c r="AM34" s="13"/>
    </row>
    <row r="35" spans="1:43" ht="21" customHeight="1">
      <c r="A35" s="14" t="s">
        <v>307</v>
      </c>
      <c r="B35" s="60"/>
      <c r="C35" s="60"/>
      <c r="D35" s="60"/>
      <c r="E35" s="60"/>
      <c r="F35" s="60"/>
      <c r="G35" s="74"/>
      <c r="H35" s="74"/>
      <c r="I35" s="74"/>
      <c r="J35" s="74"/>
      <c r="K35" s="74"/>
      <c r="L35" s="74"/>
      <c r="M35" s="74"/>
      <c r="N35" s="74"/>
      <c r="O35" s="74"/>
      <c r="AM35" s="60"/>
      <c r="AN35" s="13"/>
    </row>
    <row r="36" spans="1:43" ht="32.25" customHeight="1">
      <c r="A36" s="983"/>
      <c r="B36" s="983"/>
      <c r="C36" s="983"/>
      <c r="D36" s="202">
        <v>4</v>
      </c>
      <c r="E36" s="202">
        <v>5</v>
      </c>
      <c r="F36" s="1011">
        <v>6</v>
      </c>
      <c r="G36" s="1011"/>
      <c r="H36" s="1011"/>
      <c r="I36" s="1011">
        <v>7</v>
      </c>
      <c r="J36" s="1011"/>
      <c r="K36" s="1011"/>
      <c r="L36" s="1011">
        <v>8</v>
      </c>
      <c r="M36" s="1011"/>
      <c r="N36" s="1011"/>
      <c r="O36" s="1011">
        <v>9</v>
      </c>
      <c r="P36" s="1011"/>
      <c r="Q36" s="1011"/>
      <c r="R36" s="1011">
        <v>10</v>
      </c>
      <c r="S36" s="1011"/>
      <c r="T36" s="1011"/>
      <c r="U36" s="1011">
        <v>11</v>
      </c>
      <c r="V36" s="1011"/>
      <c r="W36" s="1011"/>
      <c r="X36" s="1011">
        <v>12</v>
      </c>
      <c r="Y36" s="1011"/>
      <c r="Z36" s="1011"/>
      <c r="AA36" s="1011">
        <v>1</v>
      </c>
      <c r="AB36" s="1011"/>
      <c r="AC36" s="1011"/>
      <c r="AD36" s="1011">
        <v>2</v>
      </c>
      <c r="AE36" s="1011"/>
      <c r="AF36" s="1011"/>
      <c r="AG36" s="1011">
        <v>3</v>
      </c>
      <c r="AH36" s="1011"/>
      <c r="AI36" s="1011"/>
      <c r="AJ36" s="983" t="s">
        <v>0</v>
      </c>
      <c r="AK36" s="983"/>
      <c r="AL36" s="201" t="s">
        <v>308</v>
      </c>
      <c r="AM36" s="1006" t="s">
        <v>309</v>
      </c>
      <c r="AN36" s="1007"/>
      <c r="AO36" s="253"/>
      <c r="AP36" s="253"/>
      <c r="AQ36" s="253"/>
    </row>
    <row r="37" spans="1:43" ht="20.100000000000001" customHeight="1">
      <c r="A37" s="999" t="s">
        <v>310</v>
      </c>
      <c r="B37" s="999"/>
      <c r="C37" s="999"/>
      <c r="D37" s="204">
        <f>SUM(D38,D39,D40,D41,D43,D45)</f>
        <v>1840</v>
      </c>
      <c r="E37" s="204">
        <f>SUM(E38,E39,E40,E41,E43,E45)</f>
        <v>1726</v>
      </c>
      <c r="F37" s="1008">
        <f>SUM(F38,F39,F40,F41,F43,F45)</f>
        <v>1840</v>
      </c>
      <c r="G37" s="1009"/>
      <c r="H37" s="1010"/>
      <c r="I37" s="1008">
        <f>SUM(I38,I39,I40,I41,I43,I45)</f>
        <v>1932</v>
      </c>
      <c r="J37" s="1009">
        <f t="shared" ref="J37:AI37" si="3">SUM(J38,J39,J40,J41,J43,J45)</f>
        <v>0</v>
      </c>
      <c r="K37" s="1010">
        <f t="shared" si="3"/>
        <v>0</v>
      </c>
      <c r="L37" s="1008">
        <f>SUM(L38,L39,L40,L41,L43,L45)</f>
        <v>1932</v>
      </c>
      <c r="M37" s="1009"/>
      <c r="N37" s="1010"/>
      <c r="O37" s="1008">
        <f>SUM(O38,O39,O40,O41,O43,O45)</f>
        <v>1748</v>
      </c>
      <c r="P37" s="1009"/>
      <c r="Q37" s="1010"/>
      <c r="R37" s="1008">
        <f>SUM(R38,R39,R40,R41,R43,R45)</f>
        <v>1840</v>
      </c>
      <c r="S37" s="1009"/>
      <c r="T37" s="1010"/>
      <c r="U37" s="1008">
        <f>SUM(U38,U39,U40,U41,U43,U45)</f>
        <v>1840</v>
      </c>
      <c r="V37" s="1009">
        <f t="shared" si="3"/>
        <v>0</v>
      </c>
      <c r="W37" s="1010">
        <f t="shared" si="3"/>
        <v>0</v>
      </c>
      <c r="X37" s="1008">
        <f>SUM(X38,X39,X40,X41,X43,X45)</f>
        <v>1748</v>
      </c>
      <c r="Y37" s="1009">
        <f t="shared" si="3"/>
        <v>0</v>
      </c>
      <c r="Z37" s="1010">
        <f t="shared" si="3"/>
        <v>0</v>
      </c>
      <c r="AA37" s="1008">
        <f>SUM(AA38,AA39,AA40,AA41,AA43,AA45)</f>
        <v>1748</v>
      </c>
      <c r="AB37" s="1009">
        <f t="shared" si="3"/>
        <v>0</v>
      </c>
      <c r="AC37" s="1010">
        <f t="shared" si="3"/>
        <v>0</v>
      </c>
      <c r="AD37" s="1008">
        <f>SUM(AD38,AD39,AD40,AD41,AD43,AD45)</f>
        <v>1748</v>
      </c>
      <c r="AE37" s="1009">
        <f t="shared" si="3"/>
        <v>0</v>
      </c>
      <c r="AF37" s="1010">
        <f t="shared" si="3"/>
        <v>0</v>
      </c>
      <c r="AG37" s="1008">
        <f>SUM(AG38,AG39,AG40,AG41,AG43,AG45)</f>
        <v>1840</v>
      </c>
      <c r="AH37" s="1009">
        <f t="shared" si="3"/>
        <v>0</v>
      </c>
      <c r="AI37" s="1010">
        <f t="shared" si="3"/>
        <v>0</v>
      </c>
      <c r="AJ37" s="979">
        <f>SUM(D37:AI37)</f>
        <v>21782</v>
      </c>
      <c r="AK37" s="979"/>
      <c r="AL37" s="103">
        <f>ROUNDUP(AJ37/AJ47,1)</f>
        <v>92</v>
      </c>
      <c r="AM37" s="995"/>
      <c r="AN37" s="996"/>
      <c r="AO37" s="253"/>
      <c r="AP37" s="253"/>
      <c r="AQ37" s="253"/>
    </row>
    <row r="38" spans="1:43" s="82" customFormat="1" ht="20.100000000000001" customHeight="1">
      <c r="A38" s="205" t="s">
        <v>311</v>
      </c>
      <c r="B38" s="206"/>
      <c r="C38" s="207"/>
      <c r="D38" s="203">
        <v>50</v>
      </c>
      <c r="E38" s="203">
        <v>45</v>
      </c>
      <c r="F38" s="1044">
        <v>50</v>
      </c>
      <c r="G38" s="1045"/>
      <c r="H38" s="1046"/>
      <c r="I38" s="1044">
        <v>50</v>
      </c>
      <c r="J38" s="1045"/>
      <c r="K38" s="1046"/>
      <c r="L38" s="1044">
        <v>50</v>
      </c>
      <c r="M38" s="1045"/>
      <c r="N38" s="1046"/>
      <c r="O38" s="1044">
        <v>45</v>
      </c>
      <c r="P38" s="1045"/>
      <c r="Q38" s="1046"/>
      <c r="R38" s="1044">
        <v>50</v>
      </c>
      <c r="S38" s="1045"/>
      <c r="T38" s="1046"/>
      <c r="U38" s="1044">
        <v>50</v>
      </c>
      <c r="V38" s="1045"/>
      <c r="W38" s="1046"/>
      <c r="X38" s="1044">
        <v>45</v>
      </c>
      <c r="Y38" s="1045"/>
      <c r="Z38" s="1046"/>
      <c r="AA38" s="1044">
        <v>45</v>
      </c>
      <c r="AB38" s="1045"/>
      <c r="AC38" s="1046"/>
      <c r="AD38" s="1044">
        <v>45</v>
      </c>
      <c r="AE38" s="1045"/>
      <c r="AF38" s="1046"/>
      <c r="AG38" s="1044">
        <v>50</v>
      </c>
      <c r="AH38" s="1045"/>
      <c r="AI38" s="1046"/>
      <c r="AJ38" s="979">
        <f t="shared" ref="AJ38:AJ46" si="4">SUM(D38:AI38)</f>
        <v>575</v>
      </c>
      <c r="AK38" s="979"/>
      <c r="AL38" s="103">
        <f>ROUNDUP(AJ38/$AJ$47,1)</f>
        <v>2.5</v>
      </c>
      <c r="AM38" s="995"/>
      <c r="AN38" s="996"/>
      <c r="AO38" s="254"/>
      <c r="AP38" s="254"/>
      <c r="AQ38" s="254"/>
    </row>
    <row r="39" spans="1:43" s="82" customFormat="1" ht="20.100000000000001" customHeight="1">
      <c r="A39" s="205" t="s">
        <v>312</v>
      </c>
      <c r="B39" s="206"/>
      <c r="C39" s="207"/>
      <c r="D39" s="203">
        <v>50</v>
      </c>
      <c r="E39" s="203">
        <v>50</v>
      </c>
      <c r="F39" s="1044">
        <v>50</v>
      </c>
      <c r="G39" s="1045"/>
      <c r="H39" s="1046"/>
      <c r="I39" s="1044">
        <v>55</v>
      </c>
      <c r="J39" s="1045"/>
      <c r="K39" s="1046"/>
      <c r="L39" s="1044">
        <v>55</v>
      </c>
      <c r="M39" s="1045"/>
      <c r="N39" s="1046"/>
      <c r="O39" s="1044">
        <v>50</v>
      </c>
      <c r="P39" s="1045"/>
      <c r="Q39" s="1046"/>
      <c r="R39" s="1044">
        <v>50</v>
      </c>
      <c r="S39" s="1045"/>
      <c r="T39" s="1046"/>
      <c r="U39" s="1044">
        <v>50</v>
      </c>
      <c r="V39" s="1045"/>
      <c r="W39" s="1046"/>
      <c r="X39" s="1044">
        <v>50</v>
      </c>
      <c r="Y39" s="1045"/>
      <c r="Z39" s="1046"/>
      <c r="AA39" s="1044">
        <v>50</v>
      </c>
      <c r="AB39" s="1045"/>
      <c r="AC39" s="1046"/>
      <c r="AD39" s="1044">
        <v>50</v>
      </c>
      <c r="AE39" s="1045"/>
      <c r="AF39" s="1046"/>
      <c r="AG39" s="1044">
        <v>50</v>
      </c>
      <c r="AH39" s="1045"/>
      <c r="AI39" s="1046"/>
      <c r="AJ39" s="979">
        <f t="shared" si="4"/>
        <v>610</v>
      </c>
      <c r="AK39" s="979"/>
      <c r="AL39" s="103">
        <f>ROUNDUP(AJ39/$AJ$47,1)</f>
        <v>2.6</v>
      </c>
      <c r="AM39" s="995"/>
      <c r="AN39" s="996"/>
      <c r="AO39" s="254"/>
      <c r="AP39" s="254"/>
      <c r="AQ39" s="254"/>
    </row>
    <row r="40" spans="1:43" ht="20.100000000000001" customHeight="1">
      <c r="A40" s="205" t="s">
        <v>313</v>
      </c>
      <c r="B40" s="206"/>
      <c r="C40" s="207"/>
      <c r="D40" s="203">
        <v>100</v>
      </c>
      <c r="E40" s="203">
        <v>95</v>
      </c>
      <c r="F40" s="1044">
        <v>100</v>
      </c>
      <c r="G40" s="1045"/>
      <c r="H40" s="1046"/>
      <c r="I40" s="1044">
        <v>105</v>
      </c>
      <c r="J40" s="1045"/>
      <c r="K40" s="1046"/>
      <c r="L40" s="1044">
        <v>105</v>
      </c>
      <c r="M40" s="1045"/>
      <c r="N40" s="1046"/>
      <c r="O40" s="1044">
        <v>95</v>
      </c>
      <c r="P40" s="1045"/>
      <c r="Q40" s="1046"/>
      <c r="R40" s="1044">
        <v>100</v>
      </c>
      <c r="S40" s="1045"/>
      <c r="T40" s="1046"/>
      <c r="U40" s="1044">
        <v>100</v>
      </c>
      <c r="V40" s="1045"/>
      <c r="W40" s="1046"/>
      <c r="X40" s="1044">
        <v>95</v>
      </c>
      <c r="Y40" s="1045"/>
      <c r="Z40" s="1046"/>
      <c r="AA40" s="1044">
        <v>95</v>
      </c>
      <c r="AB40" s="1045"/>
      <c r="AC40" s="1046"/>
      <c r="AD40" s="1044">
        <v>95</v>
      </c>
      <c r="AE40" s="1045"/>
      <c r="AF40" s="1046"/>
      <c r="AG40" s="1044">
        <v>100</v>
      </c>
      <c r="AH40" s="1045"/>
      <c r="AI40" s="1046"/>
      <c r="AJ40" s="979">
        <f t="shared" si="4"/>
        <v>1185</v>
      </c>
      <c r="AK40" s="979"/>
      <c r="AL40" s="103">
        <f>ROUNDUP(AJ40/$AJ$47,1)</f>
        <v>5</v>
      </c>
      <c r="AM40" s="995"/>
      <c r="AN40" s="996"/>
      <c r="AO40" s="253"/>
      <c r="AP40" s="253"/>
      <c r="AQ40" s="253"/>
    </row>
    <row r="41" spans="1:43" ht="20.100000000000001" customHeight="1">
      <c r="A41" s="1002" t="s">
        <v>314</v>
      </c>
      <c r="B41" s="1003"/>
      <c r="C41" s="1004"/>
      <c r="D41" s="203">
        <v>100</v>
      </c>
      <c r="E41" s="203">
        <v>95</v>
      </c>
      <c r="F41" s="1044">
        <v>100</v>
      </c>
      <c r="G41" s="1045"/>
      <c r="H41" s="1046"/>
      <c r="I41" s="1044">
        <v>105</v>
      </c>
      <c r="J41" s="1045"/>
      <c r="K41" s="1046"/>
      <c r="L41" s="1044">
        <v>105</v>
      </c>
      <c r="M41" s="1045"/>
      <c r="N41" s="1046"/>
      <c r="O41" s="1044">
        <v>95</v>
      </c>
      <c r="P41" s="1045"/>
      <c r="Q41" s="1046"/>
      <c r="R41" s="1044">
        <v>100</v>
      </c>
      <c r="S41" s="1045"/>
      <c r="T41" s="1046"/>
      <c r="U41" s="1044">
        <v>100</v>
      </c>
      <c r="V41" s="1045"/>
      <c r="W41" s="1046"/>
      <c r="X41" s="1044">
        <v>95</v>
      </c>
      <c r="Y41" s="1045"/>
      <c r="Z41" s="1046"/>
      <c r="AA41" s="1044">
        <v>95</v>
      </c>
      <c r="AB41" s="1045"/>
      <c r="AC41" s="1046"/>
      <c r="AD41" s="1044">
        <v>95</v>
      </c>
      <c r="AE41" s="1045"/>
      <c r="AF41" s="1046"/>
      <c r="AG41" s="1044">
        <v>100</v>
      </c>
      <c r="AH41" s="1045"/>
      <c r="AI41" s="1046"/>
      <c r="AJ41" s="979">
        <f t="shared" si="4"/>
        <v>1185</v>
      </c>
      <c r="AK41" s="979"/>
      <c r="AL41" s="1047">
        <f>ROUNDUP(AJ41/$AJ$47,1)</f>
        <v>5</v>
      </c>
      <c r="AM41" s="995"/>
      <c r="AN41" s="996"/>
      <c r="AO41" s="253"/>
      <c r="AP41" s="253"/>
      <c r="AQ41" s="253"/>
    </row>
    <row r="42" spans="1:43" s="82" customFormat="1" ht="20.100000000000001" customHeight="1">
      <c r="A42" s="80"/>
      <c r="B42" s="1000" t="s">
        <v>315</v>
      </c>
      <c r="C42" s="1001"/>
      <c r="D42" s="203">
        <v>40</v>
      </c>
      <c r="E42" s="203">
        <v>45</v>
      </c>
      <c r="F42" s="1044">
        <v>40</v>
      </c>
      <c r="G42" s="1045"/>
      <c r="H42" s="1046"/>
      <c r="I42" s="1044">
        <v>40</v>
      </c>
      <c r="J42" s="1045"/>
      <c r="K42" s="1046"/>
      <c r="L42" s="1044">
        <v>60</v>
      </c>
      <c r="M42" s="1045"/>
      <c r="N42" s="1046"/>
      <c r="O42" s="1044">
        <v>50</v>
      </c>
      <c r="P42" s="1045"/>
      <c r="Q42" s="1046"/>
      <c r="R42" s="1044">
        <v>40</v>
      </c>
      <c r="S42" s="1045"/>
      <c r="T42" s="1046"/>
      <c r="U42" s="1044">
        <v>40</v>
      </c>
      <c r="V42" s="1045"/>
      <c r="W42" s="1046"/>
      <c r="X42" s="1044">
        <v>30</v>
      </c>
      <c r="Y42" s="1045"/>
      <c r="Z42" s="1046"/>
      <c r="AA42" s="1044">
        <v>30</v>
      </c>
      <c r="AB42" s="1045"/>
      <c r="AC42" s="1046"/>
      <c r="AD42" s="1044">
        <v>30</v>
      </c>
      <c r="AE42" s="1045"/>
      <c r="AF42" s="1046"/>
      <c r="AG42" s="1044">
        <v>50</v>
      </c>
      <c r="AH42" s="1045"/>
      <c r="AI42" s="1046"/>
      <c r="AJ42" s="979">
        <f t="shared" si="4"/>
        <v>495</v>
      </c>
      <c r="AK42" s="979"/>
      <c r="AL42" s="1048"/>
      <c r="AM42" s="997">
        <f>ROUNDUP($AJ$42/$AJ$47,1)</f>
        <v>2.1</v>
      </c>
      <c r="AN42" s="998"/>
      <c r="AO42" s="254"/>
      <c r="AP42" s="254"/>
      <c r="AQ42" s="254"/>
    </row>
    <row r="43" spans="1:43" ht="20.100000000000001" customHeight="1">
      <c r="A43" s="1002" t="s">
        <v>316</v>
      </c>
      <c r="B43" s="1003"/>
      <c r="C43" s="1004"/>
      <c r="D43" s="203">
        <v>140</v>
      </c>
      <c r="E43" s="203">
        <v>131</v>
      </c>
      <c r="F43" s="1044">
        <v>140</v>
      </c>
      <c r="G43" s="1045"/>
      <c r="H43" s="1046"/>
      <c r="I43" s="1044">
        <v>147</v>
      </c>
      <c r="J43" s="1045"/>
      <c r="K43" s="1046"/>
      <c r="L43" s="1044">
        <v>147</v>
      </c>
      <c r="M43" s="1045"/>
      <c r="N43" s="1046"/>
      <c r="O43" s="1044">
        <v>133</v>
      </c>
      <c r="P43" s="1045"/>
      <c r="Q43" s="1046"/>
      <c r="R43" s="1044">
        <v>140</v>
      </c>
      <c r="S43" s="1045"/>
      <c r="T43" s="1046"/>
      <c r="U43" s="1044">
        <v>140</v>
      </c>
      <c r="V43" s="1045"/>
      <c r="W43" s="1046"/>
      <c r="X43" s="1044">
        <v>133</v>
      </c>
      <c r="Y43" s="1045"/>
      <c r="Z43" s="1046"/>
      <c r="AA43" s="1044">
        <v>133</v>
      </c>
      <c r="AB43" s="1045"/>
      <c r="AC43" s="1046"/>
      <c r="AD43" s="1044">
        <v>133</v>
      </c>
      <c r="AE43" s="1045"/>
      <c r="AF43" s="1046"/>
      <c r="AG43" s="1044">
        <v>140</v>
      </c>
      <c r="AH43" s="1045"/>
      <c r="AI43" s="1046"/>
      <c r="AJ43" s="979">
        <f t="shared" si="4"/>
        <v>1657</v>
      </c>
      <c r="AK43" s="979"/>
      <c r="AL43" s="1047">
        <f>ROUNDUP(AJ43/$AJ$47,1)</f>
        <v>7</v>
      </c>
      <c r="AM43" s="995"/>
      <c r="AN43" s="996"/>
      <c r="AO43" s="253"/>
      <c r="AP43" s="253"/>
      <c r="AQ43" s="253"/>
    </row>
    <row r="44" spans="1:43" s="82" customFormat="1" ht="20.100000000000001" customHeight="1">
      <c r="A44" s="83"/>
      <c r="B44" s="1000" t="s">
        <v>315</v>
      </c>
      <c r="C44" s="1001"/>
      <c r="D44" s="203">
        <v>40</v>
      </c>
      <c r="E44" s="203">
        <v>31</v>
      </c>
      <c r="F44" s="1044">
        <v>40</v>
      </c>
      <c r="G44" s="1045"/>
      <c r="H44" s="1046"/>
      <c r="I44" s="1044">
        <v>47</v>
      </c>
      <c r="J44" s="1045"/>
      <c r="K44" s="1046"/>
      <c r="L44" s="1044">
        <v>47</v>
      </c>
      <c r="M44" s="1045"/>
      <c r="N44" s="1046"/>
      <c r="O44" s="1044">
        <v>33</v>
      </c>
      <c r="P44" s="1045"/>
      <c r="Q44" s="1046"/>
      <c r="R44" s="1044">
        <v>40</v>
      </c>
      <c r="S44" s="1045"/>
      <c r="T44" s="1046"/>
      <c r="U44" s="1044">
        <v>40</v>
      </c>
      <c r="V44" s="1045"/>
      <c r="W44" s="1046"/>
      <c r="X44" s="1044">
        <v>33</v>
      </c>
      <c r="Y44" s="1045"/>
      <c r="Z44" s="1046"/>
      <c r="AA44" s="1044">
        <v>33</v>
      </c>
      <c r="AB44" s="1045"/>
      <c r="AC44" s="1046"/>
      <c r="AD44" s="1044">
        <v>33</v>
      </c>
      <c r="AE44" s="1045"/>
      <c r="AF44" s="1046"/>
      <c r="AG44" s="1044">
        <v>40</v>
      </c>
      <c r="AH44" s="1045"/>
      <c r="AI44" s="1046"/>
      <c r="AJ44" s="979">
        <f t="shared" si="4"/>
        <v>457</v>
      </c>
      <c r="AK44" s="979"/>
      <c r="AL44" s="1048"/>
      <c r="AM44" s="997">
        <f>ROUNDUP($AJ$44/$AJ$47,1)</f>
        <v>2</v>
      </c>
      <c r="AN44" s="998"/>
      <c r="AO44" s="254"/>
      <c r="AP44" s="254"/>
      <c r="AQ44" s="254"/>
    </row>
    <row r="45" spans="1:43" ht="20.100000000000001" customHeight="1">
      <c r="A45" s="1002" t="s">
        <v>318</v>
      </c>
      <c r="B45" s="1003"/>
      <c r="C45" s="1004"/>
      <c r="D45" s="203">
        <v>1400</v>
      </c>
      <c r="E45" s="203">
        <v>1310</v>
      </c>
      <c r="F45" s="1044">
        <v>1400</v>
      </c>
      <c r="G45" s="1045"/>
      <c r="H45" s="1046"/>
      <c r="I45" s="1044">
        <v>1470</v>
      </c>
      <c r="J45" s="1045"/>
      <c r="K45" s="1046"/>
      <c r="L45" s="1044">
        <v>1470</v>
      </c>
      <c r="M45" s="1045"/>
      <c r="N45" s="1046"/>
      <c r="O45" s="1044">
        <v>1330</v>
      </c>
      <c r="P45" s="1045"/>
      <c r="Q45" s="1046"/>
      <c r="R45" s="1044">
        <v>1400</v>
      </c>
      <c r="S45" s="1045"/>
      <c r="T45" s="1046"/>
      <c r="U45" s="1044">
        <v>1400</v>
      </c>
      <c r="V45" s="1045"/>
      <c r="W45" s="1046"/>
      <c r="X45" s="1044">
        <v>1330</v>
      </c>
      <c r="Y45" s="1045"/>
      <c r="Z45" s="1046"/>
      <c r="AA45" s="1044">
        <v>1330</v>
      </c>
      <c r="AB45" s="1045"/>
      <c r="AC45" s="1046"/>
      <c r="AD45" s="1044">
        <v>1330</v>
      </c>
      <c r="AE45" s="1045"/>
      <c r="AF45" s="1046"/>
      <c r="AG45" s="1044">
        <v>1400</v>
      </c>
      <c r="AH45" s="1045"/>
      <c r="AI45" s="1046"/>
      <c r="AJ45" s="979">
        <f t="shared" si="4"/>
        <v>16570</v>
      </c>
      <c r="AK45" s="979"/>
      <c r="AL45" s="1047">
        <f>ROUNDUP(AJ45/$AJ$47,1)</f>
        <v>70</v>
      </c>
      <c r="AM45" s="995"/>
      <c r="AN45" s="996"/>
      <c r="AO45" s="253"/>
      <c r="AP45" s="253"/>
      <c r="AQ45" s="253"/>
    </row>
    <row r="46" spans="1:43" s="82" customFormat="1" ht="20.100000000000001" customHeight="1">
      <c r="A46" s="80"/>
      <c r="B46" s="1000" t="s">
        <v>315</v>
      </c>
      <c r="C46" s="1001"/>
      <c r="D46" s="203">
        <v>400</v>
      </c>
      <c r="E46" s="203">
        <v>310</v>
      </c>
      <c r="F46" s="1044">
        <v>400</v>
      </c>
      <c r="G46" s="1045"/>
      <c r="H46" s="1046"/>
      <c r="I46" s="1044">
        <v>470</v>
      </c>
      <c r="J46" s="1045"/>
      <c r="K46" s="1046"/>
      <c r="L46" s="1044">
        <v>470</v>
      </c>
      <c r="M46" s="1045"/>
      <c r="N46" s="1046"/>
      <c r="O46" s="1044">
        <v>330</v>
      </c>
      <c r="P46" s="1045"/>
      <c r="Q46" s="1046"/>
      <c r="R46" s="1044">
        <v>400</v>
      </c>
      <c r="S46" s="1045"/>
      <c r="T46" s="1046"/>
      <c r="U46" s="1044">
        <v>400</v>
      </c>
      <c r="V46" s="1045"/>
      <c r="W46" s="1046"/>
      <c r="X46" s="1044">
        <v>330</v>
      </c>
      <c r="Y46" s="1045"/>
      <c r="Z46" s="1046"/>
      <c r="AA46" s="1044">
        <v>330</v>
      </c>
      <c r="AB46" s="1045"/>
      <c r="AC46" s="1046"/>
      <c r="AD46" s="1044">
        <v>330</v>
      </c>
      <c r="AE46" s="1045"/>
      <c r="AF46" s="1046"/>
      <c r="AG46" s="1044">
        <v>400</v>
      </c>
      <c r="AH46" s="1045"/>
      <c r="AI46" s="1046"/>
      <c r="AJ46" s="979">
        <f t="shared" si="4"/>
        <v>4570</v>
      </c>
      <c r="AK46" s="979"/>
      <c r="AL46" s="1048"/>
      <c r="AM46" s="997">
        <f>ROUNDUP($AJ$46/$AJ$47,1)</f>
        <v>19.3</v>
      </c>
      <c r="AN46" s="998"/>
      <c r="AO46" s="254"/>
      <c r="AP46" s="254"/>
      <c r="AQ46" s="254"/>
    </row>
    <row r="47" spans="1:43" ht="20.100000000000001" customHeight="1">
      <c r="A47" s="999" t="s">
        <v>319</v>
      </c>
      <c r="B47" s="999"/>
      <c r="C47" s="999"/>
      <c r="D47" s="203">
        <v>20</v>
      </c>
      <c r="E47" s="203">
        <v>19</v>
      </c>
      <c r="F47" s="994">
        <v>20</v>
      </c>
      <c r="G47" s="994"/>
      <c r="H47" s="994"/>
      <c r="I47" s="994">
        <v>21</v>
      </c>
      <c r="J47" s="994"/>
      <c r="K47" s="994"/>
      <c r="L47" s="994">
        <v>21</v>
      </c>
      <c r="M47" s="994"/>
      <c r="N47" s="994"/>
      <c r="O47" s="994">
        <v>19</v>
      </c>
      <c r="P47" s="994"/>
      <c r="Q47" s="994"/>
      <c r="R47" s="994">
        <v>20</v>
      </c>
      <c r="S47" s="994"/>
      <c r="T47" s="994"/>
      <c r="U47" s="994">
        <v>20</v>
      </c>
      <c r="V47" s="994"/>
      <c r="W47" s="994"/>
      <c r="X47" s="994">
        <v>19</v>
      </c>
      <c r="Y47" s="994"/>
      <c r="Z47" s="994"/>
      <c r="AA47" s="994">
        <v>19</v>
      </c>
      <c r="AB47" s="994"/>
      <c r="AC47" s="994"/>
      <c r="AD47" s="994">
        <v>19</v>
      </c>
      <c r="AE47" s="994"/>
      <c r="AF47" s="994"/>
      <c r="AG47" s="994">
        <v>20</v>
      </c>
      <c r="AH47" s="994"/>
      <c r="AI47" s="994"/>
      <c r="AJ47" s="979">
        <f>+SUM(D47:AI47)</f>
        <v>237</v>
      </c>
      <c r="AK47" s="979"/>
      <c r="AL47" s="84"/>
      <c r="AM47" s="995"/>
      <c r="AN47" s="996"/>
      <c r="AO47" s="253"/>
      <c r="AP47" s="253"/>
      <c r="AQ47" s="253"/>
    </row>
    <row r="48" spans="1:43" ht="5.0999999999999996" customHeight="1">
      <c r="A48" s="85"/>
      <c r="B48" s="85"/>
      <c r="C48" s="85"/>
      <c r="D48" s="255"/>
      <c r="E48" s="255"/>
      <c r="F48" s="255"/>
      <c r="G48" s="255"/>
      <c r="H48" s="255"/>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86"/>
      <c r="AK48" s="74"/>
      <c r="AL48" s="60"/>
      <c r="AM48" s="60"/>
      <c r="AN48" s="13"/>
    </row>
    <row r="49" spans="1:40" ht="18" customHeight="1">
      <c r="A49" s="14" t="s">
        <v>320</v>
      </c>
      <c r="B49" s="74"/>
      <c r="D49" s="74"/>
      <c r="E49" s="74"/>
      <c r="F49" s="74"/>
      <c r="G49" s="74"/>
      <c r="H49" s="74"/>
      <c r="I49" s="74"/>
      <c r="J49" s="74"/>
      <c r="K49" s="74"/>
      <c r="L49" s="74"/>
      <c r="M49" s="74"/>
      <c r="N49" s="74"/>
      <c r="O49" s="74"/>
      <c r="P49" s="74"/>
      <c r="Q49" s="74"/>
      <c r="R49" s="74"/>
      <c r="S49" s="74"/>
      <c r="T49" s="74"/>
      <c r="U49" s="74"/>
      <c r="V49" s="74"/>
      <c r="W49" s="60"/>
      <c r="X49" s="74"/>
      <c r="Y49" s="74"/>
      <c r="Z49" s="74"/>
      <c r="AA49" s="74"/>
      <c r="AB49" s="74"/>
      <c r="AC49" s="74"/>
      <c r="AD49" s="74"/>
      <c r="AE49" s="74"/>
      <c r="AF49" s="74"/>
      <c r="AG49" s="74"/>
      <c r="AH49" s="74"/>
      <c r="AI49" s="74"/>
      <c r="AJ49" s="86"/>
      <c r="AK49" s="74"/>
      <c r="AL49" s="60"/>
      <c r="AM49" s="60"/>
      <c r="AN49" s="13"/>
    </row>
    <row r="50" spans="1:40" ht="45" customHeight="1">
      <c r="A50" s="983" t="s">
        <v>321</v>
      </c>
      <c r="B50" s="983"/>
      <c r="C50" s="983" t="s">
        <v>302</v>
      </c>
      <c r="D50" s="983"/>
      <c r="E50" s="991" t="s">
        <v>322</v>
      </c>
      <c r="F50" s="991"/>
      <c r="G50" s="991"/>
      <c r="H50" s="991"/>
      <c r="I50" s="980" t="s">
        <v>323</v>
      </c>
      <c r="J50" s="981"/>
      <c r="K50" s="981"/>
      <c r="L50" s="981"/>
      <c r="M50" s="981"/>
      <c r="N50" s="982"/>
      <c r="O50" s="980" t="s">
        <v>364</v>
      </c>
      <c r="P50" s="981"/>
      <c r="Q50" s="981"/>
      <c r="R50" s="981"/>
      <c r="S50" s="981"/>
      <c r="T50" s="982"/>
      <c r="U50" s="253"/>
      <c r="W50" s="60"/>
      <c r="X50" s="74"/>
      <c r="Y50" s="74"/>
      <c r="Z50" s="74"/>
      <c r="AA50" s="74"/>
      <c r="AB50" s="74"/>
      <c r="AC50" s="74"/>
      <c r="AD50" s="74"/>
      <c r="AE50" s="74"/>
      <c r="AF50" s="74"/>
      <c r="AG50" s="74"/>
      <c r="AH50" s="74"/>
      <c r="AI50" s="74"/>
      <c r="AJ50" s="86"/>
      <c r="AK50" s="74"/>
      <c r="AL50" s="60"/>
      <c r="AM50" s="60"/>
      <c r="AN50" s="13"/>
    </row>
    <row r="51" spans="1:40" ht="18" customHeight="1">
      <c r="A51" s="991" t="s">
        <v>324</v>
      </c>
      <c r="B51" s="991"/>
      <c r="C51" s="992">
        <f>ROUNDDOWN(IF(AL37&lt;=30,1,1+ROUNDUP((AL37-30)/30,0)),1)</f>
        <v>4</v>
      </c>
      <c r="D51" s="992"/>
      <c r="E51" s="992">
        <f>ROUNDDOWN(AL37/5,1)</f>
        <v>18.399999999999999</v>
      </c>
      <c r="F51" s="992"/>
      <c r="G51" s="992"/>
      <c r="H51" s="992"/>
      <c r="I51" s="1042">
        <f>ROUNDDOWN($AL$40/9,1)+ROUNDDOWN(($AL$41-$AM$42)/6,1)+ROUNDDOWN($AM$42/12,1)+ROUNDDOWN(($AL$43-$AM$44)/4,1)+ROUNDDOWN($AM$44/8,1)+ROUNDDOWN(($AL$45-$AM$46)/2.5,1)+ROUNDDOWN($AM$46/5,1)</f>
        <v>26.400000000000002</v>
      </c>
      <c r="J51" s="993"/>
      <c r="K51" s="993"/>
      <c r="L51" s="993"/>
      <c r="M51" s="993"/>
      <c r="N51" s="993"/>
      <c r="O51" s="1043">
        <v>1</v>
      </c>
      <c r="P51" s="1043"/>
      <c r="Q51" s="1043"/>
      <c r="R51" s="1043"/>
      <c r="S51" s="1043"/>
      <c r="T51" s="1043"/>
      <c r="U51" s="253"/>
      <c r="W51" s="60"/>
      <c r="X51" s="74"/>
      <c r="Y51" s="74"/>
      <c r="Z51" s="74"/>
      <c r="AA51" s="74"/>
      <c r="AB51" s="74"/>
      <c r="AC51" s="74"/>
      <c r="AD51" s="74"/>
      <c r="AE51" s="74"/>
      <c r="AF51" s="74"/>
      <c r="AG51" s="74"/>
      <c r="AH51" s="74"/>
      <c r="AI51" s="74"/>
      <c r="AJ51" s="86"/>
      <c r="AK51" s="74"/>
      <c r="AL51" s="60"/>
      <c r="AM51" s="60"/>
      <c r="AN51" s="13"/>
    </row>
    <row r="52" spans="1:40" ht="5.0999999999999996" customHeight="1">
      <c r="A52" s="85"/>
      <c r="B52" s="85"/>
      <c r="C52" s="85"/>
      <c r="D52" s="85"/>
      <c r="E52" s="85"/>
      <c r="F52" s="85"/>
      <c r="G52" s="85"/>
      <c r="H52" s="85"/>
      <c r="I52" s="85"/>
      <c r="J52" s="74"/>
      <c r="K52" s="74"/>
      <c r="L52" s="74"/>
      <c r="M52" s="86"/>
      <c r="N52" s="74"/>
      <c r="O52" s="74"/>
      <c r="P52" s="74"/>
      <c r="Q52" s="253"/>
      <c r="W52" s="60"/>
      <c r="X52" s="74"/>
      <c r="Y52" s="74"/>
      <c r="Z52" s="74"/>
      <c r="AA52" s="74"/>
      <c r="AB52" s="74"/>
      <c r="AC52" s="74"/>
      <c r="AD52" s="74"/>
      <c r="AE52" s="74"/>
      <c r="AF52" s="74"/>
      <c r="AG52" s="74"/>
      <c r="AH52" s="74"/>
      <c r="AI52" s="74"/>
      <c r="AJ52" s="86"/>
      <c r="AK52" s="74"/>
      <c r="AL52" s="60"/>
      <c r="AM52" s="60"/>
      <c r="AN52" s="13"/>
    </row>
    <row r="53" spans="1:40" ht="21" customHeight="1">
      <c r="A53" s="14" t="s">
        <v>603</v>
      </c>
      <c r="B53" s="7"/>
      <c r="C53" s="55"/>
      <c r="D53" s="55"/>
      <c r="E53" s="55"/>
      <c r="F53" s="55"/>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row>
    <row r="54" spans="1:40" ht="24.9" customHeight="1">
      <c r="A54" s="13"/>
      <c r="B54" s="60"/>
      <c r="C54" s="980" t="str">
        <f>IF(VLOOKUP($AK$1,[9]選択肢!$A$1:$J$32,C59,FALSE)=0,"-",VLOOKUP($AK$1,[9]選択肢!$A$1:$J$32,C59,FALSE))</f>
        <v>管理者</v>
      </c>
      <c r="D54" s="981"/>
      <c r="E54" s="989" t="str">
        <f>IF(VLOOKUP($AK$1,[9]選択肢!$A$1:$J$32,E59,FALSE)=0,"-",VLOOKUP($AK$1,[9]選択肢!$A$1:$J$32,E59,FALSE))</f>
        <v>サービス管理責任者</v>
      </c>
      <c r="F54" s="989"/>
      <c r="G54" s="989"/>
      <c r="H54" s="989"/>
      <c r="I54" s="980" t="str">
        <f>IF(VLOOKUP($AK$1,[9]選択肢!$A$1:$J$32,I59,FALSE)=0,"-",VLOOKUP($AK$1,[9]選択肢!$A$1:$J$32,I59,FALSE))</f>
        <v>世話人</v>
      </c>
      <c r="J54" s="981"/>
      <c r="K54" s="981"/>
      <c r="L54" s="981"/>
      <c r="M54" s="981"/>
      <c r="N54" s="982"/>
      <c r="O54" s="980" t="str">
        <f>IF(VLOOKUP($AK$1,[9]選択肢!$A$1:$J$32,O59,FALSE)=0,"-",VLOOKUP($AK$1,[9]選択肢!$A$1:$J$32,O59,FALSE))</f>
        <v>生活支援員</v>
      </c>
      <c r="P54" s="981"/>
      <c r="Q54" s="981"/>
      <c r="R54" s="981"/>
      <c r="S54" s="981"/>
      <c r="T54" s="982"/>
      <c r="U54" s="980" t="str">
        <f>IF(VLOOKUP($AK$1,[9]選択肢!$A$1:$J$32,U59,FALSE)=0,"-",VLOOKUP($AK$1,[9]選択肢!$A$1:$J$32,U59,FALSE))</f>
        <v>夜間支援従事者</v>
      </c>
      <c r="V54" s="981"/>
      <c r="W54" s="981"/>
      <c r="X54" s="981"/>
      <c r="Y54" s="981"/>
      <c r="Z54" s="982"/>
      <c r="AA54" s="980" t="str">
        <f>IF(VLOOKUP($AK$1,[9]選択肢!$A$1:$J$32,AA59,FALSE)=0,"-",VLOOKUP($AK$1,[9]選択肢!$A$1:$J$32,AA59,FALSE))</f>
        <v>-</v>
      </c>
      <c r="AB54" s="981"/>
      <c r="AC54" s="981"/>
      <c r="AD54" s="981"/>
      <c r="AE54" s="981"/>
      <c r="AF54" s="982"/>
      <c r="AG54" s="989" t="str">
        <f>IF(VLOOKUP($AK$1,[9]選択肢!$A$1:$J$32,AG59,FALSE)=0,"-",VLOOKUP($AK$1,[9]選択肢!$A$1:$J$32,AG59,FALSE))</f>
        <v>-</v>
      </c>
      <c r="AH54" s="989"/>
      <c r="AI54" s="989"/>
      <c r="AJ54" s="989"/>
      <c r="AK54" s="989"/>
      <c r="AL54" s="989" t="str">
        <f>IF(VLOOKUP($AK$1,[9]選択肢!$A$1:$J$32,AL59,FALSE)=0,"-",VLOOKUP($AK$1,[9]選択肢!$A$1:$J$32,AL59,FALSE))</f>
        <v>-</v>
      </c>
      <c r="AM54" s="989"/>
      <c r="AN54" s="13"/>
    </row>
    <row r="55" spans="1:40" ht="18" customHeight="1">
      <c r="A55" s="13"/>
      <c r="B55" s="60"/>
      <c r="C55" s="209" t="s">
        <v>326</v>
      </c>
      <c r="D55" s="209" t="s">
        <v>327</v>
      </c>
      <c r="E55" s="208" t="s">
        <v>326</v>
      </c>
      <c r="F55" s="990" t="s">
        <v>327</v>
      </c>
      <c r="G55" s="990"/>
      <c r="H55" s="990"/>
      <c r="I55" s="986" t="s">
        <v>326</v>
      </c>
      <c r="J55" s="987"/>
      <c r="K55" s="988"/>
      <c r="L55" s="986" t="s">
        <v>327</v>
      </c>
      <c r="M55" s="987"/>
      <c r="N55" s="988"/>
      <c r="O55" s="986" t="s">
        <v>326</v>
      </c>
      <c r="P55" s="987"/>
      <c r="Q55" s="988"/>
      <c r="R55" s="986" t="s">
        <v>327</v>
      </c>
      <c r="S55" s="987"/>
      <c r="T55" s="988"/>
      <c r="U55" s="986" t="s">
        <v>326</v>
      </c>
      <c r="V55" s="987"/>
      <c r="W55" s="988"/>
      <c r="X55" s="986" t="s">
        <v>327</v>
      </c>
      <c r="Y55" s="987"/>
      <c r="Z55" s="988"/>
      <c r="AA55" s="986" t="s">
        <v>326</v>
      </c>
      <c r="AB55" s="987"/>
      <c r="AC55" s="988"/>
      <c r="AD55" s="986" t="s">
        <v>327</v>
      </c>
      <c r="AE55" s="987"/>
      <c r="AF55" s="988"/>
      <c r="AG55" s="986" t="s">
        <v>326</v>
      </c>
      <c r="AH55" s="987"/>
      <c r="AI55" s="988"/>
      <c r="AJ55" s="986" t="s">
        <v>327</v>
      </c>
      <c r="AK55" s="988"/>
      <c r="AL55" s="208" t="s">
        <v>47</v>
      </c>
      <c r="AM55" s="208" t="s">
        <v>48</v>
      </c>
      <c r="AN55" s="13"/>
    </row>
    <row r="56" spans="1:40" ht="18" customHeight="1">
      <c r="A56" s="13"/>
      <c r="B56" s="200" t="s">
        <v>328</v>
      </c>
      <c r="C56" s="208">
        <f>COUNTIFS($B$11:$B$30,C$54,$C$11:$C$30,"A",$E$11:$E$30,"*")</f>
        <v>1</v>
      </c>
      <c r="D56" s="208">
        <f>COUNTIFS($B$11:$B$30,C$54,$C$11:$C$30,"B",$E$11:$E$30,"*")</f>
        <v>0</v>
      </c>
      <c r="E56" s="208">
        <f>COUNTIFS($B$11:$B$30,E$54,$C$11:$C$30,"A",$E$11:$E$30,"*")</f>
        <v>0</v>
      </c>
      <c r="F56" s="986">
        <f>COUNTIFS($B$11:$B$30,E$54,$C$11:$C$30,"B",$E$11:$E$30,"*")</f>
        <v>1</v>
      </c>
      <c r="G56" s="987"/>
      <c r="H56" s="988"/>
      <c r="I56" s="986">
        <f>COUNTIFS($B$11:$B$30,I$54,$C$11:$C$30,"A",$E$11:$E$30,"*")</f>
        <v>0</v>
      </c>
      <c r="J56" s="987"/>
      <c r="K56" s="988"/>
      <c r="L56" s="986">
        <f>COUNTIFS($B$11:$B$30,I$54,$C$11:$C$30,"B",$E$11:$E$30,"*")</f>
        <v>0</v>
      </c>
      <c r="M56" s="987"/>
      <c r="N56" s="988"/>
      <c r="O56" s="986">
        <f>COUNTIFS($B$11:$B$30,O$54,$C$11:$C$30,"A",$E$11:$E$30,"*")</f>
        <v>0</v>
      </c>
      <c r="P56" s="987"/>
      <c r="Q56" s="988"/>
      <c r="R56" s="986">
        <f>COUNTIFS($B$11:$B$30,O$54,$C$11:$C$30,"B",$E$11:$E$30,"*")</f>
        <v>0</v>
      </c>
      <c r="S56" s="987"/>
      <c r="T56" s="988"/>
      <c r="U56" s="986">
        <f>COUNTIFS($B$11:$B$30,U$54,$C$11:$C$30,"A",$E$11:$E$30,"*")</f>
        <v>0</v>
      </c>
      <c r="V56" s="987"/>
      <c r="W56" s="988"/>
      <c r="X56" s="986">
        <f>COUNTIFS($B$11:$B$30,U$54,$C$11:$C$30,"B",$E$11:$E$30,"*")</f>
        <v>0</v>
      </c>
      <c r="Y56" s="987"/>
      <c r="Z56" s="988"/>
      <c r="AA56" s="986">
        <f>COUNTIFS($B$11:$B$30,AA$54,$C$11:$C$30,"A",$E$11:$E$30,"*")</f>
        <v>0</v>
      </c>
      <c r="AB56" s="987"/>
      <c r="AC56" s="988"/>
      <c r="AD56" s="986">
        <f>COUNTIFS($B$11:$B$30,AA$54,$C$11:$C$30,"B",$E$11:$E$30,"*")</f>
        <v>0</v>
      </c>
      <c r="AE56" s="987"/>
      <c r="AF56" s="988"/>
      <c r="AG56" s="986">
        <f>COUNTIFS($B$11:$B$30,AG$54,$C$11:$C$30,"A",$E$11:$E$30,"*")</f>
        <v>0</v>
      </c>
      <c r="AH56" s="987"/>
      <c r="AI56" s="988"/>
      <c r="AJ56" s="986">
        <f>COUNTIFS($B$11:$B$30,AG$54,$C$11:$C$30,"B",$E$11:$E$30,"*")</f>
        <v>0</v>
      </c>
      <c r="AK56" s="988"/>
      <c r="AL56" s="208">
        <f>COUNTIFS($B$11:$B$30,AL$54,$C$11:$C$30,"A",$E$11:$E$30,"*")</f>
        <v>0</v>
      </c>
      <c r="AM56" s="208">
        <f>COUNTIFS($B$11:$B$30,AL$54,$C$11:$C$30,"B",$E$11:$E$30,"*")</f>
        <v>0</v>
      </c>
      <c r="AN56" s="13"/>
    </row>
    <row r="57" spans="1:40" ht="18" customHeight="1">
      <c r="A57" s="13"/>
      <c r="B57" s="201" t="s">
        <v>329</v>
      </c>
      <c r="C57" s="90"/>
      <c r="D57" s="90"/>
      <c r="E57" s="208">
        <f>COUNTIFS($B$11:$B$30,E$54,$C$11:$C$30,"C",$E$11:$E$30,"*")</f>
        <v>0</v>
      </c>
      <c r="F57" s="986">
        <f>COUNTIFS($B$11:$B$30,E$54,$C$11:$C$30,"D",$E$11:$E$30,"*")</f>
        <v>0</v>
      </c>
      <c r="G57" s="987"/>
      <c r="H57" s="988"/>
      <c r="I57" s="986">
        <f>COUNTIFS($B$11:$B$30,I$54,$C$11:$C$30,"C",$E$11:$E$30,"*")</f>
        <v>1</v>
      </c>
      <c r="J57" s="987"/>
      <c r="K57" s="988"/>
      <c r="L57" s="986">
        <f>COUNTIFS($B$11:$B$30,I$54,$C$11:$C$30,"D",$E$11:$E$30,"*")</f>
        <v>1</v>
      </c>
      <c r="M57" s="987"/>
      <c r="N57" s="988"/>
      <c r="O57" s="986">
        <f>COUNTIFS($B$11:$B$30,O$54,$C$11:$C$30,"C",$E$11:$E$30,"*")</f>
        <v>0</v>
      </c>
      <c r="P57" s="987"/>
      <c r="Q57" s="988"/>
      <c r="R57" s="986">
        <f>COUNTIFS($B$11:$B$30,O$54,$C$11:$C$30,"D",$E$11:$E$30,"*")</f>
        <v>0</v>
      </c>
      <c r="S57" s="987"/>
      <c r="T57" s="988"/>
      <c r="U57" s="986">
        <f>COUNTIFS($B$11:$B$30,U$54,$C$11:$C$30,"C",$E$11:$E$30,"*")</f>
        <v>0</v>
      </c>
      <c r="V57" s="987"/>
      <c r="W57" s="988"/>
      <c r="X57" s="986">
        <f>COUNTIFS($B$11:$B$30,U$54,$C$11:$C$30,"D",$E$11:$E$30,"*")</f>
        <v>0</v>
      </c>
      <c r="Y57" s="987"/>
      <c r="Z57" s="988"/>
      <c r="AA57" s="986">
        <f>COUNTIFS($B$11:$B$30,AA$54,$C$11:$C$30,"C",$E$11:$E$30,"*")</f>
        <v>0</v>
      </c>
      <c r="AB57" s="987"/>
      <c r="AC57" s="988"/>
      <c r="AD57" s="986">
        <f>COUNTIFS($B$11:$B$30,AA$54,$C$11:$C$30,"D",$E$11:$E$30,"*")</f>
        <v>0</v>
      </c>
      <c r="AE57" s="987"/>
      <c r="AF57" s="988"/>
      <c r="AG57" s="986">
        <f>COUNTIFS($B$11:$B$30,AG$54,$C$11:$C$30,"C",$E$11:$E$30,"*")</f>
        <v>0</v>
      </c>
      <c r="AH57" s="987"/>
      <c r="AI57" s="988"/>
      <c r="AJ57" s="986">
        <f>COUNTIFS($B$11:$B$30,AG$54,$C$11:$C$30,"D",$E$11:$E$30,"*")</f>
        <v>0</v>
      </c>
      <c r="AK57" s="988"/>
      <c r="AL57" s="208">
        <f>COUNTIFS($B$11:$B$30,AL$54,$C$11:$C$30,"C",$E$11:$E$30,"*")</f>
        <v>0</v>
      </c>
      <c r="AM57" s="208">
        <f>COUNTIFS($B$11:$B$30,AL$54,$C$11:$C$30,"D",$E$11:$E$30,"*")</f>
        <v>0</v>
      </c>
      <c r="AN57" s="13"/>
    </row>
    <row r="58" spans="1:40" ht="24.9" customHeight="1">
      <c r="A58" s="13"/>
      <c r="B58" s="201" t="s">
        <v>330</v>
      </c>
      <c r="C58" s="984"/>
      <c r="D58" s="985"/>
      <c r="E58" s="980">
        <f>IF($AK$3="４週",SUMIFS($AK$11:$AK$30,$B$11:$B$30,E54)/4/$AH$5,IF($AK$3="歴月",SUMIFS($AK$11:$AK$30,$B$11:$B$30,E54)/$AL$5,"記載する期間を選択してください"))</f>
        <v>0</v>
      </c>
      <c r="F58" s="981"/>
      <c r="G58" s="981"/>
      <c r="H58" s="982"/>
      <c r="I58" s="980">
        <f>IF($AK$3="４週",SUMIFS($AK$11:$AK$30,$B$11:$B$30,I54)/4/$AH$5,IF($AK$3="歴月",SUMIFS($AK$11:$AK$30,$B$11:$B$30,I54)/$AL$5,"記載する期間を選択してください"))</f>
        <v>0</v>
      </c>
      <c r="J58" s="981"/>
      <c r="K58" s="981"/>
      <c r="L58" s="981"/>
      <c r="M58" s="981"/>
      <c r="N58" s="982"/>
      <c r="O58" s="980">
        <f>IF($AK$3="４週",SUMIFS($AK$11:$AK$30,$B$11:$B$30,O54)/4/$AH$5,IF($AK$3="歴月",SUMIFS($AK$11:$AK$30,$B$11:$B$30,O54)/$AL$5,"記載する期間を選択してください"))</f>
        <v>0</v>
      </c>
      <c r="P58" s="981"/>
      <c r="Q58" s="981"/>
      <c r="R58" s="981"/>
      <c r="S58" s="981"/>
      <c r="T58" s="982"/>
      <c r="U58" s="1039"/>
      <c r="V58" s="1040"/>
      <c r="W58" s="1040"/>
      <c r="X58" s="1040"/>
      <c r="Y58" s="1040"/>
      <c r="Z58" s="1041"/>
      <c r="AA58" s="980">
        <f>IF($AK$3="４週",SUMIFS($AK$11:$AK$30,$B$11:$B$30,AA54)/4/$AH$5,IF($AK$3="歴月",SUMIFS($AK$11:$AK$30,$B$11:$B$30,AA54)/$AL$5,"記載する期間を選択してください"))</f>
        <v>0</v>
      </c>
      <c r="AB58" s="981"/>
      <c r="AC58" s="981"/>
      <c r="AD58" s="981"/>
      <c r="AE58" s="981"/>
      <c r="AF58" s="982"/>
      <c r="AG58" s="980">
        <f>IF($AK$3="４週",SUMIFS($AK$11:$AK$30,$B$11:$B$30,AG54)/4/$AH$5,IF($AK$3="歴月",SUMIFS($AK$11:$AK$30,$B$11:$B$30,AG54)/$AL$5,"記載する期間を選択してください"))</f>
        <v>0</v>
      </c>
      <c r="AH58" s="981"/>
      <c r="AI58" s="981"/>
      <c r="AJ58" s="981"/>
      <c r="AK58" s="982"/>
      <c r="AL58" s="980">
        <f>IF($AK$3="４週",SUMIFS($AK$11:$AK$30,$B$11:$B$30,AL54)/4/$AH$5,IF($AK$3="歴月",SUMIFS($AK$11:$AK$30,$B$11:$B$30,AL54)/$AL$5,"記載する期間を選択してください"))</f>
        <v>0</v>
      </c>
      <c r="AM58" s="982"/>
      <c r="AN58" s="13"/>
    </row>
    <row r="59" spans="1:40" ht="5.0999999999999996" customHeight="1">
      <c r="A59" s="13"/>
      <c r="B59" s="7"/>
      <c r="C59" s="91">
        <v>2</v>
      </c>
      <c r="D59" s="91"/>
      <c r="E59" s="91">
        <v>3</v>
      </c>
      <c r="F59" s="91"/>
      <c r="G59" s="91"/>
      <c r="H59" s="91"/>
      <c r="I59" s="91">
        <v>4</v>
      </c>
      <c r="J59" s="91"/>
      <c r="K59" s="91"/>
      <c r="L59" s="91"/>
      <c r="M59" s="91"/>
      <c r="N59" s="91"/>
      <c r="O59" s="91">
        <v>5</v>
      </c>
      <c r="P59" s="91"/>
      <c r="Q59" s="91"/>
      <c r="R59" s="91"/>
      <c r="S59" s="91"/>
      <c r="T59" s="91"/>
      <c r="U59" s="91">
        <v>6</v>
      </c>
      <c r="V59" s="91"/>
      <c r="W59" s="91"/>
      <c r="X59" s="91"/>
      <c r="Y59" s="91"/>
      <c r="Z59" s="91"/>
      <c r="AA59" s="91">
        <v>7</v>
      </c>
      <c r="AB59" s="91"/>
      <c r="AC59" s="91"/>
      <c r="AD59" s="91"/>
      <c r="AE59" s="91"/>
      <c r="AF59" s="91"/>
      <c r="AG59" s="91">
        <v>8</v>
      </c>
      <c r="AH59" s="91"/>
      <c r="AI59" s="91"/>
      <c r="AJ59" s="91"/>
      <c r="AK59" s="91"/>
      <c r="AL59" s="91">
        <v>9</v>
      </c>
      <c r="AM59" s="92"/>
      <c r="AN59" s="13"/>
    </row>
    <row r="60" spans="1:40" ht="15" customHeight="1">
      <c r="A60" s="74" t="s">
        <v>331</v>
      </c>
      <c r="B60" s="93"/>
      <c r="C60" s="94"/>
      <c r="D60" s="94"/>
      <c r="E60" s="94"/>
      <c r="F60" s="95"/>
      <c r="G60" s="94"/>
      <c r="H60" s="91"/>
      <c r="I60" s="91"/>
      <c r="J60" s="91"/>
      <c r="K60" s="91"/>
      <c r="L60" s="91"/>
      <c r="M60" s="91"/>
      <c r="N60" s="91"/>
      <c r="O60" s="91"/>
      <c r="P60" s="91"/>
      <c r="Q60" s="91"/>
      <c r="R60" s="91">
        <v>6</v>
      </c>
      <c r="S60" s="91"/>
      <c r="T60" s="91"/>
      <c r="U60" s="91"/>
      <c r="V60" s="91"/>
      <c r="W60" s="91"/>
      <c r="X60" s="91">
        <v>7</v>
      </c>
      <c r="Y60" s="91"/>
      <c r="Z60" s="91"/>
      <c r="AA60" s="91"/>
      <c r="AB60" s="91"/>
      <c r="AC60" s="91"/>
      <c r="AD60" s="91">
        <v>8</v>
      </c>
      <c r="AE60" s="91"/>
      <c r="AF60" s="91"/>
      <c r="AG60" s="96"/>
      <c r="AH60" s="96"/>
      <c r="AI60" s="96"/>
      <c r="AJ60" s="96">
        <v>9</v>
      </c>
      <c r="AK60" s="97"/>
      <c r="AL60" s="97"/>
      <c r="AM60" s="13"/>
    </row>
    <row r="61" spans="1:40" s="74" customFormat="1" ht="15" customHeight="1">
      <c r="A61" s="74" t="s">
        <v>332</v>
      </c>
      <c r="B61" s="85"/>
      <c r="C61" s="85"/>
      <c r="D61" s="85"/>
      <c r="E61" s="85"/>
      <c r="F61" s="85"/>
      <c r="G61" s="85"/>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row>
    <row r="62" spans="1:40" s="74" customFormat="1" ht="15" customHeight="1">
      <c r="A62" s="74" t="s">
        <v>333</v>
      </c>
      <c r="B62" s="85"/>
      <c r="C62" s="85"/>
      <c r="D62" s="85"/>
      <c r="E62" s="85"/>
      <c r="F62" s="85"/>
      <c r="G62" s="85"/>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row>
    <row r="63" spans="1:40" s="74" customFormat="1" ht="15" customHeight="1">
      <c r="A63" s="74" t="s">
        <v>334</v>
      </c>
      <c r="B63" s="85"/>
      <c r="C63" s="85"/>
      <c r="D63" s="85"/>
      <c r="E63" s="85"/>
      <c r="F63" s="85"/>
      <c r="G63" s="85"/>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row>
    <row r="64" spans="1:40" s="74" customFormat="1" ht="15" customHeight="1">
      <c r="A64" s="74" t="s">
        <v>335</v>
      </c>
      <c r="B64" s="85"/>
      <c r="C64" s="85"/>
      <c r="D64" s="85"/>
      <c r="E64" s="85"/>
      <c r="F64" s="85"/>
      <c r="G64" s="85"/>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row>
    <row r="65" spans="1:7" ht="15" customHeight="1">
      <c r="A65" s="74" t="s">
        <v>336</v>
      </c>
      <c r="B65" s="98"/>
      <c r="C65" s="74"/>
      <c r="D65" s="74"/>
      <c r="E65" s="74"/>
      <c r="F65" s="74"/>
      <c r="G65" s="74"/>
    </row>
    <row r="66" spans="1:7" ht="15" customHeight="1">
      <c r="A66" s="74" t="s">
        <v>337</v>
      </c>
      <c r="B66" s="98"/>
      <c r="C66" s="74"/>
      <c r="D66" s="74"/>
      <c r="E66" s="74"/>
      <c r="F66" s="74"/>
      <c r="G66" s="74"/>
    </row>
    <row r="67" spans="1:7" ht="15" customHeight="1">
      <c r="A67" s="74"/>
      <c r="B67" s="200" t="s">
        <v>338</v>
      </c>
      <c r="C67" s="983" t="s">
        <v>339</v>
      </c>
      <c r="D67" s="983"/>
      <c r="E67" s="983"/>
      <c r="F67" s="74"/>
      <c r="G67" s="74"/>
    </row>
    <row r="68" spans="1:7" ht="15" customHeight="1">
      <c r="A68" s="74"/>
      <c r="B68" s="99" t="s">
        <v>303</v>
      </c>
      <c r="C68" s="979" t="s">
        <v>340</v>
      </c>
      <c r="D68" s="979"/>
      <c r="E68" s="979"/>
      <c r="F68" s="74"/>
      <c r="G68" s="74"/>
    </row>
    <row r="69" spans="1:7" ht="15" customHeight="1">
      <c r="A69" s="74"/>
      <c r="B69" s="99" t="s">
        <v>304</v>
      </c>
      <c r="C69" s="979" t="s">
        <v>341</v>
      </c>
      <c r="D69" s="979"/>
      <c r="E69" s="979"/>
      <c r="F69" s="74"/>
      <c r="G69" s="74"/>
    </row>
    <row r="70" spans="1:7" ht="15" customHeight="1">
      <c r="A70" s="74"/>
      <c r="B70" s="99" t="s">
        <v>305</v>
      </c>
      <c r="C70" s="979" t="s">
        <v>342</v>
      </c>
      <c r="D70" s="979"/>
      <c r="E70" s="979"/>
      <c r="F70" s="74"/>
      <c r="G70" s="74"/>
    </row>
    <row r="71" spans="1:7" ht="15" customHeight="1">
      <c r="A71" s="74"/>
      <c r="B71" s="99" t="s">
        <v>306</v>
      </c>
      <c r="C71" s="979" t="s">
        <v>343</v>
      </c>
      <c r="D71" s="979"/>
      <c r="E71" s="979"/>
      <c r="F71" s="74"/>
      <c r="G71" s="74"/>
    </row>
    <row r="72" spans="1:7" ht="15" customHeight="1">
      <c r="A72" s="74"/>
      <c r="B72" s="74" t="s">
        <v>344</v>
      </c>
      <c r="C72" s="74"/>
      <c r="D72" s="74"/>
      <c r="E72" s="74"/>
      <c r="F72" s="74"/>
      <c r="G72" s="74"/>
    </row>
    <row r="73" spans="1:7" ht="15" customHeight="1">
      <c r="A73" s="74"/>
      <c r="B73" s="74" t="s">
        <v>345</v>
      </c>
      <c r="C73" s="74"/>
      <c r="D73" s="74"/>
      <c r="E73" s="74"/>
      <c r="F73" s="74"/>
      <c r="G73" s="74"/>
    </row>
    <row r="74" spans="1:7" ht="15" customHeight="1">
      <c r="A74" s="74"/>
      <c r="B74" s="74" t="s">
        <v>346</v>
      </c>
      <c r="C74" s="74"/>
      <c r="D74" s="74"/>
      <c r="E74" s="74"/>
      <c r="F74" s="74"/>
      <c r="G74" s="74"/>
    </row>
    <row r="75" spans="1:7" ht="15" customHeight="1">
      <c r="A75" s="74" t="s">
        <v>347</v>
      </c>
      <c r="B75" s="98"/>
      <c r="C75" s="74"/>
      <c r="D75" s="74"/>
      <c r="E75" s="74"/>
      <c r="F75" s="74"/>
      <c r="G75" s="74"/>
    </row>
    <row r="76" spans="1:7" ht="15" customHeight="1">
      <c r="A76" s="74" t="s">
        <v>348</v>
      </c>
      <c r="B76" s="98"/>
      <c r="C76" s="74"/>
      <c r="D76" s="74"/>
      <c r="E76" s="74"/>
      <c r="F76" s="74"/>
      <c r="G76" s="74"/>
    </row>
    <row r="77" spans="1:7" ht="15" customHeight="1">
      <c r="A77" s="74" t="s">
        <v>349</v>
      </c>
      <c r="B77" s="98"/>
      <c r="C77" s="74"/>
      <c r="D77" s="74"/>
      <c r="E77" s="74"/>
      <c r="F77" s="74"/>
      <c r="G77" s="74"/>
    </row>
    <row r="78" spans="1:7" ht="15" customHeight="1">
      <c r="A78" s="74" t="s">
        <v>350</v>
      </c>
      <c r="B78" s="98"/>
      <c r="C78" s="74"/>
      <c r="D78" s="74"/>
      <c r="E78" s="74"/>
      <c r="F78" s="74"/>
      <c r="G78" s="74"/>
    </row>
    <row r="79" spans="1:7" ht="15" customHeight="1">
      <c r="A79" s="74" t="s">
        <v>604</v>
      </c>
      <c r="B79" s="98"/>
      <c r="C79" s="74"/>
      <c r="D79" s="74"/>
      <c r="E79" s="74"/>
      <c r="F79" s="74"/>
      <c r="G79" s="74"/>
    </row>
    <row r="80" spans="1:7" ht="15" customHeight="1">
      <c r="A80" s="74" t="s">
        <v>605</v>
      </c>
      <c r="B80" s="98"/>
      <c r="C80" s="74"/>
      <c r="D80" s="74"/>
      <c r="E80" s="74"/>
      <c r="F80" s="74"/>
      <c r="G80" s="74"/>
    </row>
    <row r="81" spans="1:7" ht="15" customHeight="1">
      <c r="A81" s="74"/>
      <c r="B81" s="74" t="s">
        <v>606</v>
      </c>
      <c r="C81" s="74"/>
      <c r="D81" s="74"/>
      <c r="E81" s="74"/>
      <c r="F81" s="74"/>
      <c r="G81" s="74"/>
    </row>
    <row r="82" spans="1:7" ht="15" customHeight="1">
      <c r="A82" s="74"/>
      <c r="B82" s="74" t="s">
        <v>607</v>
      </c>
      <c r="C82" s="74"/>
      <c r="D82" s="74"/>
      <c r="E82" s="74"/>
      <c r="F82" s="74"/>
      <c r="G82" s="74"/>
    </row>
    <row r="83" spans="1:7" ht="15" customHeight="1">
      <c r="A83" s="74" t="s">
        <v>608</v>
      </c>
      <c r="B83" s="98"/>
      <c r="C83" s="74"/>
      <c r="D83" s="74"/>
      <c r="E83" s="74"/>
      <c r="F83" s="74"/>
      <c r="G83" s="74"/>
    </row>
    <row r="84" spans="1:7" ht="15" customHeight="1">
      <c r="A84" s="74" t="s">
        <v>354</v>
      </c>
      <c r="B84" s="98"/>
      <c r="C84" s="74"/>
      <c r="D84" s="74"/>
      <c r="E84" s="74"/>
      <c r="F84" s="74"/>
      <c r="G84" s="74"/>
    </row>
    <row r="85" spans="1:7" ht="15" customHeight="1">
      <c r="A85" s="74" t="s">
        <v>609</v>
      </c>
      <c r="B85" s="98"/>
      <c r="C85" s="74"/>
      <c r="D85" s="74"/>
      <c r="E85" s="74"/>
      <c r="F85" s="74"/>
      <c r="G85" s="74"/>
    </row>
    <row r="86" spans="1:7" ht="15" customHeight="1">
      <c r="A86" s="74" t="s">
        <v>610</v>
      </c>
      <c r="B86" s="98"/>
      <c r="C86" s="74"/>
      <c r="D86" s="74"/>
      <c r="E86" s="74"/>
      <c r="F86" s="74"/>
      <c r="G86" s="74"/>
    </row>
    <row r="87" spans="1:7" ht="15" customHeight="1">
      <c r="A87" s="74" t="s">
        <v>357</v>
      </c>
      <c r="B87" s="98"/>
      <c r="C87" s="74"/>
      <c r="D87" s="74"/>
      <c r="E87" s="74"/>
      <c r="F87" s="74"/>
      <c r="G87" s="74"/>
    </row>
    <row r="88" spans="1:7" ht="15" customHeight="1">
      <c r="A88" s="74" t="s">
        <v>358</v>
      </c>
      <c r="B88" s="98"/>
      <c r="C88" s="74"/>
      <c r="D88" s="74"/>
      <c r="E88" s="74"/>
      <c r="F88" s="74"/>
      <c r="G88" s="74"/>
    </row>
    <row r="89" spans="1:7" ht="15" customHeight="1">
      <c r="A89" s="74" t="s">
        <v>611</v>
      </c>
      <c r="B89" s="98"/>
      <c r="C89" s="74"/>
      <c r="D89" s="74"/>
      <c r="E89" s="74"/>
      <c r="F89" s="74"/>
      <c r="G89" s="74"/>
    </row>
    <row r="90" spans="1:7" ht="15" customHeight="1">
      <c r="A90" s="74" t="s">
        <v>612</v>
      </c>
      <c r="B90" s="98"/>
      <c r="C90" s="74"/>
      <c r="D90" s="74"/>
      <c r="E90" s="74"/>
      <c r="F90" s="74"/>
      <c r="G90" s="74"/>
    </row>
  </sheetData>
  <mergeCells count="267">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I36:K36"/>
    <mergeCell ref="L36:N36"/>
    <mergeCell ref="O36:Q36"/>
    <mergeCell ref="R36:T36"/>
    <mergeCell ref="AM28:AN28"/>
    <mergeCell ref="AM29:AN29"/>
    <mergeCell ref="AM30:AN30"/>
    <mergeCell ref="A31:E31"/>
    <mergeCell ref="AM31:AN32"/>
    <mergeCell ref="A32:E32"/>
    <mergeCell ref="F38:H38"/>
    <mergeCell ref="I38:K38"/>
    <mergeCell ref="L38:N38"/>
    <mergeCell ref="O38:Q38"/>
    <mergeCell ref="R38:T38"/>
    <mergeCell ref="U38:W38"/>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X38:Z38"/>
    <mergeCell ref="AA38:AC38"/>
    <mergeCell ref="AD38:AF38"/>
    <mergeCell ref="AG38:AI38"/>
    <mergeCell ref="AJ38:AK38"/>
    <mergeCell ref="AM38:AN38"/>
    <mergeCell ref="AD37:AF37"/>
    <mergeCell ref="AG37:AI37"/>
    <mergeCell ref="AJ37:AK37"/>
    <mergeCell ref="AM37:AN37"/>
    <mergeCell ref="AM40:AN40"/>
    <mergeCell ref="F40:H40"/>
    <mergeCell ref="I40:K40"/>
    <mergeCell ref="L40:N40"/>
    <mergeCell ref="O40:Q40"/>
    <mergeCell ref="R40:T40"/>
    <mergeCell ref="U40:W40"/>
    <mergeCell ref="X39:Z39"/>
    <mergeCell ref="AA39:AC39"/>
    <mergeCell ref="AD39:AF39"/>
    <mergeCell ref="AG39:AI39"/>
    <mergeCell ref="AJ39:AK39"/>
    <mergeCell ref="AM39:AN39"/>
    <mergeCell ref="F39:H39"/>
    <mergeCell ref="I39:K39"/>
    <mergeCell ref="L39:N39"/>
    <mergeCell ref="O39:Q39"/>
    <mergeCell ref="R39:T39"/>
    <mergeCell ref="U39:W39"/>
    <mergeCell ref="AG41:AI41"/>
    <mergeCell ref="AJ41:AK41"/>
    <mergeCell ref="A41:C41"/>
    <mergeCell ref="F41:H41"/>
    <mergeCell ref="I41:K41"/>
    <mergeCell ref="L41:N41"/>
    <mergeCell ref="O41:Q41"/>
    <mergeCell ref="R41:T41"/>
    <mergeCell ref="X40:Z40"/>
    <mergeCell ref="AA40:AC40"/>
    <mergeCell ref="AD40:AF40"/>
    <mergeCell ref="AG40:AI40"/>
    <mergeCell ref="AJ40:AK40"/>
    <mergeCell ref="AA42:AC42"/>
    <mergeCell ref="AD42:AF42"/>
    <mergeCell ref="AG42:AI42"/>
    <mergeCell ref="AJ42:AK42"/>
    <mergeCell ref="AM42:AN42"/>
    <mergeCell ref="A43:C43"/>
    <mergeCell ref="F43:H43"/>
    <mergeCell ref="I43:K43"/>
    <mergeCell ref="L43:N43"/>
    <mergeCell ref="O43:Q43"/>
    <mergeCell ref="AL41:AL42"/>
    <mergeCell ref="AM41:AN41"/>
    <mergeCell ref="B42:C42"/>
    <mergeCell ref="F42:H42"/>
    <mergeCell ref="I42:K42"/>
    <mergeCell ref="L42:N42"/>
    <mergeCell ref="O42:Q42"/>
    <mergeCell ref="R42:T42"/>
    <mergeCell ref="U42:W42"/>
    <mergeCell ref="X42:Z42"/>
    <mergeCell ref="U41:W41"/>
    <mergeCell ref="X41:Z41"/>
    <mergeCell ref="AA41:AC41"/>
    <mergeCell ref="AD41:AF41"/>
    <mergeCell ref="AM44:AN44"/>
    <mergeCell ref="AJ43:AK43"/>
    <mergeCell ref="AL43:AL44"/>
    <mergeCell ref="AM43:AN43"/>
    <mergeCell ref="B44:C44"/>
    <mergeCell ref="F44:H44"/>
    <mergeCell ref="I44:K44"/>
    <mergeCell ref="L44:N44"/>
    <mergeCell ref="O44:Q44"/>
    <mergeCell ref="R44:T44"/>
    <mergeCell ref="U44:W44"/>
    <mergeCell ref="R43:T43"/>
    <mergeCell ref="U43:W43"/>
    <mergeCell ref="X43:Z43"/>
    <mergeCell ref="AA43:AC43"/>
    <mergeCell ref="AD43:AF43"/>
    <mergeCell ref="AG43:AI43"/>
    <mergeCell ref="AG45:AI45"/>
    <mergeCell ref="AJ45:AK45"/>
    <mergeCell ref="A45:C45"/>
    <mergeCell ref="F45:H45"/>
    <mergeCell ref="I45:K45"/>
    <mergeCell ref="L45:N45"/>
    <mergeCell ref="O45:Q45"/>
    <mergeCell ref="R45:T45"/>
    <mergeCell ref="X44:Z44"/>
    <mergeCell ref="AA44:AC44"/>
    <mergeCell ref="AD44:AF44"/>
    <mergeCell ref="AG44:AI44"/>
    <mergeCell ref="AJ44:AK44"/>
    <mergeCell ref="AA46:AC46"/>
    <mergeCell ref="AD46:AF46"/>
    <mergeCell ref="AG46:AI46"/>
    <mergeCell ref="AJ46:AK46"/>
    <mergeCell ref="AM46:AN46"/>
    <mergeCell ref="A47:C47"/>
    <mergeCell ref="F47:H47"/>
    <mergeCell ref="I47:K47"/>
    <mergeCell ref="L47:N47"/>
    <mergeCell ref="O47:Q47"/>
    <mergeCell ref="AL45:AL46"/>
    <mergeCell ref="AM45:AN45"/>
    <mergeCell ref="B46:C46"/>
    <mergeCell ref="F46:H46"/>
    <mergeCell ref="I46:K46"/>
    <mergeCell ref="L46:N46"/>
    <mergeCell ref="O46:Q46"/>
    <mergeCell ref="R46:T46"/>
    <mergeCell ref="U46:W46"/>
    <mergeCell ref="X46:Z46"/>
    <mergeCell ref="U45:W45"/>
    <mergeCell ref="X45:Z45"/>
    <mergeCell ref="AA45:AC45"/>
    <mergeCell ref="AD45:AF45"/>
    <mergeCell ref="AJ47:AK47"/>
    <mergeCell ref="AM47:AN47"/>
    <mergeCell ref="A50:B50"/>
    <mergeCell ref="C50:D50"/>
    <mergeCell ref="E50:H50"/>
    <mergeCell ref="I50:N50"/>
    <mergeCell ref="O50:T50"/>
    <mergeCell ref="R47:T47"/>
    <mergeCell ref="U47:W47"/>
    <mergeCell ref="X47:Z47"/>
    <mergeCell ref="AA47:AC47"/>
    <mergeCell ref="AD47:AF47"/>
    <mergeCell ref="AG47:AI47"/>
    <mergeCell ref="A51:B51"/>
    <mergeCell ref="C51:D51"/>
    <mergeCell ref="E51:H51"/>
    <mergeCell ref="I51:N51"/>
    <mergeCell ref="O51:T51"/>
    <mergeCell ref="C54:D54"/>
    <mergeCell ref="E54:H54"/>
    <mergeCell ref="I54:N54"/>
    <mergeCell ref="O54:T54"/>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G55:AI55"/>
    <mergeCell ref="AJ55:AK55"/>
    <mergeCell ref="F56:H56"/>
    <mergeCell ref="I56:K56"/>
    <mergeCell ref="L56:N56"/>
    <mergeCell ref="O56:Q56"/>
    <mergeCell ref="R56:T56"/>
    <mergeCell ref="U54:Z54"/>
    <mergeCell ref="AA54:AF54"/>
    <mergeCell ref="R57:T57"/>
    <mergeCell ref="U57:W57"/>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 ref="L57:N57"/>
    <mergeCell ref="O57:Q57"/>
  </mergeCells>
  <phoneticPr fontId="7"/>
  <dataValidations count="7">
    <dataValidation type="list" allowBlank="1" showInputMessage="1" sqref="B13:B30" xr:uid="{2C4B9F1A-9590-49E5-9740-7A2369674F45}">
      <formula1>INDIRECT($AK$1)</formula1>
    </dataValidation>
    <dataValidation type="list" allowBlank="1" showInputMessage="1" showErrorMessage="1" sqref="AK3:AN3" xr:uid="{4BC12DFF-19BA-4207-917F-C0A565E4AAFF}">
      <formula1>"４週,歴月"</formula1>
    </dataValidation>
    <dataValidation type="list" allowBlank="1" showInputMessage="1" showErrorMessage="1" sqref="AK4:AN4" xr:uid="{DE2CCEEC-E3EC-4112-B9C3-6EA705D647E7}">
      <formula1>"予定,実績"</formula1>
    </dataValidation>
    <dataValidation operator="greaterThanOrEqual" allowBlank="1" showInputMessage="1" showErrorMessage="1" sqref="I48:I49 I52 L48:L49 L52 AL37:AL41 AJ37:AJ47 AM36 AM42 AM44 AL43 AM46 AL45" xr:uid="{2A511BCC-0476-48CF-821D-F90B5B20ABE2}"/>
    <dataValidation type="list" allowBlank="1" showInputMessage="1" showErrorMessage="1" sqref="C11:C30" xr:uid="{30346410-225B-4AA7-B70A-F02636D38DB0}">
      <formula1>"A,B,C,D"</formula1>
    </dataValidation>
    <dataValidation type="whole" operator="greaterThanOrEqual" allowBlank="1" showInputMessage="1" showErrorMessage="1" sqref="AG37:AG47 L37:L47 O37:O47 R37:R47 U37:U47 X37:X47 AA37:AA47 AD37:AD47 I37:I47 D37:F47" xr:uid="{54546CC9-0F55-4465-9CFC-B716F1152DBF}">
      <formula1>0</formula1>
    </dataValidation>
    <dataValidation allowBlank="1" showInputMessage="1" sqref="B11:B12" xr:uid="{C08F1045-3679-443A-A168-84E252748E14}"/>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D1CB6-63F9-4CA6-B19F-EB63BCD64FE2}">
  <sheetPr>
    <tabColor theme="8" tint="0.59999389629810485"/>
  </sheetPr>
  <dimension ref="A1:AQ87"/>
  <sheetViews>
    <sheetView showGridLines="0" view="pageBreakPreview" topLeftCell="Q1" zoomScaleNormal="100" zoomScaleSheetLayoutView="100" workbookViewId="0">
      <selection sqref="A1:E1"/>
    </sheetView>
  </sheetViews>
  <sheetFormatPr defaultColWidth="8.21875" defaultRowHeight="21" customHeight="1"/>
  <cols>
    <col min="1" max="1" width="2.6640625" style="7" customWidth="1"/>
    <col min="2" max="2" width="14.88671875" style="8" customWidth="1"/>
    <col min="3" max="3" width="6.6640625" style="7" customWidth="1"/>
    <col min="4" max="5" width="7.6640625" style="7" customWidth="1"/>
    <col min="6" max="36" width="2.6640625" style="7" customWidth="1"/>
    <col min="37" max="37" width="6.6640625" style="7" customWidth="1"/>
    <col min="38" max="39" width="7.6640625" style="7" customWidth="1"/>
    <col min="40" max="40" width="5.6640625" style="7" customWidth="1"/>
    <col min="41" max="16384" width="8.21875" style="7"/>
  </cols>
  <sheetData>
    <row r="1" spans="1:40" ht="24.9" customHeight="1">
      <c r="A1" s="51" t="s">
        <v>281</v>
      </c>
      <c r="C1" s="52"/>
      <c r="D1" s="52"/>
      <c r="E1" s="52"/>
      <c r="F1" s="52"/>
      <c r="G1" s="52"/>
      <c r="H1" s="52"/>
      <c r="I1" s="52"/>
      <c r="J1" s="52"/>
      <c r="K1" s="52"/>
      <c r="L1" s="52"/>
      <c r="M1" s="52"/>
      <c r="N1" s="52"/>
      <c r="O1" s="52"/>
      <c r="P1" s="52"/>
      <c r="Q1" s="52"/>
      <c r="R1" s="52"/>
      <c r="S1" s="52"/>
      <c r="T1" s="52"/>
      <c r="U1" s="52"/>
      <c r="V1" s="52"/>
      <c r="W1" s="52"/>
      <c r="X1" s="14"/>
      <c r="Y1" s="14"/>
      <c r="Z1" s="13"/>
      <c r="AA1" s="13"/>
      <c r="AB1" s="13"/>
      <c r="AC1" s="13"/>
      <c r="AD1" s="53"/>
      <c r="AE1" s="53"/>
      <c r="AF1" s="53"/>
      <c r="AG1" s="53"/>
      <c r="AH1" s="53"/>
      <c r="AI1" s="54" t="s">
        <v>282</v>
      </c>
      <c r="AJ1" s="54"/>
      <c r="AK1" s="1028" t="s">
        <v>361</v>
      </c>
      <c r="AL1" s="1028"/>
      <c r="AM1" s="1028"/>
      <c r="AN1" s="1028"/>
    </row>
    <row r="2" spans="1:40" ht="18" customHeight="1">
      <c r="A2" s="13"/>
      <c r="B2" s="55"/>
      <c r="C2" s="55"/>
      <c r="D2" s="55"/>
      <c r="E2" s="55"/>
      <c r="F2" s="55"/>
      <c r="G2" s="55"/>
      <c r="H2" s="55"/>
      <c r="I2" s="55"/>
      <c r="J2" s="55"/>
      <c r="K2" s="55"/>
      <c r="L2" s="55"/>
      <c r="M2" s="1029">
        <v>2024</v>
      </c>
      <c r="N2" s="1029"/>
      <c r="O2" s="1029"/>
      <c r="P2" s="1029"/>
      <c r="Q2" s="1030" t="s">
        <v>284</v>
      </c>
      <c r="R2" s="1030"/>
      <c r="S2" s="1029">
        <v>5</v>
      </c>
      <c r="T2" s="1029"/>
      <c r="U2" s="1030" t="s">
        <v>285</v>
      </c>
      <c r="V2" s="1030"/>
      <c r="W2" s="55"/>
      <c r="X2" s="55"/>
      <c r="Y2" s="55"/>
      <c r="Z2" s="13"/>
      <c r="AA2" s="13"/>
      <c r="AC2" s="54"/>
      <c r="AD2" s="55"/>
      <c r="AE2" s="55"/>
      <c r="AF2" s="55"/>
      <c r="AG2" s="55"/>
      <c r="AH2" s="55"/>
      <c r="AI2" s="54" t="s">
        <v>286</v>
      </c>
      <c r="AJ2" s="54"/>
      <c r="AK2" s="1031"/>
      <c r="AL2" s="1031"/>
      <c r="AM2" s="1031"/>
      <c r="AN2" s="1031"/>
    </row>
    <row r="3" spans="1:40" ht="18" customHeight="1">
      <c r="A3" s="56"/>
      <c r="B3" s="56"/>
      <c r="C3" s="56"/>
      <c r="D3" s="56"/>
      <c r="E3" s="56"/>
      <c r="F3" s="56"/>
      <c r="G3" s="56"/>
      <c r="H3" s="56"/>
      <c r="I3" s="56"/>
      <c r="J3" s="56"/>
      <c r="K3" s="56"/>
      <c r="L3" s="56"/>
      <c r="M3" s="56"/>
      <c r="N3" s="56"/>
      <c r="O3" s="56"/>
      <c r="P3" s="56"/>
      <c r="Q3" s="56"/>
      <c r="R3" s="56"/>
      <c r="S3" s="56"/>
      <c r="T3" s="56"/>
      <c r="U3" s="56"/>
      <c r="V3" s="56"/>
      <c r="W3" s="56"/>
      <c r="Y3" s="57"/>
      <c r="Z3" s="57"/>
      <c r="AA3" s="57"/>
      <c r="AB3" s="13"/>
      <c r="AC3" s="57"/>
      <c r="AD3" s="57"/>
      <c r="AE3" s="57"/>
      <c r="AF3" s="57"/>
      <c r="AG3" s="57"/>
      <c r="AH3" s="57"/>
      <c r="AI3" s="58" t="s">
        <v>287</v>
      </c>
      <c r="AJ3" s="54"/>
      <c r="AK3" s="1032" t="s">
        <v>362</v>
      </c>
      <c r="AL3" s="1032"/>
      <c r="AM3" s="1032"/>
      <c r="AN3" s="1032"/>
    </row>
    <row r="4" spans="1:40" ht="18" customHeight="1">
      <c r="A4" s="56"/>
      <c r="B4" s="56"/>
      <c r="C4" s="56"/>
      <c r="D4" s="56"/>
      <c r="E4" s="56"/>
      <c r="F4" s="56"/>
      <c r="G4" s="56"/>
      <c r="H4" s="56"/>
      <c r="I4" s="56"/>
      <c r="J4" s="56"/>
      <c r="K4" s="56"/>
      <c r="L4" s="56"/>
      <c r="M4" s="56"/>
      <c r="N4" s="56"/>
      <c r="O4" s="56"/>
      <c r="P4" s="56"/>
      <c r="Q4" s="56"/>
      <c r="R4" s="56"/>
      <c r="S4" s="56"/>
      <c r="T4" s="56"/>
      <c r="U4" s="56"/>
      <c r="V4" s="56"/>
      <c r="W4" s="56"/>
      <c r="Y4" s="57"/>
      <c r="Z4" s="57"/>
      <c r="AA4" s="57"/>
      <c r="AB4" s="13"/>
      <c r="AC4" s="57"/>
      <c r="AD4" s="57"/>
      <c r="AE4" s="57"/>
      <c r="AF4" s="57"/>
      <c r="AG4" s="57"/>
      <c r="AH4" s="57"/>
      <c r="AI4" s="58" t="s">
        <v>288</v>
      </c>
      <c r="AJ4" s="54"/>
      <c r="AK4" s="1032"/>
      <c r="AL4" s="1032"/>
      <c r="AM4" s="1032"/>
      <c r="AN4" s="1032"/>
    </row>
    <row r="5" spans="1:40" ht="18" customHeight="1">
      <c r="A5" s="56"/>
      <c r="B5" s="56"/>
      <c r="C5" s="56"/>
      <c r="D5" s="56"/>
      <c r="E5" s="56"/>
      <c r="F5" s="56"/>
      <c r="G5" s="56"/>
      <c r="H5" s="56"/>
      <c r="I5" s="56"/>
      <c r="J5" s="56"/>
      <c r="K5" s="56"/>
      <c r="L5" s="56"/>
      <c r="M5" s="56"/>
      <c r="N5" s="56"/>
      <c r="O5" s="56"/>
      <c r="P5" s="56"/>
      <c r="Q5" s="56"/>
      <c r="R5" s="56"/>
      <c r="S5" s="56"/>
      <c r="U5" s="56"/>
      <c r="V5" s="56"/>
      <c r="W5" s="56"/>
      <c r="Y5" s="57"/>
      <c r="Z5" s="57"/>
      <c r="AA5" s="57"/>
      <c r="AB5" s="13"/>
      <c r="AC5" s="57"/>
      <c r="AD5" s="57"/>
      <c r="AE5" s="57"/>
      <c r="AF5" s="57"/>
      <c r="AG5" s="58" t="s">
        <v>289</v>
      </c>
      <c r="AH5" s="1034">
        <v>40</v>
      </c>
      <c r="AI5" s="1034"/>
      <c r="AJ5" s="1034"/>
      <c r="AK5" s="57" t="s">
        <v>290</v>
      </c>
      <c r="AL5" s="59">
        <v>160</v>
      </c>
      <c r="AM5" s="57" t="s">
        <v>291</v>
      </c>
      <c r="AN5" s="13"/>
    </row>
    <row r="6" spans="1:40" ht="9.9" customHeight="1">
      <c r="A6" s="13"/>
      <c r="B6" s="60"/>
      <c r="C6" s="60"/>
      <c r="D6" s="60"/>
      <c r="E6" s="60"/>
      <c r="F6" s="60"/>
      <c r="G6" s="60"/>
      <c r="H6" s="60"/>
      <c r="I6" s="60"/>
      <c r="J6" s="60"/>
      <c r="K6" s="60"/>
      <c r="L6" s="60"/>
      <c r="M6" s="60"/>
      <c r="N6" s="60"/>
      <c r="O6" s="60"/>
      <c r="P6" s="60"/>
      <c r="Q6" s="60"/>
      <c r="R6" s="60"/>
      <c r="S6" s="60"/>
      <c r="T6" s="60"/>
      <c r="U6" s="60"/>
      <c r="V6" s="60"/>
      <c r="W6" s="60"/>
      <c r="X6" s="55"/>
      <c r="Y6" s="55"/>
      <c r="Z6" s="55"/>
      <c r="AA6" s="55"/>
      <c r="AB6" s="55"/>
      <c r="AC6" s="55"/>
      <c r="AD6" s="55"/>
      <c r="AE6" s="55"/>
      <c r="AF6" s="55"/>
      <c r="AG6" s="55"/>
      <c r="AH6" s="55"/>
      <c r="AI6" s="55"/>
      <c r="AJ6" s="55"/>
      <c r="AK6" s="55"/>
      <c r="AL6" s="55"/>
      <c r="AM6" s="13"/>
      <c r="AN6" s="13"/>
    </row>
    <row r="7" spans="1:40" ht="15" customHeight="1">
      <c r="A7" s="1015" t="s">
        <v>292</v>
      </c>
      <c r="B7" s="983" t="s">
        <v>293</v>
      </c>
      <c r="C7" s="1035" t="s">
        <v>294</v>
      </c>
      <c r="D7" s="983" t="s">
        <v>295</v>
      </c>
      <c r="E7" s="1013" t="s">
        <v>296</v>
      </c>
      <c r="F7" s="1026" t="s">
        <v>297</v>
      </c>
      <c r="G7" s="1026"/>
      <c r="H7" s="1026"/>
      <c r="I7" s="1026"/>
      <c r="J7" s="1026"/>
      <c r="K7" s="1026"/>
      <c r="L7" s="1026"/>
      <c r="M7" s="1026"/>
      <c r="N7" s="1026"/>
      <c r="O7" s="1026"/>
      <c r="P7" s="1026"/>
      <c r="Q7" s="1026"/>
      <c r="R7" s="1026"/>
      <c r="S7" s="1026"/>
      <c r="T7" s="1026"/>
      <c r="U7" s="1026"/>
      <c r="V7" s="1026"/>
      <c r="W7" s="1026"/>
      <c r="X7" s="1026"/>
      <c r="Y7" s="1026"/>
      <c r="Z7" s="1026"/>
      <c r="AA7" s="1026"/>
      <c r="AB7" s="1026"/>
      <c r="AC7" s="1026"/>
      <c r="AD7" s="1026"/>
      <c r="AE7" s="1026"/>
      <c r="AF7" s="1026"/>
      <c r="AG7" s="1026"/>
      <c r="AH7" s="1026"/>
      <c r="AI7" s="1026"/>
      <c r="AJ7" s="1026"/>
      <c r="AK7" s="1027" t="s">
        <v>298</v>
      </c>
      <c r="AL7" s="991" t="s">
        <v>299</v>
      </c>
      <c r="AM7" s="1019" t="s">
        <v>300</v>
      </c>
      <c r="AN7" s="1019"/>
    </row>
    <row r="8" spans="1:40" ht="15" customHeight="1">
      <c r="A8" s="1015"/>
      <c r="B8" s="983"/>
      <c r="C8" s="1036"/>
      <c r="D8" s="983"/>
      <c r="E8" s="1013"/>
      <c r="F8" s="983" t="s">
        <v>144</v>
      </c>
      <c r="G8" s="983"/>
      <c r="H8" s="983"/>
      <c r="I8" s="983"/>
      <c r="J8" s="983"/>
      <c r="K8" s="983"/>
      <c r="L8" s="983"/>
      <c r="M8" s="983" t="s">
        <v>145</v>
      </c>
      <c r="N8" s="983"/>
      <c r="O8" s="983"/>
      <c r="P8" s="983"/>
      <c r="Q8" s="983"/>
      <c r="R8" s="983"/>
      <c r="S8" s="983"/>
      <c r="T8" s="983" t="s">
        <v>146</v>
      </c>
      <c r="U8" s="983"/>
      <c r="V8" s="983"/>
      <c r="W8" s="983"/>
      <c r="X8" s="983"/>
      <c r="Y8" s="983"/>
      <c r="Z8" s="983"/>
      <c r="AA8" s="983" t="s">
        <v>147</v>
      </c>
      <c r="AB8" s="983"/>
      <c r="AC8" s="983"/>
      <c r="AD8" s="983"/>
      <c r="AE8" s="983"/>
      <c r="AF8" s="983"/>
      <c r="AG8" s="983"/>
      <c r="AH8" s="983" t="s">
        <v>301</v>
      </c>
      <c r="AI8" s="983"/>
      <c r="AJ8" s="983"/>
      <c r="AK8" s="1027"/>
      <c r="AL8" s="991"/>
      <c r="AM8" s="1019"/>
      <c r="AN8" s="1019"/>
    </row>
    <row r="9" spans="1:40" ht="15" customHeight="1">
      <c r="A9" s="1015"/>
      <c r="B9" s="983"/>
      <c r="C9" s="1036"/>
      <c r="D9" s="983"/>
      <c r="E9" s="1013"/>
      <c r="F9" s="61">
        <f>DATE($M$2,$S$2,1)</f>
        <v>45413</v>
      </c>
      <c r="G9" s="61">
        <f>DATE($M$2,$S$2,2)</f>
        <v>45414</v>
      </c>
      <c r="H9" s="61">
        <f>DATE($M$2,$S$2,3)</f>
        <v>45415</v>
      </c>
      <c r="I9" s="61">
        <f>DATE($M$2,$S$2,4)</f>
        <v>45416</v>
      </c>
      <c r="J9" s="61">
        <f>DATE($M$2,$S$2,5)</f>
        <v>45417</v>
      </c>
      <c r="K9" s="61">
        <f>DATE($M$2,$S$2,6)</f>
        <v>45418</v>
      </c>
      <c r="L9" s="61">
        <f>DATE($M$2,$S$2,7)</f>
        <v>45419</v>
      </c>
      <c r="M9" s="61">
        <f>DATE($M$2,$S$2,8)</f>
        <v>45420</v>
      </c>
      <c r="N9" s="61">
        <f>DATE($M$2,$S$2,9)</f>
        <v>45421</v>
      </c>
      <c r="O9" s="61">
        <f>DATE($M$2,$S$2,10)</f>
        <v>45422</v>
      </c>
      <c r="P9" s="61">
        <f>DATE($M$2,$S$2,11)</f>
        <v>45423</v>
      </c>
      <c r="Q9" s="61">
        <f>DATE($M$2,$S$2,12)</f>
        <v>45424</v>
      </c>
      <c r="R9" s="61">
        <f>DATE($M$2,$S$2,13)</f>
        <v>45425</v>
      </c>
      <c r="S9" s="61">
        <f>DATE($M$2,$S$2,14)</f>
        <v>45426</v>
      </c>
      <c r="T9" s="61">
        <f>DATE($M$2,$S$2,15)</f>
        <v>45427</v>
      </c>
      <c r="U9" s="61">
        <f>DATE($M$2,$S$2,16)</f>
        <v>45428</v>
      </c>
      <c r="V9" s="61">
        <f>DATE($M$2,$S$2,17)</f>
        <v>45429</v>
      </c>
      <c r="W9" s="61">
        <f>DATE($M$2,$S$2,18)</f>
        <v>45430</v>
      </c>
      <c r="X9" s="61">
        <f>DATE($M$2,$S$2,19)</f>
        <v>45431</v>
      </c>
      <c r="Y9" s="61">
        <f>DATE($M$2,$S$2,20)</f>
        <v>45432</v>
      </c>
      <c r="Z9" s="61">
        <f>DATE($M$2,$S$2,21)</f>
        <v>45433</v>
      </c>
      <c r="AA9" s="61">
        <f>DATE($M$2,$S$2,22)</f>
        <v>45434</v>
      </c>
      <c r="AB9" s="61">
        <f>DATE($M$2,$S$2,23)</f>
        <v>45435</v>
      </c>
      <c r="AC9" s="61">
        <f>DATE($M$2,$S$2,24)</f>
        <v>45436</v>
      </c>
      <c r="AD9" s="61">
        <f>DATE($M$2,$S$2,25)</f>
        <v>45437</v>
      </c>
      <c r="AE9" s="61">
        <f>DATE($M$2,$S$2,26)</f>
        <v>45438</v>
      </c>
      <c r="AF9" s="61">
        <f>DATE($M$2,$S$2,27)</f>
        <v>45439</v>
      </c>
      <c r="AG9" s="61">
        <f>DATE($M$2,$S$2,28)</f>
        <v>45440</v>
      </c>
      <c r="AH9" s="61">
        <f>IF(DAY(EOMONTH(F9,0))&lt;29,"",DATE($M$2,$S$2,29))</f>
        <v>45441</v>
      </c>
      <c r="AI9" s="61">
        <f>IF(DAY(EOMONTH(F9,0))&lt;30,"",DATE($M$2,$S$2,30))</f>
        <v>45442</v>
      </c>
      <c r="AJ9" s="61">
        <f>IF(DAY(EOMONTH(F9,0))&lt;31,"",DATE($M$2,$S$2,31))</f>
        <v>45443</v>
      </c>
      <c r="AK9" s="1027"/>
      <c r="AL9" s="991"/>
      <c r="AM9" s="1019"/>
      <c r="AN9" s="1019"/>
    </row>
    <row r="10" spans="1:40" ht="15" customHeight="1">
      <c r="A10" s="1015"/>
      <c r="B10" s="983"/>
      <c r="C10" s="1037"/>
      <c r="D10" s="983"/>
      <c r="E10" s="1013"/>
      <c r="F10" s="62">
        <f>DATE($M$2,$S$2,1)</f>
        <v>45413</v>
      </c>
      <c r="G10" s="62">
        <f>DATE($M$2,$S$2,2)</f>
        <v>45414</v>
      </c>
      <c r="H10" s="62">
        <f>DATE($M$2,$S$2,3)</f>
        <v>45415</v>
      </c>
      <c r="I10" s="62">
        <f>DATE($M$2,$S$2,4)</f>
        <v>45416</v>
      </c>
      <c r="J10" s="62">
        <f>DATE($M$2,$S$2,5)</f>
        <v>45417</v>
      </c>
      <c r="K10" s="62">
        <f>DATE($M$2,$S$2,6)</f>
        <v>45418</v>
      </c>
      <c r="L10" s="62">
        <f>DATE($M$2,$S$2,7)</f>
        <v>45419</v>
      </c>
      <c r="M10" s="62">
        <f>DATE($M$2,$S$2,8)</f>
        <v>45420</v>
      </c>
      <c r="N10" s="62">
        <f>DATE($M$2,$S$2,9)</f>
        <v>45421</v>
      </c>
      <c r="O10" s="62">
        <f>DATE($M$2,$S$2,10)</f>
        <v>45422</v>
      </c>
      <c r="P10" s="62">
        <f>DATE($M$2,$S$2,11)</f>
        <v>45423</v>
      </c>
      <c r="Q10" s="62">
        <f>DATE($M$2,$S$2,12)</f>
        <v>45424</v>
      </c>
      <c r="R10" s="62">
        <f>DATE($M$2,$S$2,13)</f>
        <v>45425</v>
      </c>
      <c r="S10" s="62">
        <f>DATE($M$2,$S$2,14)</f>
        <v>45426</v>
      </c>
      <c r="T10" s="62">
        <f>DATE($M$2,$S$2,15)</f>
        <v>45427</v>
      </c>
      <c r="U10" s="62">
        <f>DATE($M$2,$S$2,16)</f>
        <v>45428</v>
      </c>
      <c r="V10" s="62">
        <f>DATE($M$2,$S$2,17)</f>
        <v>45429</v>
      </c>
      <c r="W10" s="62">
        <f>DATE($M$2,$S$2,18)</f>
        <v>45430</v>
      </c>
      <c r="X10" s="62">
        <f>DATE($M$2,$S$2,19)</f>
        <v>45431</v>
      </c>
      <c r="Y10" s="62">
        <f>DATE($M$2,$S$2,20)</f>
        <v>45432</v>
      </c>
      <c r="Z10" s="62">
        <f>DATE($M$2,$S$2,21)</f>
        <v>45433</v>
      </c>
      <c r="AA10" s="62">
        <f>DATE($M$2,$S$2,22)</f>
        <v>45434</v>
      </c>
      <c r="AB10" s="62">
        <f>DATE($M$2,$S$2,23)</f>
        <v>45435</v>
      </c>
      <c r="AC10" s="62">
        <f>DATE($M$2,$S$2,24)</f>
        <v>45436</v>
      </c>
      <c r="AD10" s="62">
        <f>DATE($M$2,$S$2,25)</f>
        <v>45437</v>
      </c>
      <c r="AE10" s="62">
        <f>DATE($M$2,$S$2,26)</f>
        <v>45438</v>
      </c>
      <c r="AF10" s="62">
        <f>DATE($M$2,$S$2,27)</f>
        <v>45439</v>
      </c>
      <c r="AG10" s="62">
        <f>DATE($M$2,$S$2,28)</f>
        <v>45440</v>
      </c>
      <c r="AH10" s="62">
        <f>IF(DAY(EOMONTH(F10,0))&lt;29,"",DATE($M$2,$S$2,29))</f>
        <v>45441</v>
      </c>
      <c r="AI10" s="62">
        <f>IF(DAY(EOMONTH(F10,0))&lt;30,"",DATE($M$2,$S$2,30))</f>
        <v>45442</v>
      </c>
      <c r="AJ10" s="62">
        <f>IF(DAY(EOMONTH(F10,0))&lt;31,"",DATE($M$2,$S$2,31))</f>
        <v>45443</v>
      </c>
      <c r="AK10" s="1027"/>
      <c r="AL10" s="991"/>
      <c r="AM10" s="1019"/>
      <c r="AN10" s="1019"/>
    </row>
    <row r="11" spans="1:40" ht="18" customHeight="1">
      <c r="A11" s="63">
        <v>1</v>
      </c>
      <c r="B11" s="64" t="s">
        <v>363</v>
      </c>
      <c r="C11" s="65" t="s">
        <v>303</v>
      </c>
      <c r="D11" s="66"/>
      <c r="E11" s="67" t="s">
        <v>303</v>
      </c>
      <c r="F11" s="68">
        <v>8</v>
      </c>
      <c r="G11" s="68">
        <v>8</v>
      </c>
      <c r="H11" s="68">
        <v>8</v>
      </c>
      <c r="I11" s="68"/>
      <c r="J11" s="68"/>
      <c r="K11" s="68">
        <v>8</v>
      </c>
      <c r="L11" s="68">
        <v>8</v>
      </c>
      <c r="M11" s="68">
        <v>8</v>
      </c>
      <c r="N11" s="68">
        <v>8</v>
      </c>
      <c r="O11" s="68">
        <v>8</v>
      </c>
      <c r="P11" s="68"/>
      <c r="Q11" s="68"/>
      <c r="R11" s="68">
        <v>8</v>
      </c>
      <c r="S11" s="68">
        <v>8</v>
      </c>
      <c r="T11" s="68">
        <v>8</v>
      </c>
      <c r="U11" s="68">
        <v>8</v>
      </c>
      <c r="V11" s="68">
        <v>8</v>
      </c>
      <c r="W11" s="68"/>
      <c r="X11" s="68"/>
      <c r="Y11" s="68">
        <v>8</v>
      </c>
      <c r="Z11" s="68">
        <v>8</v>
      </c>
      <c r="AA11" s="68">
        <v>8</v>
      </c>
      <c r="AB11" s="68">
        <v>8</v>
      </c>
      <c r="AC11" s="68">
        <v>8</v>
      </c>
      <c r="AD11" s="68"/>
      <c r="AE11" s="68"/>
      <c r="AF11" s="68">
        <v>8</v>
      </c>
      <c r="AG11" s="68">
        <v>8</v>
      </c>
      <c r="AH11" s="68"/>
      <c r="AI11" s="68"/>
      <c r="AJ11" s="68"/>
      <c r="AK11" s="69">
        <f>+SUM(F11:AJ11)</f>
        <v>160</v>
      </c>
      <c r="AL11" s="70">
        <f>IF($AK$3="４週",AK11/4,AK11/(DAY(EOMONTH($F$9,0))/7))</f>
        <v>40</v>
      </c>
      <c r="AM11" s="1012"/>
      <c r="AN11" s="1012"/>
    </row>
    <row r="12" spans="1:40" ht="18" customHeight="1">
      <c r="A12" s="63">
        <v>2</v>
      </c>
      <c r="B12" s="64" t="s">
        <v>302</v>
      </c>
      <c r="C12" s="65" t="s">
        <v>304</v>
      </c>
      <c r="D12" s="66"/>
      <c r="E12" s="67" t="s">
        <v>304</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1012"/>
      <c r="AN12" s="1012"/>
    </row>
    <row r="13" spans="1:40" ht="18" customHeight="1">
      <c r="A13" s="63">
        <v>3</v>
      </c>
      <c r="B13" s="64" t="s">
        <v>302</v>
      </c>
      <c r="C13" s="65" t="s">
        <v>305</v>
      </c>
      <c r="D13" s="66"/>
      <c r="E13" s="67" t="s">
        <v>305</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1012"/>
      <c r="AN13" s="1012"/>
    </row>
    <row r="14" spans="1:40" ht="18" customHeight="1">
      <c r="A14" s="63">
        <v>4</v>
      </c>
      <c r="B14" s="64" t="s">
        <v>302</v>
      </c>
      <c r="C14" s="65" t="s">
        <v>306</v>
      </c>
      <c r="D14" s="66"/>
      <c r="E14" s="67" t="s">
        <v>306</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1012"/>
      <c r="AN14" s="1012"/>
    </row>
    <row r="15" spans="1:40" ht="18" customHeight="1">
      <c r="A15" s="63">
        <v>5</v>
      </c>
      <c r="B15" s="64"/>
      <c r="C15" s="65"/>
      <c r="D15" s="66"/>
      <c r="E15" s="67"/>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1012"/>
      <c r="AN15" s="1012"/>
    </row>
    <row r="16" spans="1:40" ht="18" customHeight="1">
      <c r="A16" s="63">
        <v>6</v>
      </c>
      <c r="B16" s="64"/>
      <c r="C16" s="65"/>
      <c r="D16" s="66"/>
      <c r="E16" s="67"/>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1012"/>
      <c r="AN16" s="1012"/>
    </row>
    <row r="17" spans="1:40" ht="18" customHeight="1">
      <c r="A17" s="63">
        <v>7</v>
      </c>
      <c r="B17" s="64"/>
      <c r="C17" s="65"/>
      <c r="D17" s="66"/>
      <c r="E17" s="67"/>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1012"/>
      <c r="AN17" s="1012"/>
    </row>
    <row r="18" spans="1:40" ht="18" customHeight="1">
      <c r="A18" s="63">
        <v>8</v>
      </c>
      <c r="B18" s="64"/>
      <c r="C18" s="65"/>
      <c r="D18" s="66"/>
      <c r="E18" s="67"/>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1012"/>
      <c r="AN18" s="1012"/>
    </row>
    <row r="19" spans="1:40" ht="18" customHeight="1">
      <c r="A19" s="63">
        <v>9</v>
      </c>
      <c r="B19" s="64"/>
      <c r="C19" s="65"/>
      <c r="D19" s="66"/>
      <c r="E19" s="67"/>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1012"/>
      <c r="AN19" s="1012"/>
    </row>
    <row r="20" spans="1:40" ht="18" customHeight="1">
      <c r="A20" s="63">
        <v>10</v>
      </c>
      <c r="B20" s="64"/>
      <c r="C20" s="65"/>
      <c r="D20" s="66"/>
      <c r="E20" s="67"/>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1012"/>
      <c r="AN20" s="1012"/>
    </row>
    <row r="21" spans="1:40" ht="18" customHeight="1">
      <c r="A21" s="63">
        <v>11</v>
      </c>
      <c r="B21" s="64"/>
      <c r="C21" s="65"/>
      <c r="D21" s="66"/>
      <c r="E21" s="67"/>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1012"/>
      <c r="AN21" s="1012"/>
    </row>
    <row r="22" spans="1:40" ht="18" customHeight="1">
      <c r="A22" s="63">
        <v>12</v>
      </c>
      <c r="B22" s="64"/>
      <c r="C22" s="65"/>
      <c r="D22" s="66"/>
      <c r="E22" s="67"/>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1012"/>
      <c r="AN22" s="1012"/>
    </row>
    <row r="23" spans="1:40" ht="18" customHeight="1">
      <c r="A23" s="63">
        <v>13</v>
      </c>
      <c r="B23" s="64"/>
      <c r="C23" s="65"/>
      <c r="D23" s="66"/>
      <c r="E23" s="67"/>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1012"/>
      <c r="AN23" s="1012"/>
    </row>
    <row r="24" spans="1:40" ht="18" customHeight="1">
      <c r="A24" s="63">
        <v>14</v>
      </c>
      <c r="B24" s="64"/>
      <c r="C24" s="65"/>
      <c r="D24" s="66"/>
      <c r="E24" s="67"/>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1012"/>
      <c r="AN24" s="1012"/>
    </row>
    <row r="25" spans="1:40" ht="18" customHeight="1">
      <c r="A25" s="63">
        <v>15</v>
      </c>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1012"/>
      <c r="AN25" s="1012"/>
    </row>
    <row r="26" spans="1:40" ht="18" customHeight="1">
      <c r="A26" s="63">
        <v>16</v>
      </c>
      <c r="B26" s="64"/>
      <c r="C26" s="65"/>
      <c r="D26" s="66"/>
      <c r="E26" s="67"/>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1012"/>
      <c r="AN26" s="1012"/>
    </row>
    <row r="27" spans="1:40" ht="18" customHeight="1">
      <c r="A27" s="63">
        <v>17</v>
      </c>
      <c r="B27" s="64"/>
      <c r="C27" s="65"/>
      <c r="D27" s="66"/>
      <c r="E27" s="67"/>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1012"/>
      <c r="AN27" s="1012"/>
    </row>
    <row r="28" spans="1:40" ht="18" customHeight="1">
      <c r="A28" s="63">
        <v>18</v>
      </c>
      <c r="B28" s="64"/>
      <c r="C28" s="65"/>
      <c r="D28" s="66"/>
      <c r="E28" s="67"/>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1012"/>
      <c r="AN28" s="1012"/>
    </row>
    <row r="29" spans="1:40" ht="18" customHeight="1">
      <c r="A29" s="63">
        <v>19</v>
      </c>
      <c r="B29" s="64"/>
      <c r="C29" s="65"/>
      <c r="D29" s="66"/>
      <c r="E29" s="67"/>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1012"/>
      <c r="AN29" s="1012"/>
    </row>
    <row r="30" spans="1:40" ht="18" customHeight="1">
      <c r="A30" s="63">
        <v>20</v>
      </c>
      <c r="B30" s="64"/>
      <c r="C30" s="65"/>
      <c r="D30" s="66"/>
      <c r="E30" s="67"/>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1012"/>
      <c r="AN30" s="1012"/>
    </row>
    <row r="31" spans="1:40" ht="18" customHeight="1">
      <c r="A31" s="1013" t="s">
        <v>148</v>
      </c>
      <c r="B31" s="1014"/>
      <c r="C31" s="1014"/>
      <c r="D31" s="1014"/>
      <c r="E31" s="1014"/>
      <c r="F31" s="71">
        <f>+SUM(F11:F30)</f>
        <v>8</v>
      </c>
      <c r="G31" s="71">
        <f t="shared" ref="G31:AJ31" si="2">+SUM(G11:G30)</f>
        <v>8</v>
      </c>
      <c r="H31" s="71">
        <f t="shared" si="2"/>
        <v>8</v>
      </c>
      <c r="I31" s="71">
        <f t="shared" si="2"/>
        <v>0</v>
      </c>
      <c r="J31" s="71">
        <f t="shared" si="2"/>
        <v>0</v>
      </c>
      <c r="K31" s="71">
        <f t="shared" si="2"/>
        <v>8</v>
      </c>
      <c r="L31" s="71">
        <f t="shared" si="2"/>
        <v>8</v>
      </c>
      <c r="M31" s="71">
        <f t="shared" si="2"/>
        <v>8</v>
      </c>
      <c r="N31" s="71">
        <f t="shared" si="2"/>
        <v>8</v>
      </c>
      <c r="O31" s="71">
        <f t="shared" si="2"/>
        <v>8</v>
      </c>
      <c r="P31" s="71">
        <f t="shared" si="2"/>
        <v>0</v>
      </c>
      <c r="Q31" s="71">
        <f t="shared" si="2"/>
        <v>0</v>
      </c>
      <c r="R31" s="71">
        <f t="shared" si="2"/>
        <v>8</v>
      </c>
      <c r="S31" s="71">
        <f t="shared" si="2"/>
        <v>8</v>
      </c>
      <c r="T31" s="71">
        <f t="shared" si="2"/>
        <v>8</v>
      </c>
      <c r="U31" s="71">
        <f t="shared" si="2"/>
        <v>8</v>
      </c>
      <c r="V31" s="71">
        <f t="shared" si="2"/>
        <v>8</v>
      </c>
      <c r="W31" s="71">
        <f t="shared" si="2"/>
        <v>0</v>
      </c>
      <c r="X31" s="71">
        <f t="shared" si="2"/>
        <v>0</v>
      </c>
      <c r="Y31" s="71">
        <f t="shared" si="2"/>
        <v>8</v>
      </c>
      <c r="Z31" s="71">
        <f t="shared" si="2"/>
        <v>8</v>
      </c>
      <c r="AA31" s="71">
        <f t="shared" si="2"/>
        <v>8</v>
      </c>
      <c r="AB31" s="71">
        <f t="shared" si="2"/>
        <v>8</v>
      </c>
      <c r="AC31" s="71">
        <f t="shared" si="2"/>
        <v>8</v>
      </c>
      <c r="AD31" s="71">
        <f t="shared" si="2"/>
        <v>0</v>
      </c>
      <c r="AE31" s="71">
        <f t="shared" si="2"/>
        <v>0</v>
      </c>
      <c r="AF31" s="71">
        <f t="shared" si="2"/>
        <v>8</v>
      </c>
      <c r="AG31" s="71">
        <f t="shared" si="2"/>
        <v>8</v>
      </c>
      <c r="AH31" s="71">
        <f t="shared" si="2"/>
        <v>0</v>
      </c>
      <c r="AI31" s="71">
        <f t="shared" si="2"/>
        <v>0</v>
      </c>
      <c r="AJ31" s="71">
        <f t="shared" si="2"/>
        <v>0</v>
      </c>
      <c r="AK31" s="69">
        <f t="shared" si="0"/>
        <v>160</v>
      </c>
      <c r="AL31" s="70">
        <f>IF($AK$3="４週",AK31/4,AK31/(DAY(EOMONTH($F$9,0))/7))</f>
        <v>40</v>
      </c>
      <c r="AM31" s="1015"/>
      <c r="AN31" s="1015"/>
    </row>
    <row r="32" spans="1:40" ht="18" customHeight="1">
      <c r="A32" s="1014" t="s">
        <v>149</v>
      </c>
      <c r="B32" s="1014"/>
      <c r="C32" s="1014"/>
      <c r="D32" s="1014"/>
      <c r="E32" s="1016"/>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1"/>
      <c r="AL32" s="73"/>
      <c r="AM32" s="1015"/>
      <c r="AN32" s="1015"/>
    </row>
    <row r="33" spans="1:43" ht="15" customHeight="1">
      <c r="A33" s="60"/>
      <c r="B33" s="60"/>
      <c r="C33" s="60"/>
      <c r="D33" s="60"/>
      <c r="E33" s="60"/>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60"/>
      <c r="AL33" s="60"/>
      <c r="AM33" s="13"/>
    </row>
    <row r="34" spans="1:43" ht="15" customHeight="1">
      <c r="A34" s="60"/>
      <c r="B34" s="60"/>
      <c r="C34" s="60"/>
      <c r="D34" s="60"/>
      <c r="E34" s="60"/>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60"/>
      <c r="AL34" s="60"/>
      <c r="AM34" s="13"/>
    </row>
    <row r="35" spans="1:43" ht="21" customHeight="1">
      <c r="A35" s="14" t="s">
        <v>307</v>
      </c>
      <c r="B35" s="60"/>
      <c r="C35" s="60"/>
      <c r="D35" s="60"/>
      <c r="E35" s="60"/>
      <c r="F35" s="60"/>
      <c r="G35" s="74"/>
      <c r="H35" s="74"/>
      <c r="I35" s="74"/>
      <c r="J35" s="74"/>
      <c r="K35" s="74"/>
      <c r="L35" s="74"/>
      <c r="M35" s="74"/>
      <c r="N35" s="74"/>
      <c r="O35" s="74"/>
      <c r="AM35" s="60"/>
      <c r="AN35" s="13"/>
    </row>
    <row r="36" spans="1:43" ht="32.25" customHeight="1">
      <c r="A36" s="983"/>
      <c r="B36" s="983"/>
      <c r="C36" s="983"/>
      <c r="D36" s="75">
        <v>4</v>
      </c>
      <c r="E36" s="75">
        <v>5</v>
      </c>
      <c r="F36" s="1011">
        <v>6</v>
      </c>
      <c r="G36" s="1011"/>
      <c r="H36" s="1011"/>
      <c r="I36" s="1011">
        <v>7</v>
      </c>
      <c r="J36" s="1011"/>
      <c r="K36" s="1011"/>
      <c r="L36" s="1011">
        <v>8</v>
      </c>
      <c r="M36" s="1011"/>
      <c r="N36" s="1011"/>
      <c r="O36" s="1011">
        <v>9</v>
      </c>
      <c r="P36" s="1011"/>
      <c r="Q36" s="1011"/>
      <c r="R36" s="1011">
        <v>10</v>
      </c>
      <c r="S36" s="1011"/>
      <c r="T36" s="1011"/>
      <c r="U36" s="1011">
        <v>11</v>
      </c>
      <c r="V36" s="1011"/>
      <c r="W36" s="1011"/>
      <c r="X36" s="1011">
        <v>12</v>
      </c>
      <c r="Y36" s="1011"/>
      <c r="Z36" s="1011"/>
      <c r="AA36" s="1011">
        <v>1</v>
      </c>
      <c r="AB36" s="1011"/>
      <c r="AC36" s="1011"/>
      <c r="AD36" s="1011">
        <v>2</v>
      </c>
      <c r="AE36" s="1011"/>
      <c r="AF36" s="1011"/>
      <c r="AG36" s="1011">
        <v>3</v>
      </c>
      <c r="AH36" s="1011"/>
      <c r="AI36" s="1011"/>
      <c r="AJ36" s="983" t="s">
        <v>0</v>
      </c>
      <c r="AK36" s="983"/>
      <c r="AL36" s="76" t="s">
        <v>308</v>
      </c>
      <c r="AM36" s="1006" t="s">
        <v>309</v>
      </c>
      <c r="AN36" s="1007"/>
      <c r="AO36" s="77"/>
      <c r="AP36" s="77"/>
      <c r="AQ36" s="77"/>
    </row>
    <row r="37" spans="1:43" ht="20.100000000000001" customHeight="1">
      <c r="A37" s="999" t="s">
        <v>310</v>
      </c>
      <c r="B37" s="999"/>
      <c r="C37" s="999"/>
      <c r="D37" s="78">
        <f>SUM(D38,D39,D40,D41,D43,D45)</f>
        <v>1840</v>
      </c>
      <c r="E37" s="78">
        <f>SUM(E38,E39,E40,E41,E43,E45)</f>
        <v>1726</v>
      </c>
      <c r="F37" s="1008">
        <f>SUM(F38,F39,F40,F41,F43,F45)</f>
        <v>1840</v>
      </c>
      <c r="G37" s="1009"/>
      <c r="H37" s="1010"/>
      <c r="I37" s="1008">
        <f>SUM(I38,I39,I40,I41,I43,I45)</f>
        <v>1932</v>
      </c>
      <c r="J37" s="1009">
        <f t="shared" ref="J37:AI37" si="3">SUM(J38,J39,J40,J41,J43,J45)</f>
        <v>0</v>
      </c>
      <c r="K37" s="1010">
        <f t="shared" si="3"/>
        <v>0</v>
      </c>
      <c r="L37" s="1008">
        <f>SUM(L38,L39,L40,L41,L43,L45)</f>
        <v>1932</v>
      </c>
      <c r="M37" s="1009"/>
      <c r="N37" s="1010"/>
      <c r="O37" s="1008">
        <f>SUM(O38,O39,O40,O41,O43,O45)</f>
        <v>1748</v>
      </c>
      <c r="P37" s="1009"/>
      <c r="Q37" s="1010"/>
      <c r="R37" s="1008">
        <f>SUM(R38,R39,R40,R41,R43,R45)</f>
        <v>1840</v>
      </c>
      <c r="S37" s="1009"/>
      <c r="T37" s="1010"/>
      <c r="U37" s="1008">
        <f>SUM(U38,U39,U40,U41,U43,U45)</f>
        <v>1840</v>
      </c>
      <c r="V37" s="1009">
        <f t="shared" si="3"/>
        <v>0</v>
      </c>
      <c r="W37" s="1010">
        <f t="shared" si="3"/>
        <v>0</v>
      </c>
      <c r="X37" s="1008">
        <f>SUM(X38,X39,X40,X41,X43,X45)</f>
        <v>1748</v>
      </c>
      <c r="Y37" s="1009">
        <f t="shared" si="3"/>
        <v>0</v>
      </c>
      <c r="Z37" s="1010">
        <f t="shared" si="3"/>
        <v>0</v>
      </c>
      <c r="AA37" s="1008">
        <f>SUM(AA38,AA39,AA40,AA41,AA43,AA45)</f>
        <v>1748</v>
      </c>
      <c r="AB37" s="1009">
        <f t="shared" si="3"/>
        <v>0</v>
      </c>
      <c r="AC37" s="1010">
        <f t="shared" si="3"/>
        <v>0</v>
      </c>
      <c r="AD37" s="1008">
        <f>SUM(AD38,AD39,AD40,AD41,AD43,AD45)</f>
        <v>1748</v>
      </c>
      <c r="AE37" s="1009">
        <f t="shared" si="3"/>
        <v>0</v>
      </c>
      <c r="AF37" s="1010">
        <f t="shared" si="3"/>
        <v>0</v>
      </c>
      <c r="AG37" s="1008">
        <f>SUM(AG38,AG39,AG40,AG41,AG43,AG45)</f>
        <v>1840</v>
      </c>
      <c r="AH37" s="1009">
        <f t="shared" si="3"/>
        <v>0</v>
      </c>
      <c r="AI37" s="1010">
        <f t="shared" si="3"/>
        <v>0</v>
      </c>
      <c r="AJ37" s="979">
        <f>SUM(D37:AI37)</f>
        <v>21782</v>
      </c>
      <c r="AK37" s="979"/>
      <c r="AL37" s="103">
        <f>ROUNDUP(AJ37/AJ47,1)</f>
        <v>92</v>
      </c>
      <c r="AM37" s="995"/>
      <c r="AN37" s="996"/>
      <c r="AO37" s="77"/>
      <c r="AP37" s="77"/>
      <c r="AQ37" s="77"/>
    </row>
    <row r="38" spans="1:43" s="82" customFormat="1" ht="20.100000000000001" customHeight="1">
      <c r="A38" s="100" t="s">
        <v>311</v>
      </c>
      <c r="B38" s="101"/>
      <c r="C38" s="102"/>
      <c r="D38" s="68">
        <v>50</v>
      </c>
      <c r="E38" s="68">
        <v>45</v>
      </c>
      <c r="F38" s="1044">
        <v>50</v>
      </c>
      <c r="G38" s="1045"/>
      <c r="H38" s="1046"/>
      <c r="I38" s="1044">
        <v>50</v>
      </c>
      <c r="J38" s="1045"/>
      <c r="K38" s="1046"/>
      <c r="L38" s="1044">
        <v>50</v>
      </c>
      <c r="M38" s="1045"/>
      <c r="N38" s="1046"/>
      <c r="O38" s="1044">
        <v>45</v>
      </c>
      <c r="P38" s="1045"/>
      <c r="Q38" s="1046"/>
      <c r="R38" s="1044">
        <v>50</v>
      </c>
      <c r="S38" s="1045"/>
      <c r="T38" s="1046"/>
      <c r="U38" s="1044">
        <v>50</v>
      </c>
      <c r="V38" s="1045"/>
      <c r="W38" s="1046"/>
      <c r="X38" s="1044">
        <v>45</v>
      </c>
      <c r="Y38" s="1045"/>
      <c r="Z38" s="1046"/>
      <c r="AA38" s="1044">
        <v>45</v>
      </c>
      <c r="AB38" s="1045"/>
      <c r="AC38" s="1046"/>
      <c r="AD38" s="1044">
        <v>45</v>
      </c>
      <c r="AE38" s="1045"/>
      <c r="AF38" s="1046"/>
      <c r="AG38" s="1044">
        <v>50</v>
      </c>
      <c r="AH38" s="1045"/>
      <c r="AI38" s="1046"/>
      <c r="AJ38" s="979">
        <f t="shared" ref="AJ38:AJ46" si="4">SUM(D38:AI38)</f>
        <v>575</v>
      </c>
      <c r="AK38" s="979"/>
      <c r="AL38" s="103">
        <f>ROUNDUP(AJ38/$AJ$47,1)</f>
        <v>2.5</v>
      </c>
      <c r="AM38" s="995"/>
      <c r="AN38" s="996"/>
      <c r="AO38" s="81"/>
      <c r="AP38" s="81"/>
      <c r="AQ38" s="81"/>
    </row>
    <row r="39" spans="1:43" s="82" customFormat="1" ht="20.100000000000001" customHeight="1">
      <c r="A39" s="100" t="s">
        <v>312</v>
      </c>
      <c r="B39" s="101"/>
      <c r="C39" s="102"/>
      <c r="D39" s="68">
        <v>50</v>
      </c>
      <c r="E39" s="68">
        <v>50</v>
      </c>
      <c r="F39" s="1044">
        <v>50</v>
      </c>
      <c r="G39" s="1045"/>
      <c r="H39" s="1046"/>
      <c r="I39" s="1044">
        <v>55</v>
      </c>
      <c r="J39" s="1045"/>
      <c r="K39" s="1046"/>
      <c r="L39" s="1044">
        <v>55</v>
      </c>
      <c r="M39" s="1045"/>
      <c r="N39" s="1046"/>
      <c r="O39" s="1044">
        <v>50</v>
      </c>
      <c r="P39" s="1045"/>
      <c r="Q39" s="1046"/>
      <c r="R39" s="1044">
        <v>50</v>
      </c>
      <c r="S39" s="1045"/>
      <c r="T39" s="1046"/>
      <c r="U39" s="1044">
        <v>50</v>
      </c>
      <c r="V39" s="1045"/>
      <c r="W39" s="1046"/>
      <c r="X39" s="1044">
        <v>50</v>
      </c>
      <c r="Y39" s="1045"/>
      <c r="Z39" s="1046"/>
      <c r="AA39" s="1044">
        <v>50</v>
      </c>
      <c r="AB39" s="1045"/>
      <c r="AC39" s="1046"/>
      <c r="AD39" s="1044">
        <v>50</v>
      </c>
      <c r="AE39" s="1045"/>
      <c r="AF39" s="1046"/>
      <c r="AG39" s="1044">
        <v>50</v>
      </c>
      <c r="AH39" s="1045"/>
      <c r="AI39" s="1046"/>
      <c r="AJ39" s="979">
        <f t="shared" si="4"/>
        <v>610</v>
      </c>
      <c r="AK39" s="979"/>
      <c r="AL39" s="103">
        <f>ROUNDUP(AJ39/$AJ$47,1)</f>
        <v>2.6</v>
      </c>
      <c r="AM39" s="995"/>
      <c r="AN39" s="996"/>
      <c r="AO39" s="81"/>
      <c r="AP39" s="81"/>
      <c r="AQ39" s="81"/>
    </row>
    <row r="40" spans="1:43" ht="20.100000000000001" customHeight="1">
      <c r="A40" s="100" t="s">
        <v>313</v>
      </c>
      <c r="B40" s="101"/>
      <c r="C40" s="102"/>
      <c r="D40" s="68">
        <v>100</v>
      </c>
      <c r="E40" s="68">
        <v>95</v>
      </c>
      <c r="F40" s="1044">
        <v>100</v>
      </c>
      <c r="G40" s="1045"/>
      <c r="H40" s="1046"/>
      <c r="I40" s="1044">
        <v>105</v>
      </c>
      <c r="J40" s="1045"/>
      <c r="K40" s="1046"/>
      <c r="L40" s="1044">
        <v>105</v>
      </c>
      <c r="M40" s="1045"/>
      <c r="N40" s="1046"/>
      <c r="O40" s="1044">
        <v>95</v>
      </c>
      <c r="P40" s="1045"/>
      <c r="Q40" s="1046"/>
      <c r="R40" s="1044">
        <v>100</v>
      </c>
      <c r="S40" s="1045"/>
      <c r="T40" s="1046"/>
      <c r="U40" s="1044">
        <v>100</v>
      </c>
      <c r="V40" s="1045"/>
      <c r="W40" s="1046"/>
      <c r="X40" s="1044">
        <v>95</v>
      </c>
      <c r="Y40" s="1045"/>
      <c r="Z40" s="1046"/>
      <c r="AA40" s="1044">
        <v>95</v>
      </c>
      <c r="AB40" s="1045"/>
      <c r="AC40" s="1046"/>
      <c r="AD40" s="1044">
        <v>95</v>
      </c>
      <c r="AE40" s="1045"/>
      <c r="AF40" s="1046"/>
      <c r="AG40" s="1044">
        <v>100</v>
      </c>
      <c r="AH40" s="1045"/>
      <c r="AI40" s="1046"/>
      <c r="AJ40" s="979">
        <f t="shared" si="4"/>
        <v>1185</v>
      </c>
      <c r="AK40" s="979"/>
      <c r="AL40" s="103">
        <f>ROUNDUP(AJ40/$AJ$47,1)</f>
        <v>5</v>
      </c>
      <c r="AM40" s="995"/>
      <c r="AN40" s="996"/>
      <c r="AO40" s="77"/>
      <c r="AP40" s="77"/>
      <c r="AQ40" s="77"/>
    </row>
    <row r="41" spans="1:43" ht="20.100000000000001" customHeight="1">
      <c r="A41" s="1002" t="s">
        <v>314</v>
      </c>
      <c r="B41" s="1003"/>
      <c r="C41" s="1004"/>
      <c r="D41" s="68">
        <v>100</v>
      </c>
      <c r="E41" s="68">
        <v>95</v>
      </c>
      <c r="F41" s="1044">
        <v>100</v>
      </c>
      <c r="G41" s="1045"/>
      <c r="H41" s="1046"/>
      <c r="I41" s="1044">
        <v>105</v>
      </c>
      <c r="J41" s="1045"/>
      <c r="K41" s="1046"/>
      <c r="L41" s="1044">
        <v>105</v>
      </c>
      <c r="M41" s="1045"/>
      <c r="N41" s="1046"/>
      <c r="O41" s="1044">
        <v>95</v>
      </c>
      <c r="P41" s="1045"/>
      <c r="Q41" s="1046"/>
      <c r="R41" s="1044">
        <v>100</v>
      </c>
      <c r="S41" s="1045"/>
      <c r="T41" s="1046"/>
      <c r="U41" s="1044">
        <v>100</v>
      </c>
      <c r="V41" s="1045"/>
      <c r="W41" s="1046"/>
      <c r="X41" s="1044">
        <v>95</v>
      </c>
      <c r="Y41" s="1045"/>
      <c r="Z41" s="1046"/>
      <c r="AA41" s="1044">
        <v>95</v>
      </c>
      <c r="AB41" s="1045"/>
      <c r="AC41" s="1046"/>
      <c r="AD41" s="1044">
        <v>95</v>
      </c>
      <c r="AE41" s="1045"/>
      <c r="AF41" s="1046"/>
      <c r="AG41" s="1044">
        <v>100</v>
      </c>
      <c r="AH41" s="1045"/>
      <c r="AI41" s="1046"/>
      <c r="AJ41" s="979">
        <f t="shared" si="4"/>
        <v>1185</v>
      </c>
      <c r="AK41" s="979"/>
      <c r="AL41" s="1047">
        <f>ROUNDUP(AJ41/$AJ$47,1)</f>
        <v>5</v>
      </c>
      <c r="AM41" s="995"/>
      <c r="AN41" s="996"/>
      <c r="AO41" s="77"/>
      <c r="AP41" s="77"/>
      <c r="AQ41" s="77"/>
    </row>
    <row r="42" spans="1:43" s="82" customFormat="1" ht="20.100000000000001" customHeight="1">
      <c r="A42" s="80"/>
      <c r="B42" s="1000" t="s">
        <v>315</v>
      </c>
      <c r="C42" s="1001"/>
      <c r="D42" s="68">
        <v>40</v>
      </c>
      <c r="E42" s="68">
        <v>45</v>
      </c>
      <c r="F42" s="1044">
        <v>40</v>
      </c>
      <c r="G42" s="1045"/>
      <c r="H42" s="1046"/>
      <c r="I42" s="1044">
        <v>40</v>
      </c>
      <c r="J42" s="1045"/>
      <c r="K42" s="1046"/>
      <c r="L42" s="1044">
        <v>60</v>
      </c>
      <c r="M42" s="1045"/>
      <c r="N42" s="1046"/>
      <c r="O42" s="1044">
        <v>50</v>
      </c>
      <c r="P42" s="1045"/>
      <c r="Q42" s="1046"/>
      <c r="R42" s="1044">
        <v>40</v>
      </c>
      <c r="S42" s="1045"/>
      <c r="T42" s="1046"/>
      <c r="U42" s="1044">
        <v>40</v>
      </c>
      <c r="V42" s="1045"/>
      <c r="W42" s="1046"/>
      <c r="X42" s="1044">
        <v>30</v>
      </c>
      <c r="Y42" s="1045"/>
      <c r="Z42" s="1046"/>
      <c r="AA42" s="1044">
        <v>30</v>
      </c>
      <c r="AB42" s="1045"/>
      <c r="AC42" s="1046"/>
      <c r="AD42" s="1044">
        <v>30</v>
      </c>
      <c r="AE42" s="1045"/>
      <c r="AF42" s="1046"/>
      <c r="AG42" s="1044">
        <v>50</v>
      </c>
      <c r="AH42" s="1045"/>
      <c r="AI42" s="1046"/>
      <c r="AJ42" s="979">
        <f t="shared" si="4"/>
        <v>495</v>
      </c>
      <c r="AK42" s="979"/>
      <c r="AL42" s="1048"/>
      <c r="AM42" s="997">
        <f>ROUNDUP($AJ$42/$AJ$47,1)</f>
        <v>2.1</v>
      </c>
      <c r="AN42" s="998"/>
      <c r="AO42" s="81"/>
      <c r="AP42" s="81"/>
      <c r="AQ42" s="81"/>
    </row>
    <row r="43" spans="1:43" ht="20.100000000000001" customHeight="1">
      <c r="A43" s="1002" t="s">
        <v>316</v>
      </c>
      <c r="B43" s="1003"/>
      <c r="C43" s="1004"/>
      <c r="D43" s="68">
        <v>140</v>
      </c>
      <c r="E43" s="68">
        <v>131</v>
      </c>
      <c r="F43" s="1044">
        <v>140</v>
      </c>
      <c r="G43" s="1045"/>
      <c r="H43" s="1046"/>
      <c r="I43" s="1044">
        <v>147</v>
      </c>
      <c r="J43" s="1045"/>
      <c r="K43" s="1046"/>
      <c r="L43" s="1044">
        <v>147</v>
      </c>
      <c r="M43" s="1045"/>
      <c r="N43" s="1046"/>
      <c r="O43" s="1044">
        <v>133</v>
      </c>
      <c r="P43" s="1045"/>
      <c r="Q43" s="1046"/>
      <c r="R43" s="1044">
        <v>140</v>
      </c>
      <c r="S43" s="1045"/>
      <c r="T43" s="1046"/>
      <c r="U43" s="1044">
        <v>140</v>
      </c>
      <c r="V43" s="1045"/>
      <c r="W43" s="1046"/>
      <c r="X43" s="1044">
        <v>133</v>
      </c>
      <c r="Y43" s="1045"/>
      <c r="Z43" s="1046"/>
      <c r="AA43" s="1044">
        <v>133</v>
      </c>
      <c r="AB43" s="1045"/>
      <c r="AC43" s="1046"/>
      <c r="AD43" s="1044">
        <v>133</v>
      </c>
      <c r="AE43" s="1045"/>
      <c r="AF43" s="1046"/>
      <c r="AG43" s="1044">
        <v>140</v>
      </c>
      <c r="AH43" s="1045"/>
      <c r="AI43" s="1046"/>
      <c r="AJ43" s="979">
        <f t="shared" si="4"/>
        <v>1657</v>
      </c>
      <c r="AK43" s="979"/>
      <c r="AL43" s="1047">
        <f>ROUNDUP(AJ43/$AJ$47,1)</f>
        <v>7</v>
      </c>
      <c r="AM43" s="995"/>
      <c r="AN43" s="996"/>
      <c r="AO43" s="77"/>
      <c r="AP43" s="77"/>
      <c r="AQ43" s="77"/>
    </row>
    <row r="44" spans="1:43" s="82" customFormat="1" ht="20.100000000000001" customHeight="1">
      <c r="A44" s="83"/>
      <c r="B44" s="1000" t="s">
        <v>315</v>
      </c>
      <c r="C44" s="1001"/>
      <c r="D44" s="68">
        <v>40</v>
      </c>
      <c r="E44" s="68">
        <v>31</v>
      </c>
      <c r="F44" s="1044">
        <v>40</v>
      </c>
      <c r="G44" s="1045"/>
      <c r="H44" s="1046"/>
      <c r="I44" s="1044">
        <v>47</v>
      </c>
      <c r="J44" s="1045"/>
      <c r="K44" s="1046"/>
      <c r="L44" s="1044">
        <v>47</v>
      </c>
      <c r="M44" s="1045"/>
      <c r="N44" s="1046"/>
      <c r="O44" s="1044">
        <v>33</v>
      </c>
      <c r="P44" s="1045"/>
      <c r="Q44" s="1046"/>
      <c r="R44" s="1044">
        <v>40</v>
      </c>
      <c r="S44" s="1045"/>
      <c r="T44" s="1046"/>
      <c r="U44" s="1044">
        <v>40</v>
      </c>
      <c r="V44" s="1045"/>
      <c r="W44" s="1046"/>
      <c r="X44" s="1044">
        <v>33</v>
      </c>
      <c r="Y44" s="1045"/>
      <c r="Z44" s="1046"/>
      <c r="AA44" s="1044">
        <v>33</v>
      </c>
      <c r="AB44" s="1045"/>
      <c r="AC44" s="1046"/>
      <c r="AD44" s="1044">
        <v>33</v>
      </c>
      <c r="AE44" s="1045"/>
      <c r="AF44" s="1046"/>
      <c r="AG44" s="1044">
        <v>40</v>
      </c>
      <c r="AH44" s="1045"/>
      <c r="AI44" s="1046"/>
      <c r="AJ44" s="979">
        <f t="shared" si="4"/>
        <v>457</v>
      </c>
      <c r="AK44" s="979"/>
      <c r="AL44" s="1048"/>
      <c r="AM44" s="997">
        <f>ROUNDUP($AJ$44/$AJ$47,1)</f>
        <v>2</v>
      </c>
      <c r="AN44" s="998"/>
      <c r="AO44" s="81"/>
      <c r="AP44" s="81"/>
      <c r="AQ44" s="81"/>
    </row>
    <row r="45" spans="1:43" ht="20.100000000000001" customHeight="1">
      <c r="A45" s="1002" t="s">
        <v>318</v>
      </c>
      <c r="B45" s="1003"/>
      <c r="C45" s="1004"/>
      <c r="D45" s="68">
        <v>1400</v>
      </c>
      <c r="E45" s="68">
        <v>1310</v>
      </c>
      <c r="F45" s="1044">
        <v>1400</v>
      </c>
      <c r="G45" s="1045"/>
      <c r="H45" s="1046"/>
      <c r="I45" s="1044">
        <v>1470</v>
      </c>
      <c r="J45" s="1045"/>
      <c r="K45" s="1046"/>
      <c r="L45" s="1044">
        <v>1470</v>
      </c>
      <c r="M45" s="1045"/>
      <c r="N45" s="1046"/>
      <c r="O45" s="1044">
        <v>1330</v>
      </c>
      <c r="P45" s="1045"/>
      <c r="Q45" s="1046"/>
      <c r="R45" s="1044">
        <v>1400</v>
      </c>
      <c r="S45" s="1045"/>
      <c r="T45" s="1046"/>
      <c r="U45" s="1044">
        <v>1400</v>
      </c>
      <c r="V45" s="1045"/>
      <c r="W45" s="1046"/>
      <c r="X45" s="1044">
        <v>1330</v>
      </c>
      <c r="Y45" s="1045"/>
      <c r="Z45" s="1046"/>
      <c r="AA45" s="1044">
        <v>1330</v>
      </c>
      <c r="AB45" s="1045"/>
      <c r="AC45" s="1046"/>
      <c r="AD45" s="1044">
        <v>1330</v>
      </c>
      <c r="AE45" s="1045"/>
      <c r="AF45" s="1046"/>
      <c r="AG45" s="1044">
        <v>1400</v>
      </c>
      <c r="AH45" s="1045"/>
      <c r="AI45" s="1046"/>
      <c r="AJ45" s="979">
        <f t="shared" si="4"/>
        <v>16570</v>
      </c>
      <c r="AK45" s="979"/>
      <c r="AL45" s="1047">
        <f>ROUNDUP(AJ45/$AJ$47,1)</f>
        <v>70</v>
      </c>
      <c r="AM45" s="995"/>
      <c r="AN45" s="996"/>
      <c r="AO45" s="77"/>
      <c r="AP45" s="77"/>
      <c r="AQ45" s="77"/>
    </row>
    <row r="46" spans="1:43" s="82" customFormat="1" ht="20.100000000000001" customHeight="1">
      <c r="A46" s="80"/>
      <c r="B46" s="1000" t="s">
        <v>315</v>
      </c>
      <c r="C46" s="1001"/>
      <c r="D46" s="68">
        <v>400</v>
      </c>
      <c r="E46" s="68">
        <v>310</v>
      </c>
      <c r="F46" s="1044">
        <v>400</v>
      </c>
      <c r="G46" s="1045"/>
      <c r="H46" s="1046"/>
      <c r="I46" s="1044">
        <v>470</v>
      </c>
      <c r="J46" s="1045"/>
      <c r="K46" s="1046"/>
      <c r="L46" s="1044">
        <v>470</v>
      </c>
      <c r="M46" s="1045"/>
      <c r="N46" s="1046"/>
      <c r="O46" s="1044">
        <v>330</v>
      </c>
      <c r="P46" s="1045"/>
      <c r="Q46" s="1046"/>
      <c r="R46" s="1044">
        <v>400</v>
      </c>
      <c r="S46" s="1045"/>
      <c r="T46" s="1046"/>
      <c r="U46" s="1044">
        <v>400</v>
      </c>
      <c r="V46" s="1045"/>
      <c r="W46" s="1046"/>
      <c r="X46" s="1044">
        <v>330</v>
      </c>
      <c r="Y46" s="1045"/>
      <c r="Z46" s="1046"/>
      <c r="AA46" s="1044">
        <v>330</v>
      </c>
      <c r="AB46" s="1045"/>
      <c r="AC46" s="1046"/>
      <c r="AD46" s="1044">
        <v>330</v>
      </c>
      <c r="AE46" s="1045"/>
      <c r="AF46" s="1046"/>
      <c r="AG46" s="1044">
        <v>400</v>
      </c>
      <c r="AH46" s="1045"/>
      <c r="AI46" s="1046"/>
      <c r="AJ46" s="979">
        <f t="shared" si="4"/>
        <v>4570</v>
      </c>
      <c r="AK46" s="979"/>
      <c r="AL46" s="1048"/>
      <c r="AM46" s="997">
        <f>ROUNDUP($AJ$46/$AJ$47,1)</f>
        <v>19.3</v>
      </c>
      <c r="AN46" s="998"/>
      <c r="AO46" s="81"/>
      <c r="AP46" s="81"/>
      <c r="AQ46" s="81"/>
    </row>
    <row r="47" spans="1:43" ht="20.100000000000001" customHeight="1">
      <c r="A47" s="999" t="s">
        <v>319</v>
      </c>
      <c r="B47" s="999"/>
      <c r="C47" s="999"/>
      <c r="D47" s="68">
        <v>20</v>
      </c>
      <c r="E47" s="68">
        <v>19</v>
      </c>
      <c r="F47" s="994">
        <v>20</v>
      </c>
      <c r="G47" s="994"/>
      <c r="H47" s="994"/>
      <c r="I47" s="994">
        <v>21</v>
      </c>
      <c r="J47" s="994"/>
      <c r="K47" s="994"/>
      <c r="L47" s="994">
        <v>21</v>
      </c>
      <c r="M47" s="994"/>
      <c r="N47" s="994"/>
      <c r="O47" s="994">
        <v>19</v>
      </c>
      <c r="P47" s="994"/>
      <c r="Q47" s="994"/>
      <c r="R47" s="994">
        <v>20</v>
      </c>
      <c r="S47" s="994"/>
      <c r="T47" s="994"/>
      <c r="U47" s="994">
        <v>20</v>
      </c>
      <c r="V47" s="994"/>
      <c r="W47" s="994"/>
      <c r="X47" s="994">
        <v>19</v>
      </c>
      <c r="Y47" s="994"/>
      <c r="Z47" s="994"/>
      <c r="AA47" s="994">
        <v>19</v>
      </c>
      <c r="AB47" s="994"/>
      <c r="AC47" s="994"/>
      <c r="AD47" s="994">
        <v>19</v>
      </c>
      <c r="AE47" s="994"/>
      <c r="AF47" s="994"/>
      <c r="AG47" s="994">
        <v>20</v>
      </c>
      <c r="AH47" s="994"/>
      <c r="AI47" s="994"/>
      <c r="AJ47" s="979">
        <f>+SUM(D47:AI47)</f>
        <v>237</v>
      </c>
      <c r="AK47" s="979"/>
      <c r="AL47" s="84"/>
      <c r="AM47" s="995"/>
      <c r="AN47" s="996"/>
      <c r="AO47" s="77"/>
      <c r="AP47" s="77"/>
      <c r="AQ47" s="77"/>
    </row>
    <row r="48" spans="1:43" ht="5.0999999999999996" customHeight="1">
      <c r="A48" s="85"/>
      <c r="B48" s="85"/>
      <c r="C48" s="85"/>
      <c r="D48" s="104"/>
      <c r="E48" s="104"/>
      <c r="F48" s="104"/>
      <c r="G48" s="104"/>
      <c r="H48" s="10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86"/>
      <c r="AK48" s="74"/>
      <c r="AL48" s="60"/>
      <c r="AM48" s="60"/>
      <c r="AN48" s="13"/>
    </row>
    <row r="49" spans="1:40" ht="18" customHeight="1">
      <c r="A49" s="14" t="s">
        <v>320</v>
      </c>
      <c r="B49" s="74"/>
      <c r="D49" s="74"/>
      <c r="E49" s="74"/>
      <c r="F49" s="74"/>
      <c r="G49" s="74"/>
      <c r="H49" s="74"/>
      <c r="I49" s="74"/>
      <c r="J49" s="74"/>
      <c r="K49" s="74"/>
      <c r="L49" s="74"/>
      <c r="M49" s="74"/>
      <c r="N49" s="74"/>
      <c r="O49" s="74"/>
      <c r="P49" s="74"/>
      <c r="Q49" s="74"/>
      <c r="R49" s="74"/>
      <c r="S49" s="74"/>
      <c r="T49" s="74"/>
      <c r="U49" s="74"/>
      <c r="V49" s="74"/>
      <c r="W49" s="60"/>
      <c r="X49" s="74"/>
      <c r="Y49" s="74"/>
      <c r="Z49" s="74"/>
      <c r="AA49" s="74"/>
      <c r="AB49" s="74"/>
      <c r="AC49" s="74"/>
      <c r="AD49" s="74"/>
      <c r="AE49" s="74"/>
      <c r="AF49" s="74"/>
      <c r="AG49" s="74"/>
      <c r="AH49" s="74"/>
      <c r="AI49" s="74"/>
      <c r="AJ49" s="86"/>
      <c r="AK49" s="74"/>
      <c r="AL49" s="60"/>
      <c r="AM49" s="60"/>
      <c r="AN49" s="13"/>
    </row>
    <row r="50" spans="1:40" ht="45" customHeight="1">
      <c r="A50" s="983" t="s">
        <v>321</v>
      </c>
      <c r="B50" s="983"/>
      <c r="C50" s="983" t="s">
        <v>302</v>
      </c>
      <c r="D50" s="983"/>
      <c r="E50" s="991" t="s">
        <v>322</v>
      </c>
      <c r="F50" s="991"/>
      <c r="G50" s="991"/>
      <c r="H50" s="991"/>
      <c r="I50" s="980" t="s">
        <v>323</v>
      </c>
      <c r="J50" s="981"/>
      <c r="K50" s="981"/>
      <c r="L50" s="981"/>
      <c r="M50" s="981"/>
      <c r="N50" s="982"/>
      <c r="O50" s="980" t="s">
        <v>364</v>
      </c>
      <c r="P50" s="981"/>
      <c r="Q50" s="981"/>
      <c r="R50" s="981"/>
      <c r="S50" s="981"/>
      <c r="T50" s="982"/>
      <c r="U50" s="77"/>
      <c r="W50" s="60"/>
      <c r="X50" s="74"/>
      <c r="Y50" s="74"/>
      <c r="Z50" s="74"/>
      <c r="AA50" s="74"/>
      <c r="AB50" s="74"/>
      <c r="AC50" s="74"/>
      <c r="AD50" s="74"/>
      <c r="AE50" s="74"/>
      <c r="AF50" s="74"/>
      <c r="AG50" s="74"/>
      <c r="AH50" s="74"/>
      <c r="AI50" s="74"/>
      <c r="AJ50" s="86"/>
      <c r="AK50" s="74"/>
      <c r="AL50" s="60"/>
      <c r="AM50" s="60"/>
      <c r="AN50" s="13"/>
    </row>
    <row r="51" spans="1:40" ht="18" customHeight="1">
      <c r="A51" s="991" t="s">
        <v>324</v>
      </c>
      <c r="B51" s="991"/>
      <c r="C51" s="992">
        <f>ROUNDDOWN(IF(AL37&lt;=30,1,1+ROUNDUP((AL37-30)/30,0)),1)</f>
        <v>4</v>
      </c>
      <c r="D51" s="992"/>
      <c r="E51" s="992">
        <f>ROUNDDOWN(AL37/5,1)</f>
        <v>18.399999999999999</v>
      </c>
      <c r="F51" s="992"/>
      <c r="G51" s="992"/>
      <c r="H51" s="992"/>
      <c r="I51" s="1049">
        <f>ROUNDDOWN($AL$40/9,1)+ROUNDDOWN(($AL$41-$AM$42)/6,1)+ROUNDDOWN($AM$42/12,1)+ROUNDDOWN(($AL$43-$AM$44)/4,1)+ROUNDDOWN($AM$44/8,1)+ROUNDDOWN(($AL$45-$AM$46)/2.5,1)+ROUNDDOWN($AM$46/5,1)</f>
        <v>26.400000000000002</v>
      </c>
      <c r="J51" s="1038"/>
      <c r="K51" s="1038"/>
      <c r="L51" s="1038"/>
      <c r="M51" s="1038"/>
      <c r="N51" s="1038"/>
      <c r="O51" s="1050">
        <v>1</v>
      </c>
      <c r="P51" s="1050"/>
      <c r="Q51" s="1050"/>
      <c r="R51" s="1050"/>
      <c r="S51" s="1050"/>
      <c r="T51" s="1050"/>
      <c r="U51" s="77"/>
      <c r="W51" s="60"/>
      <c r="X51" s="74"/>
      <c r="Y51" s="74"/>
      <c r="Z51" s="74"/>
      <c r="AA51" s="74"/>
      <c r="AB51" s="74"/>
      <c r="AC51" s="74"/>
      <c r="AD51" s="74"/>
      <c r="AE51" s="74"/>
      <c r="AF51" s="74"/>
      <c r="AG51" s="74"/>
      <c r="AH51" s="74"/>
      <c r="AI51" s="74"/>
      <c r="AJ51" s="86"/>
      <c r="AK51" s="74"/>
      <c r="AL51" s="60"/>
      <c r="AM51" s="60"/>
      <c r="AN51" s="13"/>
    </row>
    <row r="52" spans="1:40" ht="5.0999999999999996" customHeight="1">
      <c r="A52" s="85"/>
      <c r="B52" s="85"/>
      <c r="C52" s="85"/>
      <c r="D52" s="85"/>
      <c r="E52" s="85"/>
      <c r="F52" s="85"/>
      <c r="G52" s="85"/>
      <c r="H52" s="85"/>
      <c r="I52" s="85"/>
      <c r="J52" s="74"/>
      <c r="K52" s="74"/>
      <c r="L52" s="74"/>
      <c r="M52" s="86"/>
      <c r="N52" s="74"/>
      <c r="O52" s="74"/>
      <c r="P52" s="74"/>
      <c r="Q52" s="77"/>
      <c r="W52" s="60"/>
      <c r="X52" s="74"/>
      <c r="Y52" s="74"/>
      <c r="Z52" s="74"/>
      <c r="AA52" s="74"/>
      <c r="AB52" s="74"/>
      <c r="AC52" s="74"/>
      <c r="AD52" s="74"/>
      <c r="AE52" s="74"/>
      <c r="AF52" s="74"/>
      <c r="AG52" s="74"/>
      <c r="AH52" s="74"/>
      <c r="AI52" s="74"/>
      <c r="AJ52" s="86"/>
      <c r="AK52" s="74"/>
      <c r="AL52" s="60"/>
      <c r="AM52" s="60"/>
      <c r="AN52" s="13"/>
    </row>
    <row r="53" spans="1:40" ht="21" customHeight="1">
      <c r="A53" s="14" t="s">
        <v>325</v>
      </c>
      <c r="B53" s="7"/>
      <c r="C53" s="55"/>
      <c r="D53" s="55"/>
      <c r="E53" s="55"/>
      <c r="F53" s="55"/>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row>
    <row r="54" spans="1:40" ht="24.9" customHeight="1">
      <c r="A54" s="13"/>
      <c r="B54" s="60"/>
      <c r="C54" s="980" t="str">
        <f>IF(VLOOKUP($AK$1,[7]選択肢!$A$1:$J$31,C59,FALSE)=0,"-",VLOOKUP($AK$1,[7]選択肢!$A$1:$J$31,C59,FALSE))</f>
        <v>管理者</v>
      </c>
      <c r="D54" s="981"/>
      <c r="E54" s="989" t="str">
        <f>IF(VLOOKUP($AK$1,[7]選択肢!$A$1:$J$31,E59,FALSE)=0,"-",VLOOKUP($AK$1,[7]選択肢!$A$1:$J$31,E59,FALSE))</f>
        <v>サービス管理責任者</v>
      </c>
      <c r="F54" s="989"/>
      <c r="G54" s="989"/>
      <c r="H54" s="989"/>
      <c r="I54" s="980" t="str">
        <f>IF(VLOOKUP($AK$1,[7]選択肢!$A$1:$J$31,I59,FALSE)=0,"-",VLOOKUP($AK$1,[7]選択肢!$A$1:$J$31,I59,FALSE))</f>
        <v>世話人</v>
      </c>
      <c r="J54" s="981"/>
      <c r="K54" s="981"/>
      <c r="L54" s="981"/>
      <c r="M54" s="981"/>
      <c r="N54" s="982"/>
      <c r="O54" s="980" t="str">
        <f>IF(VLOOKUP($AK$1,[7]選択肢!$A$1:$J$31,O59,FALSE)=0,"-",VLOOKUP($AK$1,[7]選択肢!$A$1:$J$31,O59,FALSE))</f>
        <v>生活支援員</v>
      </c>
      <c r="P54" s="981"/>
      <c r="Q54" s="981"/>
      <c r="R54" s="981"/>
      <c r="S54" s="981"/>
      <c r="T54" s="982"/>
      <c r="U54" s="980" t="str">
        <f>IF(VLOOKUP($AK$1,[7]選択肢!$A$1:$J$31,U59,FALSE)=0,"-",VLOOKUP($AK$1,[7]選択肢!$A$1:$J$31,U59,FALSE))</f>
        <v>夜間支援従事者</v>
      </c>
      <c r="V54" s="981"/>
      <c r="W54" s="981"/>
      <c r="X54" s="981"/>
      <c r="Y54" s="981"/>
      <c r="Z54" s="982"/>
      <c r="AA54" s="980" t="str">
        <f>IF(VLOOKUP($AK$1,[7]選択肢!$A$1:$J$31,AA59,FALSE)=0,"-",VLOOKUP($AK$1,[7]選択肢!$A$1:$J$31,AA59,FALSE))</f>
        <v>その他職員</v>
      </c>
      <c r="AB54" s="981"/>
      <c r="AC54" s="981"/>
      <c r="AD54" s="981"/>
      <c r="AE54" s="981"/>
      <c r="AF54" s="982"/>
      <c r="AG54" s="989" t="str">
        <f>IF(VLOOKUP($AK$1,[7]選択肢!$A$1:$J$31,AG59,FALSE)=0,"-",VLOOKUP($AK$1,[7]選択肢!$A$1:$J$31,AG59,FALSE))</f>
        <v>-</v>
      </c>
      <c r="AH54" s="989"/>
      <c r="AI54" s="989"/>
      <c r="AJ54" s="989"/>
      <c r="AK54" s="989"/>
      <c r="AL54" s="989" t="str">
        <f>IF(VLOOKUP($AK$1,[7]選択肢!$A$1:$J$31,AL59,FALSE)=0,"-",VLOOKUP($AK$1,[7]選択肢!$A$1:$J$31,AL59,FALSE))</f>
        <v>-</v>
      </c>
      <c r="AM54" s="989"/>
      <c r="AN54" s="13"/>
    </row>
    <row r="55" spans="1:40" ht="18" customHeight="1">
      <c r="A55" s="13"/>
      <c r="B55" s="60"/>
      <c r="C55" s="87" t="s">
        <v>326</v>
      </c>
      <c r="D55" s="87" t="s">
        <v>327</v>
      </c>
      <c r="E55" s="88" t="s">
        <v>326</v>
      </c>
      <c r="F55" s="990" t="s">
        <v>327</v>
      </c>
      <c r="G55" s="990"/>
      <c r="H55" s="990"/>
      <c r="I55" s="986" t="s">
        <v>326</v>
      </c>
      <c r="J55" s="987"/>
      <c r="K55" s="988"/>
      <c r="L55" s="986" t="s">
        <v>327</v>
      </c>
      <c r="M55" s="987"/>
      <c r="N55" s="988"/>
      <c r="O55" s="986" t="s">
        <v>326</v>
      </c>
      <c r="P55" s="987"/>
      <c r="Q55" s="988"/>
      <c r="R55" s="986" t="s">
        <v>327</v>
      </c>
      <c r="S55" s="987"/>
      <c r="T55" s="988"/>
      <c r="U55" s="986" t="s">
        <v>326</v>
      </c>
      <c r="V55" s="987"/>
      <c r="W55" s="988"/>
      <c r="X55" s="986" t="s">
        <v>327</v>
      </c>
      <c r="Y55" s="987"/>
      <c r="Z55" s="988"/>
      <c r="AA55" s="986" t="s">
        <v>326</v>
      </c>
      <c r="AB55" s="987"/>
      <c r="AC55" s="988"/>
      <c r="AD55" s="986" t="s">
        <v>327</v>
      </c>
      <c r="AE55" s="987"/>
      <c r="AF55" s="988"/>
      <c r="AG55" s="986" t="s">
        <v>326</v>
      </c>
      <c r="AH55" s="987"/>
      <c r="AI55" s="988"/>
      <c r="AJ55" s="986" t="s">
        <v>327</v>
      </c>
      <c r="AK55" s="988"/>
      <c r="AL55" s="88" t="s">
        <v>47</v>
      </c>
      <c r="AM55" s="88" t="s">
        <v>48</v>
      </c>
      <c r="AN55" s="13"/>
    </row>
    <row r="56" spans="1:40" ht="18" customHeight="1">
      <c r="A56" s="13"/>
      <c r="B56" s="89" t="s">
        <v>328</v>
      </c>
      <c r="C56" s="88">
        <f>COUNTIFS($B$11:$B$30,C$54,$C$11:$C$30,"A",$E$11:$E$30,"*")</f>
        <v>0</v>
      </c>
      <c r="D56" s="88">
        <f>COUNTIFS($B$11:$B$30,C$54,$C$11:$C$30,"B",$E$11:$E$30,"*")</f>
        <v>0</v>
      </c>
      <c r="E56" s="88">
        <f>COUNTIFS($B$11:$B$30,E$54,$C$11:$C$30,"A",$E$11:$E$30,"*")</f>
        <v>0</v>
      </c>
      <c r="F56" s="986">
        <f>COUNTIFS($B$11:$B$30,E$54,$C$11:$C$30,"B",$E$11:$E$30,"*")</f>
        <v>1</v>
      </c>
      <c r="G56" s="987"/>
      <c r="H56" s="988"/>
      <c r="I56" s="986">
        <f>COUNTIFS($B$11:$B$30,I$54,$C$11:$C$30,"A",$E$11:$E$30,"*")</f>
        <v>0</v>
      </c>
      <c r="J56" s="987"/>
      <c r="K56" s="988"/>
      <c r="L56" s="986">
        <f>COUNTIFS($B$11:$B$30,I$54,$C$11:$C$30,"B",$E$11:$E$30,"*")</f>
        <v>0</v>
      </c>
      <c r="M56" s="987"/>
      <c r="N56" s="988"/>
      <c r="O56" s="986">
        <f>COUNTIFS($B$11:$B$30,O$54,$C$11:$C$30,"A",$E$11:$E$30,"*")</f>
        <v>0</v>
      </c>
      <c r="P56" s="987"/>
      <c r="Q56" s="988"/>
      <c r="R56" s="986">
        <f>COUNTIFS($B$11:$B$30,O$54,$C$11:$C$30,"B",$E$11:$E$30,"*")</f>
        <v>0</v>
      </c>
      <c r="S56" s="987"/>
      <c r="T56" s="988"/>
      <c r="U56" s="986">
        <f>COUNTIFS($B$11:$B$30,U$54,$C$11:$C$30,"A",$E$11:$E$30,"*")</f>
        <v>1</v>
      </c>
      <c r="V56" s="987"/>
      <c r="W56" s="988"/>
      <c r="X56" s="986">
        <f>COUNTIFS($B$11:$B$30,U$54,$C$11:$C$30,"B",$E$11:$E$30,"*")</f>
        <v>0</v>
      </c>
      <c r="Y56" s="987"/>
      <c r="Z56" s="988"/>
      <c r="AA56" s="986">
        <f>COUNTIFS($B$11:$B$30,AA$54,$C$11:$C$30,"A",$E$11:$E$30,"*")</f>
        <v>0</v>
      </c>
      <c r="AB56" s="987"/>
      <c r="AC56" s="988"/>
      <c r="AD56" s="986">
        <f>COUNTIFS($B$11:$B$30,AA$54,$C$11:$C$30,"B",$E$11:$E$30,"*")</f>
        <v>0</v>
      </c>
      <c r="AE56" s="987"/>
      <c r="AF56" s="988"/>
      <c r="AG56" s="986">
        <f>COUNTIFS($B$11:$B$30,AG$54,$C$11:$C$30,"A",$E$11:$E$30,"*")</f>
        <v>0</v>
      </c>
      <c r="AH56" s="987"/>
      <c r="AI56" s="988"/>
      <c r="AJ56" s="986">
        <f>COUNTIFS($B$11:$B$30,AG$54,$C$11:$C$30,"B",$E$11:$E$30,"*")</f>
        <v>0</v>
      </c>
      <c r="AK56" s="988"/>
      <c r="AL56" s="88">
        <f>COUNTIFS($B$11:$B$30,AL$54,$C$11:$C$30,"A",$E$11:$E$30,"*")</f>
        <v>0</v>
      </c>
      <c r="AM56" s="88">
        <f>COUNTIFS($B$11:$B$30,AL$54,$C$11:$C$30,"B",$E$11:$E$30,"*")</f>
        <v>0</v>
      </c>
      <c r="AN56" s="13"/>
    </row>
    <row r="57" spans="1:40" ht="18" customHeight="1">
      <c r="A57" s="13"/>
      <c r="B57" s="76" t="s">
        <v>329</v>
      </c>
      <c r="C57" s="90"/>
      <c r="D57" s="90"/>
      <c r="E57" s="88">
        <f>COUNTIFS($B$11:$B$30,E$54,$C$11:$C$30,"C",$E$11:$E$30,"*")</f>
        <v>1</v>
      </c>
      <c r="F57" s="986">
        <f>COUNTIFS($B$11:$B$30,E$54,$C$11:$C$30,"D",$E$11:$E$30,"*")</f>
        <v>1</v>
      </c>
      <c r="G57" s="987"/>
      <c r="H57" s="988"/>
      <c r="I57" s="986">
        <f>COUNTIFS($B$11:$B$30,I$54,$C$11:$C$30,"C",$E$11:$E$30,"*")</f>
        <v>0</v>
      </c>
      <c r="J57" s="987"/>
      <c r="K57" s="988"/>
      <c r="L57" s="986">
        <f>COUNTIFS($B$11:$B$30,I$54,$C$11:$C$30,"D",$E$11:$E$30,"*")</f>
        <v>0</v>
      </c>
      <c r="M57" s="987"/>
      <c r="N57" s="988"/>
      <c r="O57" s="986">
        <f>COUNTIFS($B$11:$B$30,O$54,$C$11:$C$30,"C",$E$11:$E$30,"*")</f>
        <v>0</v>
      </c>
      <c r="P57" s="987"/>
      <c r="Q57" s="988"/>
      <c r="R57" s="986">
        <f>COUNTIFS($B$11:$B$30,O$54,$C$11:$C$30,"D",$E$11:$E$30,"*")</f>
        <v>0</v>
      </c>
      <c r="S57" s="987"/>
      <c r="T57" s="988"/>
      <c r="U57" s="986">
        <f>COUNTIFS($B$11:$B$30,U$54,$C$11:$C$30,"C",$E$11:$E$30,"*")</f>
        <v>0</v>
      </c>
      <c r="V57" s="987"/>
      <c r="W57" s="988"/>
      <c r="X57" s="986">
        <f>COUNTIFS($B$11:$B$30,U$54,$C$11:$C$30,"D",$E$11:$E$30,"*")</f>
        <v>0</v>
      </c>
      <c r="Y57" s="987"/>
      <c r="Z57" s="988"/>
      <c r="AA57" s="986">
        <f>COUNTIFS($B$11:$B$30,AA$54,$C$11:$C$30,"C",$E$11:$E$30,"*")</f>
        <v>0</v>
      </c>
      <c r="AB57" s="987"/>
      <c r="AC57" s="988"/>
      <c r="AD57" s="986">
        <f>COUNTIFS($B$11:$B$30,AA$54,$C$11:$C$30,"D",$E$11:$E$30,"*")</f>
        <v>0</v>
      </c>
      <c r="AE57" s="987"/>
      <c r="AF57" s="988"/>
      <c r="AG57" s="986">
        <f>COUNTIFS($B$11:$B$30,AG$54,$C$11:$C$30,"C",$E$11:$E$30,"*")</f>
        <v>0</v>
      </c>
      <c r="AH57" s="987"/>
      <c r="AI57" s="988"/>
      <c r="AJ57" s="986">
        <f>COUNTIFS($B$11:$B$30,AG$54,$C$11:$C$30,"D",$E$11:$E$30,"*")</f>
        <v>0</v>
      </c>
      <c r="AK57" s="988"/>
      <c r="AL57" s="88">
        <f>COUNTIFS($B$11:$B$30,AL$54,$C$11:$C$30,"C",$E$11:$E$30,"*")</f>
        <v>0</v>
      </c>
      <c r="AM57" s="88">
        <f>COUNTIFS($B$11:$B$30,AL$54,$C$11:$C$30,"D",$E$11:$E$30,"*")</f>
        <v>0</v>
      </c>
      <c r="AN57" s="13"/>
    </row>
    <row r="58" spans="1:40" ht="24.9" customHeight="1">
      <c r="A58" s="13"/>
      <c r="B58" s="76" t="s">
        <v>330</v>
      </c>
      <c r="C58" s="984"/>
      <c r="D58" s="985"/>
      <c r="E58" s="980">
        <f>IF($AK$3="４週",SUMIFS($AK$11:$AK$30,$B$11:$B$30,E54)/4/$AH$5,IF($AK$3="歴月",SUMIFS($AK$11:$AK$30,$B$11:$B$30,E54)/$AL$5,"記載する期間を選択してください"))</f>
        <v>0</v>
      </c>
      <c r="F58" s="981"/>
      <c r="G58" s="981"/>
      <c r="H58" s="982"/>
      <c r="I58" s="980">
        <f>IF($AK$3="４週",SUMIFS($AK$11:$AK$30,$B$11:$B$30,I54)/4/$AH$5,IF($AK$3="歴月",SUMIFS($AK$11:$AK$30,$B$11:$B$30,I54)/$AL$5,"記載する期間を選択してください"))</f>
        <v>0</v>
      </c>
      <c r="J58" s="981"/>
      <c r="K58" s="981"/>
      <c r="L58" s="981"/>
      <c r="M58" s="981"/>
      <c r="N58" s="982"/>
      <c r="O58" s="980">
        <f>IF($AK$3="４週",SUMIFS($AK$11:$AK$30,$B$11:$B$30,O54)/4/$AH$5,IF($AK$3="歴月",SUMIFS($AK$11:$AK$30,$B$11:$B$30,O54)/$AL$5,"記載する期間を選択してください"))</f>
        <v>0</v>
      </c>
      <c r="P58" s="981"/>
      <c r="Q58" s="981"/>
      <c r="R58" s="981"/>
      <c r="S58" s="981"/>
      <c r="T58" s="982"/>
      <c r="U58" s="1039"/>
      <c r="V58" s="1040"/>
      <c r="W58" s="1040"/>
      <c r="X58" s="1040"/>
      <c r="Y58" s="1040"/>
      <c r="Z58" s="1041"/>
      <c r="AA58" s="980">
        <f>IF($AK$3="４週",SUMIFS($AK$11:$AK$30,$B$11:$B$30,AA54)/4/$AH$5,IF($AK$3="歴月",SUMIFS($AK$11:$AK$30,$B$11:$B$30,AA54)/$AL$5,"記載する期間を選択してください"))</f>
        <v>0</v>
      </c>
      <c r="AB58" s="981"/>
      <c r="AC58" s="981"/>
      <c r="AD58" s="981"/>
      <c r="AE58" s="981"/>
      <c r="AF58" s="982"/>
      <c r="AG58" s="980">
        <f>IF($AK$3="４週",SUMIFS($AK$11:$AK$30,$B$11:$B$30,AG54)/4/$AH$5,IF($AK$3="歴月",SUMIFS($AK$11:$AK$30,$B$11:$B$30,AG54)/$AL$5,"記載する期間を選択してください"))</f>
        <v>0</v>
      </c>
      <c r="AH58" s="981"/>
      <c r="AI58" s="981"/>
      <c r="AJ58" s="981"/>
      <c r="AK58" s="982"/>
      <c r="AL58" s="980">
        <f>IF($AK$3="４週",SUMIFS($AK$11:$AK$30,$B$11:$B$30,AL54)/4/$AH$5,IF($AK$3="歴月",SUMIFS($AK$11:$AK$30,$B$11:$B$30,AL54)/$AL$5,"記載する期間を選択してください"))</f>
        <v>0</v>
      </c>
      <c r="AM58" s="982"/>
      <c r="AN58" s="13"/>
    </row>
    <row r="59" spans="1:40" ht="5.0999999999999996" customHeight="1">
      <c r="A59" s="13"/>
      <c r="B59" s="7"/>
      <c r="C59" s="91">
        <v>2</v>
      </c>
      <c r="D59" s="91"/>
      <c r="E59" s="91">
        <v>3</v>
      </c>
      <c r="F59" s="91"/>
      <c r="G59" s="91"/>
      <c r="H59" s="91"/>
      <c r="I59" s="91">
        <v>4</v>
      </c>
      <c r="J59" s="91"/>
      <c r="K59" s="91"/>
      <c r="L59" s="91"/>
      <c r="M59" s="91"/>
      <c r="N59" s="91"/>
      <c r="O59" s="91">
        <v>5</v>
      </c>
      <c r="P59" s="91"/>
      <c r="Q59" s="91"/>
      <c r="R59" s="91"/>
      <c r="S59" s="91"/>
      <c r="T59" s="91"/>
      <c r="U59" s="91">
        <v>6</v>
      </c>
      <c r="V59" s="91"/>
      <c r="W59" s="91"/>
      <c r="X59" s="91"/>
      <c r="Y59" s="91"/>
      <c r="Z59" s="91"/>
      <c r="AA59" s="91">
        <v>7</v>
      </c>
      <c r="AB59" s="91"/>
      <c r="AC59" s="91"/>
      <c r="AD59" s="91"/>
      <c r="AE59" s="91"/>
      <c r="AF59" s="91"/>
      <c r="AG59" s="91">
        <v>8</v>
      </c>
      <c r="AH59" s="91"/>
      <c r="AI59" s="91"/>
      <c r="AJ59" s="91"/>
      <c r="AK59" s="91"/>
      <c r="AL59" s="91">
        <v>9</v>
      </c>
      <c r="AM59" s="92"/>
      <c r="AN59" s="13"/>
    </row>
    <row r="60" spans="1:40" ht="15" customHeight="1">
      <c r="A60" s="74" t="s">
        <v>331</v>
      </c>
      <c r="B60" s="93"/>
      <c r="C60" s="94"/>
      <c r="D60" s="94"/>
      <c r="E60" s="94"/>
      <c r="F60" s="95"/>
      <c r="G60" s="94"/>
      <c r="H60" s="91"/>
      <c r="I60" s="91"/>
      <c r="J60" s="91"/>
      <c r="K60" s="91"/>
      <c r="L60" s="91"/>
      <c r="M60" s="91"/>
      <c r="N60" s="91"/>
      <c r="O60" s="91"/>
      <c r="P60" s="91"/>
      <c r="Q60" s="91"/>
      <c r="R60" s="91">
        <v>6</v>
      </c>
      <c r="S60" s="91"/>
      <c r="T60" s="91"/>
      <c r="U60" s="91"/>
      <c r="V60" s="91"/>
      <c r="W60" s="91"/>
      <c r="X60" s="91">
        <v>7</v>
      </c>
      <c r="Y60" s="91"/>
      <c r="Z60" s="91"/>
      <c r="AA60" s="91"/>
      <c r="AB60" s="91"/>
      <c r="AC60" s="91"/>
      <c r="AD60" s="91">
        <v>8</v>
      </c>
      <c r="AE60" s="91"/>
      <c r="AF60" s="91"/>
      <c r="AG60" s="96"/>
      <c r="AH60" s="96"/>
      <c r="AI60" s="96"/>
      <c r="AJ60" s="96">
        <v>9</v>
      </c>
      <c r="AK60" s="97"/>
      <c r="AL60" s="97"/>
      <c r="AM60" s="13"/>
    </row>
    <row r="61" spans="1:40" s="74" customFormat="1" ht="15" customHeight="1">
      <c r="A61" s="74" t="s">
        <v>332</v>
      </c>
      <c r="B61" s="85"/>
      <c r="C61" s="85"/>
      <c r="D61" s="85"/>
      <c r="E61" s="85"/>
      <c r="F61" s="85"/>
      <c r="G61" s="85"/>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row>
    <row r="62" spans="1:40" s="74" customFormat="1" ht="15" customHeight="1">
      <c r="A62" s="74" t="s">
        <v>333</v>
      </c>
      <c r="B62" s="85"/>
      <c r="C62" s="85"/>
      <c r="D62" s="85"/>
      <c r="E62" s="85"/>
      <c r="F62" s="85"/>
      <c r="G62" s="85"/>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row>
    <row r="63" spans="1:40" s="74" customFormat="1" ht="15" customHeight="1">
      <c r="A63" s="74" t="s">
        <v>334</v>
      </c>
      <c r="B63" s="85"/>
      <c r="C63" s="85"/>
      <c r="D63" s="85"/>
      <c r="E63" s="85"/>
      <c r="F63" s="85"/>
      <c r="G63" s="85"/>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row>
    <row r="64" spans="1:40" s="74" customFormat="1" ht="15" customHeight="1">
      <c r="A64" s="74" t="s">
        <v>335</v>
      </c>
      <c r="B64" s="85"/>
      <c r="C64" s="85"/>
      <c r="D64" s="85"/>
      <c r="E64" s="85"/>
      <c r="F64" s="85"/>
      <c r="G64" s="85"/>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row>
    <row r="65" spans="1:7" ht="15" customHeight="1">
      <c r="A65" s="74" t="s">
        <v>336</v>
      </c>
      <c r="B65" s="98"/>
      <c r="C65" s="74"/>
      <c r="D65" s="74"/>
      <c r="E65" s="74"/>
      <c r="F65" s="74"/>
      <c r="G65" s="74"/>
    </row>
    <row r="66" spans="1:7" ht="15" customHeight="1">
      <c r="A66" s="74" t="s">
        <v>337</v>
      </c>
      <c r="B66" s="98"/>
      <c r="C66" s="74"/>
      <c r="D66" s="74"/>
      <c r="E66" s="74"/>
      <c r="F66" s="74"/>
      <c r="G66" s="74"/>
    </row>
    <row r="67" spans="1:7" ht="15" customHeight="1">
      <c r="A67" s="74"/>
      <c r="B67" s="89" t="s">
        <v>338</v>
      </c>
      <c r="C67" s="983" t="s">
        <v>339</v>
      </c>
      <c r="D67" s="983"/>
      <c r="E67" s="983"/>
      <c r="F67" s="74"/>
      <c r="G67" s="74"/>
    </row>
    <row r="68" spans="1:7" ht="15" customHeight="1">
      <c r="A68" s="74"/>
      <c r="B68" s="99" t="s">
        <v>303</v>
      </c>
      <c r="C68" s="979" t="s">
        <v>340</v>
      </c>
      <c r="D68" s="979"/>
      <c r="E68" s="979"/>
      <c r="F68" s="74"/>
      <c r="G68" s="74"/>
    </row>
    <row r="69" spans="1:7" ht="15" customHeight="1">
      <c r="A69" s="74"/>
      <c r="B69" s="99" t="s">
        <v>304</v>
      </c>
      <c r="C69" s="979" t="s">
        <v>341</v>
      </c>
      <c r="D69" s="979"/>
      <c r="E69" s="979"/>
      <c r="F69" s="74"/>
      <c r="G69" s="74"/>
    </row>
    <row r="70" spans="1:7" ht="15" customHeight="1">
      <c r="A70" s="74"/>
      <c r="B70" s="99" t="s">
        <v>305</v>
      </c>
      <c r="C70" s="979" t="s">
        <v>342</v>
      </c>
      <c r="D70" s="979"/>
      <c r="E70" s="979"/>
      <c r="F70" s="74"/>
      <c r="G70" s="74"/>
    </row>
    <row r="71" spans="1:7" ht="15" customHeight="1">
      <c r="A71" s="74"/>
      <c r="B71" s="99" t="s">
        <v>306</v>
      </c>
      <c r="C71" s="979" t="s">
        <v>343</v>
      </c>
      <c r="D71" s="979"/>
      <c r="E71" s="979"/>
      <c r="F71" s="74"/>
      <c r="G71" s="74"/>
    </row>
    <row r="72" spans="1:7" ht="15" customHeight="1">
      <c r="A72" s="74"/>
      <c r="B72" s="74" t="s">
        <v>344</v>
      </c>
      <c r="C72" s="74"/>
      <c r="D72" s="74"/>
      <c r="E72" s="74"/>
      <c r="F72" s="74"/>
      <c r="G72" s="74"/>
    </row>
    <row r="73" spans="1:7" ht="15" customHeight="1">
      <c r="A73" s="74"/>
      <c r="B73" s="74" t="s">
        <v>345</v>
      </c>
      <c r="C73" s="74"/>
      <c r="D73" s="74"/>
      <c r="E73" s="74"/>
      <c r="F73" s="74"/>
      <c r="G73" s="74"/>
    </row>
    <row r="74" spans="1:7" ht="15" customHeight="1">
      <c r="A74" s="74"/>
      <c r="B74" s="74" t="s">
        <v>346</v>
      </c>
      <c r="C74" s="74"/>
      <c r="D74" s="74"/>
      <c r="E74" s="74"/>
      <c r="F74" s="74"/>
      <c r="G74" s="74"/>
    </row>
    <row r="75" spans="1:7" ht="15" customHeight="1">
      <c r="A75" s="74" t="s">
        <v>347</v>
      </c>
      <c r="B75" s="98"/>
      <c r="C75" s="74"/>
      <c r="D75" s="74"/>
      <c r="E75" s="74"/>
      <c r="F75" s="74"/>
      <c r="G75" s="74"/>
    </row>
    <row r="76" spans="1:7" ht="15" customHeight="1">
      <c r="A76" s="74" t="s">
        <v>348</v>
      </c>
      <c r="B76" s="98"/>
      <c r="C76" s="74"/>
      <c r="D76" s="74"/>
      <c r="E76" s="74"/>
      <c r="F76" s="74"/>
      <c r="G76" s="74"/>
    </row>
    <row r="77" spans="1:7" ht="15" customHeight="1">
      <c r="A77" s="74" t="s">
        <v>349</v>
      </c>
      <c r="B77" s="98"/>
      <c r="C77" s="74"/>
      <c r="D77" s="74"/>
      <c r="E77" s="74"/>
      <c r="F77" s="74"/>
      <c r="G77" s="74"/>
    </row>
    <row r="78" spans="1:7" ht="15" customHeight="1">
      <c r="A78" s="74" t="s">
        <v>350</v>
      </c>
      <c r="B78" s="98"/>
      <c r="C78" s="74"/>
      <c r="D78" s="74"/>
      <c r="E78" s="74"/>
      <c r="F78" s="74"/>
      <c r="G78" s="74"/>
    </row>
    <row r="79" spans="1:7" ht="15" customHeight="1">
      <c r="A79" s="74" t="s">
        <v>351</v>
      </c>
      <c r="B79" s="98"/>
      <c r="C79" s="74"/>
      <c r="D79" s="74"/>
      <c r="E79" s="74"/>
      <c r="F79" s="74"/>
      <c r="G79" s="74"/>
    </row>
    <row r="80" spans="1:7" ht="15" customHeight="1">
      <c r="A80" s="74" t="s">
        <v>352</v>
      </c>
      <c r="B80" s="98"/>
      <c r="C80" s="74"/>
      <c r="D80" s="74"/>
      <c r="E80" s="74"/>
      <c r="F80" s="74"/>
      <c r="G80" s="74"/>
    </row>
    <row r="81" spans="1:7" ht="15" customHeight="1">
      <c r="A81" s="74" t="s">
        <v>353</v>
      </c>
      <c r="B81" s="98"/>
      <c r="C81" s="74"/>
      <c r="D81" s="74"/>
      <c r="E81" s="74"/>
      <c r="F81" s="74"/>
      <c r="G81" s="74"/>
    </row>
    <row r="82" spans="1:7" ht="15" customHeight="1">
      <c r="A82" s="74" t="s">
        <v>354</v>
      </c>
      <c r="B82" s="98"/>
      <c r="C82" s="74"/>
      <c r="D82" s="74"/>
      <c r="E82" s="74"/>
      <c r="F82" s="74"/>
      <c r="G82" s="74"/>
    </row>
    <row r="83" spans="1:7" ht="15" customHeight="1">
      <c r="A83" s="74" t="s">
        <v>355</v>
      </c>
      <c r="B83" s="98"/>
      <c r="C83" s="74"/>
      <c r="D83" s="74"/>
      <c r="E83" s="74"/>
      <c r="F83" s="74"/>
      <c r="G83" s="74"/>
    </row>
    <row r="84" spans="1:7" ht="15" customHeight="1">
      <c r="A84" s="74" t="s">
        <v>356</v>
      </c>
      <c r="B84" s="98"/>
      <c r="C84" s="74"/>
      <c r="D84" s="74"/>
      <c r="E84" s="74"/>
      <c r="F84" s="74"/>
      <c r="G84" s="74"/>
    </row>
    <row r="85" spans="1:7" ht="15" customHeight="1">
      <c r="A85" s="74" t="s">
        <v>357</v>
      </c>
      <c r="B85" s="98"/>
      <c r="C85" s="74"/>
      <c r="D85" s="74"/>
      <c r="E85" s="74"/>
      <c r="F85" s="74"/>
      <c r="G85" s="74"/>
    </row>
    <row r="86" spans="1:7" ht="15" customHeight="1">
      <c r="A86" s="74" t="s">
        <v>358</v>
      </c>
      <c r="B86" s="98"/>
      <c r="C86" s="74"/>
      <c r="D86" s="74"/>
      <c r="E86" s="74"/>
      <c r="F86" s="74"/>
      <c r="G86" s="74"/>
    </row>
    <row r="87" spans="1:7" ht="15" customHeight="1">
      <c r="A87" s="74" t="s">
        <v>359</v>
      </c>
      <c r="B87" s="98"/>
      <c r="C87" s="74"/>
      <c r="D87" s="74"/>
      <c r="E87" s="74"/>
      <c r="F87" s="74"/>
      <c r="G87" s="74"/>
    </row>
  </sheetData>
  <mergeCells count="266">
    <mergeCell ref="U54:Z54"/>
    <mergeCell ref="AA54:AF54"/>
    <mergeCell ref="R57:T57"/>
    <mergeCell ref="U57:W57"/>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 ref="L57:N57"/>
    <mergeCell ref="O57:Q57"/>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G55:AI55"/>
    <mergeCell ref="AJ55:AK55"/>
    <mergeCell ref="F56:H56"/>
    <mergeCell ref="I56:K56"/>
    <mergeCell ref="L56:N56"/>
    <mergeCell ref="O56:Q56"/>
    <mergeCell ref="R56:T56"/>
    <mergeCell ref="A51:B51"/>
    <mergeCell ref="C51:D51"/>
    <mergeCell ref="E51:H51"/>
    <mergeCell ref="I51:N51"/>
    <mergeCell ref="O51:T51"/>
    <mergeCell ref="C54:D54"/>
    <mergeCell ref="E54:H54"/>
    <mergeCell ref="I54:N54"/>
    <mergeCell ref="O54:T54"/>
    <mergeCell ref="AM47:AN47"/>
    <mergeCell ref="A50:B50"/>
    <mergeCell ref="C50:D50"/>
    <mergeCell ref="E50:H50"/>
    <mergeCell ref="I50:N50"/>
    <mergeCell ref="O50:T50"/>
    <mergeCell ref="U47:W47"/>
    <mergeCell ref="X47:Z47"/>
    <mergeCell ref="AA47:AC47"/>
    <mergeCell ref="AD47:AF47"/>
    <mergeCell ref="AG47:AI47"/>
    <mergeCell ref="AJ47:AK47"/>
    <mergeCell ref="A47:C47"/>
    <mergeCell ref="F47:H47"/>
    <mergeCell ref="I47:K47"/>
    <mergeCell ref="L47:N47"/>
    <mergeCell ref="O47:Q47"/>
    <mergeCell ref="R47:T47"/>
    <mergeCell ref="X46:Z46"/>
    <mergeCell ref="AA46:AC46"/>
    <mergeCell ref="AD46:AF46"/>
    <mergeCell ref="AG46:AI46"/>
    <mergeCell ref="AJ46:AK46"/>
    <mergeCell ref="AM46:AN46"/>
    <mergeCell ref="AJ45:AK45"/>
    <mergeCell ref="AL45:AL46"/>
    <mergeCell ref="AM45:AN45"/>
    <mergeCell ref="X45:Z45"/>
    <mergeCell ref="AA45:AC45"/>
    <mergeCell ref="AD45:AF45"/>
    <mergeCell ref="AG45:AI45"/>
    <mergeCell ref="B46:C46"/>
    <mergeCell ref="F46:H46"/>
    <mergeCell ref="I46:K46"/>
    <mergeCell ref="L46:N46"/>
    <mergeCell ref="O46:Q46"/>
    <mergeCell ref="R46:T46"/>
    <mergeCell ref="U46:W46"/>
    <mergeCell ref="R45:T45"/>
    <mergeCell ref="U45:W45"/>
    <mergeCell ref="AA44:AC44"/>
    <mergeCell ref="AD44:AF44"/>
    <mergeCell ref="AG44:AI44"/>
    <mergeCell ref="AJ44:AK44"/>
    <mergeCell ref="AM44:AN44"/>
    <mergeCell ref="A45:C45"/>
    <mergeCell ref="F45:H45"/>
    <mergeCell ref="I45:K45"/>
    <mergeCell ref="L45:N45"/>
    <mergeCell ref="O45:Q45"/>
    <mergeCell ref="AL43:AL44"/>
    <mergeCell ref="AM43:AN43"/>
    <mergeCell ref="B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I43:K43"/>
    <mergeCell ref="L43:N43"/>
    <mergeCell ref="O43:Q43"/>
    <mergeCell ref="R43:T43"/>
    <mergeCell ref="X42:Z42"/>
    <mergeCell ref="AA42:AC42"/>
    <mergeCell ref="AD42:AF42"/>
    <mergeCell ref="AG42:AI42"/>
    <mergeCell ref="AJ42:AK42"/>
    <mergeCell ref="A41:C41"/>
    <mergeCell ref="F41:H41"/>
    <mergeCell ref="I41:K41"/>
    <mergeCell ref="L41:N41"/>
    <mergeCell ref="O41:Q41"/>
    <mergeCell ref="AM42:AN42"/>
    <mergeCell ref="AJ41:AK41"/>
    <mergeCell ref="AL41:AL42"/>
    <mergeCell ref="AM41:AN41"/>
    <mergeCell ref="B42:C42"/>
    <mergeCell ref="F42:H42"/>
    <mergeCell ref="I42:K42"/>
    <mergeCell ref="L42:N42"/>
    <mergeCell ref="O42:Q42"/>
    <mergeCell ref="R42:T42"/>
    <mergeCell ref="U42:W42"/>
    <mergeCell ref="R41:T41"/>
    <mergeCell ref="U41:W41"/>
    <mergeCell ref="X41:Z41"/>
    <mergeCell ref="AA41:AC41"/>
    <mergeCell ref="AD41:AF41"/>
    <mergeCell ref="AG41:AI41"/>
    <mergeCell ref="AG39:AI39"/>
    <mergeCell ref="AJ39:AK39"/>
    <mergeCell ref="AM39:AN39"/>
    <mergeCell ref="F40:H40"/>
    <mergeCell ref="I40:K40"/>
    <mergeCell ref="L40:N40"/>
    <mergeCell ref="O40:Q40"/>
    <mergeCell ref="R40:T40"/>
    <mergeCell ref="U40:W40"/>
    <mergeCell ref="X40:Z40"/>
    <mergeCell ref="AA40:AC40"/>
    <mergeCell ref="AD40:AF40"/>
    <mergeCell ref="AG40:AI40"/>
    <mergeCell ref="AJ40:AK40"/>
    <mergeCell ref="AM40:AN40"/>
    <mergeCell ref="F39:H39"/>
    <mergeCell ref="I39:K39"/>
    <mergeCell ref="L39:N39"/>
    <mergeCell ref="O39:Q39"/>
    <mergeCell ref="R39:T39"/>
    <mergeCell ref="U39:W39"/>
    <mergeCell ref="X39:Z39"/>
    <mergeCell ref="AA39:AC39"/>
    <mergeCell ref="AD39:AF39"/>
    <mergeCell ref="AA37:AC37"/>
    <mergeCell ref="AD37:AF37"/>
    <mergeCell ref="AG37:AI37"/>
    <mergeCell ref="AJ37:AK37"/>
    <mergeCell ref="AM37:AN37"/>
    <mergeCell ref="F38:H38"/>
    <mergeCell ref="I38:K38"/>
    <mergeCell ref="L38:N38"/>
    <mergeCell ref="O38:Q38"/>
    <mergeCell ref="R38:T38"/>
    <mergeCell ref="AM38:AN38"/>
    <mergeCell ref="U38:W38"/>
    <mergeCell ref="X38:Z38"/>
    <mergeCell ref="AA38:AC38"/>
    <mergeCell ref="AD38:AF38"/>
    <mergeCell ref="AG38:AI38"/>
    <mergeCell ref="AJ38:AK38"/>
    <mergeCell ref="A37:C37"/>
    <mergeCell ref="F37:H37"/>
    <mergeCell ref="I37:K37"/>
    <mergeCell ref="L37:N37"/>
    <mergeCell ref="O37:Q37"/>
    <mergeCell ref="R37:T37"/>
    <mergeCell ref="U37:W37"/>
    <mergeCell ref="X37:Z37"/>
    <mergeCell ref="R36:T36"/>
    <mergeCell ref="U36:W36"/>
    <mergeCell ref="X36:Z36"/>
    <mergeCell ref="AM29:AN29"/>
    <mergeCell ref="AM30:AN30"/>
    <mergeCell ref="A31:E31"/>
    <mergeCell ref="AM31:AN32"/>
    <mergeCell ref="A32:E32"/>
    <mergeCell ref="A36:C36"/>
    <mergeCell ref="F36:H36"/>
    <mergeCell ref="I36:K36"/>
    <mergeCell ref="L36:N36"/>
    <mergeCell ref="O36:Q36"/>
    <mergeCell ref="AJ36:AK36"/>
    <mergeCell ref="AM36:AN36"/>
    <mergeCell ref="AA36:AC36"/>
    <mergeCell ref="AD36:AF36"/>
    <mergeCell ref="AG36:AI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7"/>
  <dataValidations count="6">
    <dataValidation type="whole" operator="greaterThanOrEqual" allowBlank="1" showInputMessage="1" showErrorMessage="1" sqref="AG37:AG47 L37:L47 O37:O47 R37:R47 U37:U47 X37:X47 AA37:AA47 AD37:AD47 I37:I47 D37:F47" xr:uid="{F63C3000-436D-47F1-A954-38DFA0807459}">
      <formula1>0</formula1>
    </dataValidation>
    <dataValidation type="list" allowBlank="1" showInputMessage="1" showErrorMessage="1" sqref="C11:C30" xr:uid="{3E549579-FF1A-4D66-8CF7-8A568ADA311B}">
      <formula1>"A,B,C,D"</formula1>
    </dataValidation>
    <dataValidation operator="greaterThanOrEqual" allowBlank="1" showInputMessage="1" showErrorMessage="1" sqref="I48:I49 I52 L48:L49 L52 AL37:AL41 AJ37:AJ47 AM36 AM42 AM44 AL43 AM46 AL45" xr:uid="{42939F06-5631-4A9F-9A27-EC3FCE092AEA}"/>
    <dataValidation type="list" allowBlank="1" showInputMessage="1" showErrorMessage="1" sqref="AK4:AN4" xr:uid="{7160E618-6244-4F2A-BB1C-2F424A6AB26D}">
      <formula1>"予定,実績"</formula1>
    </dataValidation>
    <dataValidation type="list" allowBlank="1" showInputMessage="1" showErrorMessage="1" sqref="AK3:AN3" xr:uid="{B5F4B994-8694-45CC-A1AD-4AF610C7BB2B}">
      <formula1>"４週,歴月"</formula1>
    </dataValidation>
    <dataValidation type="list" allowBlank="1" showInputMessage="1" showErrorMessage="1" sqref="B11:B30" xr:uid="{60731FAA-0945-4680-88AC-92791E511D3E}">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9D621-0D19-4015-9E22-F8FC13B31E6B}">
  <dimension ref="A1:L32"/>
  <sheetViews>
    <sheetView workbookViewId="0">
      <selection activeCell="A16" sqref="A16"/>
    </sheetView>
  </sheetViews>
  <sheetFormatPr defaultColWidth="10" defaultRowHeight="18"/>
  <cols>
    <col min="1" max="1" width="29.33203125" style="253" customWidth="1"/>
    <col min="2" max="2" width="10" style="253" customWidth="1"/>
    <col min="3" max="3" width="24.44140625" style="253" customWidth="1"/>
    <col min="4" max="16384" width="10" style="253"/>
  </cols>
  <sheetData>
    <row r="1" spans="1:12">
      <c r="A1" s="253" t="s">
        <v>391</v>
      </c>
      <c r="B1" s="253" t="s">
        <v>392</v>
      </c>
      <c r="C1" s="253" t="s">
        <v>393</v>
      </c>
      <c r="D1" s="253" t="s">
        <v>394</v>
      </c>
      <c r="E1" s="253" t="s">
        <v>395</v>
      </c>
      <c r="F1" s="253" t="s">
        <v>396</v>
      </c>
      <c r="G1" s="253" t="s">
        <v>397</v>
      </c>
      <c r="H1" s="253" t="s">
        <v>398</v>
      </c>
      <c r="I1" s="253" t="s">
        <v>399</v>
      </c>
      <c r="J1" s="253" t="s">
        <v>400</v>
      </c>
      <c r="K1" s="253" t="s">
        <v>401</v>
      </c>
    </row>
    <row r="2" spans="1:12">
      <c r="A2" s="253" t="s">
        <v>402</v>
      </c>
      <c r="B2" s="253" t="s">
        <v>403</v>
      </c>
      <c r="C2" s="253" t="s">
        <v>404</v>
      </c>
      <c r="D2" s="253" t="s">
        <v>405</v>
      </c>
    </row>
    <row r="3" spans="1:12">
      <c r="A3" s="253" t="s">
        <v>406</v>
      </c>
      <c r="B3" s="253" t="s">
        <v>403</v>
      </c>
      <c r="C3" s="253" t="s">
        <v>404</v>
      </c>
      <c r="D3" s="253" t="s">
        <v>405</v>
      </c>
    </row>
    <row r="4" spans="1:12">
      <c r="A4" s="253" t="s">
        <v>407</v>
      </c>
      <c r="B4" s="253" t="s">
        <v>403</v>
      </c>
      <c r="C4" s="253" t="s">
        <v>404</v>
      </c>
      <c r="D4" s="253" t="s">
        <v>405</v>
      </c>
    </row>
    <row r="5" spans="1:12">
      <c r="A5" s="253" t="s">
        <v>408</v>
      </c>
      <c r="B5" s="253" t="s">
        <v>403</v>
      </c>
      <c r="C5" s="253" t="s">
        <v>404</v>
      </c>
      <c r="D5" s="253" t="s">
        <v>405</v>
      </c>
    </row>
    <row r="6" spans="1:12">
      <c r="A6" s="255" t="s">
        <v>409</v>
      </c>
      <c r="B6" s="255" t="s">
        <v>403</v>
      </c>
      <c r="C6" s="255" t="s">
        <v>302</v>
      </c>
      <c r="D6" s="255" t="s">
        <v>410</v>
      </c>
      <c r="E6" s="255" t="s">
        <v>411</v>
      </c>
      <c r="F6" s="255" t="s">
        <v>412</v>
      </c>
      <c r="G6" s="255"/>
      <c r="H6" s="255"/>
      <c r="I6" s="255"/>
      <c r="J6" s="255"/>
    </row>
    <row r="7" spans="1:12">
      <c r="A7" s="255" t="s">
        <v>413</v>
      </c>
      <c r="B7" s="255" t="s">
        <v>403</v>
      </c>
      <c r="C7" s="255" t="s">
        <v>302</v>
      </c>
      <c r="D7" s="255" t="s">
        <v>410</v>
      </c>
      <c r="E7" s="255" t="s">
        <v>411</v>
      </c>
      <c r="F7" s="255" t="s">
        <v>414</v>
      </c>
      <c r="G7" s="255" t="s">
        <v>415</v>
      </c>
      <c r="H7" s="255" t="s">
        <v>416</v>
      </c>
      <c r="I7" s="255" t="s">
        <v>412</v>
      </c>
      <c r="J7" s="255"/>
    </row>
    <row r="8" spans="1:12">
      <c r="A8" s="255" t="s">
        <v>418</v>
      </c>
      <c r="B8" s="255" t="s">
        <v>403</v>
      </c>
      <c r="C8" s="255" t="s">
        <v>412</v>
      </c>
      <c r="D8" s="255"/>
      <c r="E8" s="255"/>
      <c r="F8" s="255"/>
      <c r="G8" s="255"/>
      <c r="H8" s="255"/>
      <c r="I8" s="255"/>
      <c r="J8" s="255"/>
    </row>
    <row r="9" spans="1:12">
      <c r="A9" s="255" t="s">
        <v>419</v>
      </c>
      <c r="B9" s="255" t="s">
        <v>403</v>
      </c>
      <c r="C9" s="255" t="s">
        <v>412</v>
      </c>
      <c r="D9" s="255"/>
      <c r="E9" s="255"/>
      <c r="F9" s="255"/>
      <c r="G9" s="255"/>
      <c r="H9" s="255"/>
      <c r="I9" s="255"/>
      <c r="J9" s="255"/>
    </row>
    <row r="10" spans="1:12">
      <c r="A10" s="255" t="s">
        <v>420</v>
      </c>
      <c r="B10" s="255" t="s">
        <v>403</v>
      </c>
      <c r="C10" s="255" t="s">
        <v>412</v>
      </c>
      <c r="D10" s="255"/>
      <c r="E10" s="255"/>
      <c r="F10" s="255"/>
      <c r="G10" s="255"/>
      <c r="H10" s="255"/>
      <c r="I10" s="255"/>
      <c r="J10" s="255"/>
    </row>
    <row r="11" spans="1:12">
      <c r="A11" s="255" t="s">
        <v>421</v>
      </c>
      <c r="B11" s="255" t="s">
        <v>403</v>
      </c>
      <c r="C11" s="255" t="s">
        <v>404</v>
      </c>
      <c r="D11" s="255" t="s">
        <v>405</v>
      </c>
      <c r="E11" s="255"/>
      <c r="F11" s="255"/>
      <c r="G11" s="255"/>
      <c r="H11" s="255"/>
      <c r="I11" s="255"/>
      <c r="J11" s="255"/>
    </row>
    <row r="12" spans="1:12">
      <c r="A12" s="255" t="s">
        <v>283</v>
      </c>
      <c r="B12" s="255" t="s">
        <v>403</v>
      </c>
      <c r="C12" s="255" t="s">
        <v>302</v>
      </c>
      <c r="D12" s="255" t="s">
        <v>322</v>
      </c>
      <c r="E12" s="255" t="s">
        <v>412</v>
      </c>
      <c r="F12" s="255"/>
      <c r="G12" s="255"/>
      <c r="H12" s="255"/>
      <c r="I12" s="255"/>
      <c r="J12" s="255"/>
    </row>
    <row r="13" spans="1:12">
      <c r="A13" s="255" t="s">
        <v>360</v>
      </c>
      <c r="B13" s="255" t="s">
        <v>403</v>
      </c>
      <c r="C13" s="255" t="s">
        <v>302</v>
      </c>
      <c r="D13" s="255" t="s">
        <v>322</v>
      </c>
      <c r="E13" s="255"/>
      <c r="F13" s="255"/>
      <c r="G13" s="255"/>
      <c r="H13" s="255"/>
      <c r="I13" s="255"/>
      <c r="J13" s="255"/>
    </row>
    <row r="14" spans="1:12">
      <c r="A14" s="255" t="s">
        <v>361</v>
      </c>
      <c r="B14" s="255" t="s">
        <v>403</v>
      </c>
      <c r="C14" s="255" t="s">
        <v>302</v>
      </c>
      <c r="D14" s="255" t="s">
        <v>322</v>
      </c>
      <c r="E14" s="255" t="s">
        <v>412</v>
      </c>
      <c r="F14" s="255" t="s">
        <v>363</v>
      </c>
      <c r="G14" s="255"/>
      <c r="H14" s="255"/>
      <c r="I14" s="255"/>
      <c r="J14" s="255"/>
    </row>
    <row r="15" spans="1:12">
      <c r="A15" s="255" t="s">
        <v>422</v>
      </c>
      <c r="B15" s="255" t="s">
        <v>403</v>
      </c>
      <c r="C15" s="255" t="s">
        <v>302</v>
      </c>
      <c r="D15" s="255" t="s">
        <v>410</v>
      </c>
      <c r="E15" s="255" t="s">
        <v>411</v>
      </c>
      <c r="F15" s="255" t="s">
        <v>414</v>
      </c>
      <c r="G15" s="255" t="s">
        <v>415</v>
      </c>
      <c r="H15" s="255" t="s">
        <v>416</v>
      </c>
      <c r="I15" s="255" t="s">
        <v>423</v>
      </c>
      <c r="J15" s="255" t="s">
        <v>424</v>
      </c>
      <c r="K15" s="253" t="s">
        <v>412</v>
      </c>
      <c r="L15" s="255"/>
    </row>
    <row r="16" spans="1:12">
      <c r="A16" s="255" t="s">
        <v>425</v>
      </c>
      <c r="B16" s="255" t="s">
        <v>403</v>
      </c>
      <c r="C16" s="255" t="s">
        <v>302</v>
      </c>
      <c r="D16" s="255" t="s">
        <v>411</v>
      </c>
      <c r="E16" s="255" t="s">
        <v>414</v>
      </c>
      <c r="F16" s="255" t="s">
        <v>415</v>
      </c>
      <c r="G16" s="255" t="s">
        <v>416</v>
      </c>
      <c r="H16" s="255" t="s">
        <v>412</v>
      </c>
      <c r="I16" s="255"/>
      <c r="J16" s="255"/>
    </row>
    <row r="17" spans="1:11">
      <c r="A17" s="255" t="s">
        <v>426</v>
      </c>
      <c r="B17" s="255" t="s">
        <v>403</v>
      </c>
      <c r="C17" s="255" t="s">
        <v>302</v>
      </c>
      <c r="D17" s="255" t="s">
        <v>427</v>
      </c>
      <c r="E17" s="255" t="s">
        <v>412</v>
      </c>
      <c r="F17" s="255"/>
      <c r="G17" s="255"/>
      <c r="H17" s="255"/>
      <c r="I17" s="255"/>
      <c r="J17" s="255"/>
    </row>
    <row r="18" spans="1:11">
      <c r="A18" s="255" t="s">
        <v>675</v>
      </c>
      <c r="B18" s="255" t="s">
        <v>403</v>
      </c>
      <c r="C18" s="255" t="s">
        <v>676</v>
      </c>
      <c r="D18" s="255"/>
      <c r="E18" s="255"/>
      <c r="F18" s="255"/>
      <c r="G18" s="255"/>
      <c r="H18" s="255"/>
      <c r="I18" s="255"/>
      <c r="J18" s="255"/>
    </row>
    <row r="19" spans="1:11">
      <c r="A19" s="255" t="s">
        <v>428</v>
      </c>
      <c r="B19" s="255" t="s">
        <v>403</v>
      </c>
      <c r="C19" s="255" t="s">
        <v>302</v>
      </c>
      <c r="D19" s="255" t="s">
        <v>429</v>
      </c>
      <c r="E19" s="255" t="s">
        <v>430</v>
      </c>
      <c r="F19" s="255" t="s">
        <v>431</v>
      </c>
      <c r="G19" s="255"/>
      <c r="H19" s="255"/>
      <c r="I19" s="255"/>
      <c r="J19" s="255"/>
    </row>
    <row r="20" spans="1:11">
      <c r="A20" s="255" t="s">
        <v>432</v>
      </c>
      <c r="B20" s="255" t="s">
        <v>403</v>
      </c>
      <c r="C20" s="255" t="s">
        <v>302</v>
      </c>
      <c r="D20" s="255" t="s">
        <v>430</v>
      </c>
      <c r="E20" s="255" t="s">
        <v>431</v>
      </c>
      <c r="F20" s="255"/>
      <c r="G20" s="255"/>
      <c r="H20" s="255"/>
      <c r="I20" s="255"/>
      <c r="J20" s="255"/>
    </row>
    <row r="21" spans="1:11">
      <c r="A21" s="255" t="s">
        <v>433</v>
      </c>
      <c r="B21" s="255" t="s">
        <v>403</v>
      </c>
      <c r="C21" s="255" t="s">
        <v>302</v>
      </c>
      <c r="D21" s="255" t="s">
        <v>430</v>
      </c>
      <c r="E21" s="255" t="s">
        <v>431</v>
      </c>
      <c r="F21" s="255"/>
      <c r="G21" s="255"/>
      <c r="H21" s="255"/>
      <c r="I21" s="255"/>
      <c r="J21" s="255"/>
    </row>
    <row r="22" spans="1:11">
      <c r="A22" s="255" t="s">
        <v>434</v>
      </c>
      <c r="B22" s="255" t="s">
        <v>403</v>
      </c>
      <c r="C22" s="255" t="s">
        <v>405</v>
      </c>
      <c r="D22" s="255"/>
      <c r="E22" s="255"/>
      <c r="F22" s="255"/>
      <c r="G22" s="255"/>
      <c r="H22" s="255"/>
      <c r="I22" s="255"/>
      <c r="J22" s="255"/>
    </row>
    <row r="23" spans="1:11">
      <c r="A23" s="255" t="s">
        <v>435</v>
      </c>
      <c r="B23" s="255" t="s">
        <v>403</v>
      </c>
      <c r="C23" s="255" t="s">
        <v>302</v>
      </c>
      <c r="D23" s="255" t="s">
        <v>436</v>
      </c>
      <c r="E23" s="255"/>
      <c r="F23" s="255"/>
      <c r="G23" s="255"/>
      <c r="H23" s="255"/>
      <c r="I23" s="255"/>
      <c r="J23" s="255"/>
    </row>
    <row r="24" spans="1:11">
      <c r="A24" s="255" t="s">
        <v>437</v>
      </c>
      <c r="B24" s="255" t="s">
        <v>403</v>
      </c>
      <c r="C24" s="255" t="s">
        <v>302</v>
      </c>
      <c r="D24" s="255" t="s">
        <v>438</v>
      </c>
      <c r="E24" s="255"/>
      <c r="F24" s="255"/>
      <c r="G24" s="255"/>
      <c r="H24" s="255"/>
      <c r="I24" s="255"/>
      <c r="J24" s="255"/>
    </row>
    <row r="25" spans="1:11">
      <c r="A25" s="255" t="s">
        <v>439</v>
      </c>
      <c r="B25" s="255" t="s">
        <v>403</v>
      </c>
      <c r="C25" s="255" t="s">
        <v>440</v>
      </c>
      <c r="D25" s="255" t="s">
        <v>441</v>
      </c>
      <c r="E25" s="255"/>
      <c r="F25" s="255"/>
      <c r="G25" s="255"/>
      <c r="H25" s="255"/>
      <c r="I25" s="255"/>
      <c r="J25" s="255"/>
    </row>
    <row r="26" spans="1:11">
      <c r="A26" s="255" t="s">
        <v>442</v>
      </c>
      <c r="B26" s="255" t="s">
        <v>403</v>
      </c>
      <c r="C26" s="255" t="s">
        <v>443</v>
      </c>
      <c r="D26" s="255" t="s">
        <v>444</v>
      </c>
      <c r="E26" s="255" t="s">
        <v>445</v>
      </c>
      <c r="F26" s="255" t="s">
        <v>446</v>
      </c>
      <c r="G26" s="255" t="s">
        <v>411</v>
      </c>
      <c r="H26" s="255" t="s">
        <v>417</v>
      </c>
      <c r="I26" s="255"/>
      <c r="J26" s="255"/>
    </row>
    <row r="27" spans="1:11">
      <c r="A27" s="255" t="s">
        <v>447</v>
      </c>
      <c r="B27" s="255" t="s">
        <v>403</v>
      </c>
      <c r="C27" s="255" t="s">
        <v>443</v>
      </c>
      <c r="D27" s="255" t="s">
        <v>448</v>
      </c>
      <c r="E27" s="255" t="s">
        <v>411</v>
      </c>
      <c r="F27" s="255" t="s">
        <v>444</v>
      </c>
      <c r="G27" s="255" t="s">
        <v>445</v>
      </c>
      <c r="H27" s="255" t="s">
        <v>446</v>
      </c>
      <c r="I27" s="255" t="s">
        <v>417</v>
      </c>
      <c r="J27" s="255"/>
    </row>
    <row r="28" spans="1:11">
      <c r="A28" s="255" t="s">
        <v>449</v>
      </c>
      <c r="B28" s="255" t="s">
        <v>403</v>
      </c>
      <c r="C28" s="255" t="s">
        <v>443</v>
      </c>
      <c r="D28" s="255" t="s">
        <v>448</v>
      </c>
      <c r="E28" s="255" t="s">
        <v>444</v>
      </c>
      <c r="F28" s="255" t="s">
        <v>445</v>
      </c>
      <c r="G28" s="255" t="s">
        <v>450</v>
      </c>
      <c r="H28" s="255" t="s">
        <v>451</v>
      </c>
      <c r="I28" s="255" t="s">
        <v>446</v>
      </c>
      <c r="J28" s="255" t="s">
        <v>411</v>
      </c>
      <c r="K28" s="255" t="s">
        <v>417</v>
      </c>
    </row>
    <row r="29" spans="1:11">
      <c r="A29" s="255" t="s">
        <v>452</v>
      </c>
      <c r="B29" s="255" t="s">
        <v>403</v>
      </c>
      <c r="C29" s="255" t="s">
        <v>443</v>
      </c>
      <c r="D29" s="255" t="s">
        <v>453</v>
      </c>
      <c r="E29" s="255"/>
      <c r="F29" s="255"/>
      <c r="G29" s="255"/>
      <c r="H29" s="255"/>
      <c r="I29" s="255"/>
      <c r="J29" s="255"/>
      <c r="K29" s="255"/>
    </row>
    <row r="30" spans="1:11">
      <c r="A30" s="255" t="s">
        <v>454</v>
      </c>
      <c r="B30" s="255" t="s">
        <v>403</v>
      </c>
      <c r="C30" s="255" t="s">
        <v>443</v>
      </c>
      <c r="D30" s="255" t="s">
        <v>453</v>
      </c>
      <c r="E30" s="255"/>
      <c r="F30" s="255"/>
      <c r="G30" s="255"/>
      <c r="H30" s="255"/>
      <c r="I30" s="255"/>
      <c r="J30" s="255"/>
      <c r="K30" s="255"/>
    </row>
    <row r="31" spans="1:11">
      <c r="A31" s="255" t="s">
        <v>455</v>
      </c>
      <c r="B31" s="255" t="s">
        <v>403</v>
      </c>
      <c r="C31" s="255" t="s">
        <v>443</v>
      </c>
      <c r="D31" s="255" t="s">
        <v>410</v>
      </c>
      <c r="E31" s="255" t="s">
        <v>411</v>
      </c>
      <c r="F31" s="255" t="s">
        <v>444</v>
      </c>
      <c r="G31" s="255" t="s">
        <v>445</v>
      </c>
      <c r="H31" s="255" t="s">
        <v>450</v>
      </c>
      <c r="I31" s="255" t="s">
        <v>451</v>
      </c>
      <c r="J31" s="255" t="s">
        <v>456</v>
      </c>
      <c r="K31" s="255"/>
    </row>
    <row r="32" spans="1:11">
      <c r="A32" s="255" t="s">
        <v>457</v>
      </c>
      <c r="B32" s="255" t="s">
        <v>443</v>
      </c>
      <c r="C32" s="255" t="s">
        <v>410</v>
      </c>
      <c r="D32" s="255" t="s">
        <v>411</v>
      </c>
      <c r="E32" s="255" t="s">
        <v>444</v>
      </c>
      <c r="F32" s="255" t="s">
        <v>445</v>
      </c>
      <c r="G32" s="255" t="s">
        <v>456</v>
      </c>
      <c r="H32" s="255" t="s">
        <v>458</v>
      </c>
      <c r="I32" s="255" t="s">
        <v>459</v>
      </c>
      <c r="J32" s="255"/>
    </row>
  </sheetData>
  <phoneticPr fontId="7"/>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tint="0.59999389629810485"/>
  </sheetPr>
  <dimension ref="A1:AI359"/>
  <sheetViews>
    <sheetView zoomScaleNormal="100" zoomScaleSheetLayoutView="100" workbookViewId="0"/>
  </sheetViews>
  <sheetFormatPr defaultColWidth="9" defaultRowHeight="13.2"/>
  <cols>
    <col min="1" max="10" width="2.6640625" style="12" customWidth="1"/>
    <col min="11" max="11" width="3.77734375" style="12" customWidth="1"/>
    <col min="12" max="30" width="2.6640625" style="12" customWidth="1"/>
    <col min="31" max="31" width="3.77734375" style="12" customWidth="1"/>
    <col min="32" max="34" width="2.6640625" style="12" customWidth="1"/>
    <col min="35" max="35" width="6" style="12" customWidth="1"/>
    <col min="36" max="64" width="2.6640625" style="12" customWidth="1"/>
    <col min="65" max="16384" width="9" style="12"/>
  </cols>
  <sheetData>
    <row r="1" spans="1:35" s="7" customFormat="1" ht="21" customHeight="1">
      <c r="A1" s="9" t="s">
        <v>1</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row>
    <row r="2" spans="1:35" s="7" customFormat="1" ht="21" customHeight="1" thickBot="1">
      <c r="A2" s="1051" t="s">
        <v>2</v>
      </c>
      <c r="B2" s="1051"/>
      <c r="C2" s="1051"/>
      <c r="D2" s="1051"/>
      <c r="E2" s="1051"/>
      <c r="F2" s="1051"/>
      <c r="G2" s="1051"/>
      <c r="H2" s="1051"/>
      <c r="I2" s="1051"/>
      <c r="J2" s="1051"/>
      <c r="K2" s="1051"/>
      <c r="L2" s="1051"/>
      <c r="M2" s="1051"/>
      <c r="N2" s="1051"/>
      <c r="O2" s="1051"/>
      <c r="P2" s="1051"/>
      <c r="Q2" s="1051"/>
      <c r="R2" s="1051"/>
      <c r="S2" s="1051"/>
      <c r="T2" s="1051"/>
      <c r="U2" s="1051"/>
      <c r="V2" s="1051"/>
      <c r="W2" s="1051"/>
      <c r="X2" s="1051"/>
      <c r="Y2" s="1051"/>
      <c r="Z2" s="1051"/>
      <c r="AA2" s="1051"/>
      <c r="AB2" s="1051"/>
      <c r="AC2" s="1051"/>
      <c r="AD2" s="1051"/>
      <c r="AE2" s="1051"/>
      <c r="AF2" s="1051"/>
      <c r="AG2" s="1051"/>
      <c r="AH2" s="1051"/>
      <c r="AI2" s="1051"/>
    </row>
    <row r="3" spans="1:35" ht="21" customHeight="1" thickBot="1">
      <c r="A3" s="10"/>
      <c r="B3" s="10"/>
      <c r="C3" s="10"/>
      <c r="D3" s="10"/>
      <c r="E3" s="10"/>
      <c r="F3" s="10"/>
      <c r="G3" s="10"/>
      <c r="H3" s="10"/>
      <c r="I3" s="10"/>
      <c r="J3" s="10"/>
      <c r="K3" s="10"/>
      <c r="L3" s="10"/>
      <c r="M3" s="10"/>
      <c r="N3" s="10"/>
      <c r="O3" s="10"/>
      <c r="P3" s="10"/>
      <c r="Q3" s="10"/>
      <c r="R3" s="10"/>
      <c r="S3" s="10"/>
      <c r="T3" s="10"/>
      <c r="U3" s="10"/>
      <c r="V3" s="10"/>
      <c r="W3" s="10"/>
      <c r="X3" s="10"/>
      <c r="Y3" s="11"/>
      <c r="Z3" s="1107" t="s">
        <v>206</v>
      </c>
      <c r="AA3" s="1108"/>
      <c r="AB3" s="1108"/>
      <c r="AC3" s="1108"/>
      <c r="AD3" s="1108"/>
      <c r="AE3" s="1108"/>
      <c r="AF3" s="1108"/>
      <c r="AG3" s="1108"/>
      <c r="AH3" s="1108"/>
      <c r="AI3" s="1109"/>
    </row>
    <row r="4" spans="1:35" ht="21" customHeight="1">
      <c r="A4" s="1056" t="s">
        <v>61</v>
      </c>
      <c r="B4" s="1057"/>
      <c r="C4" s="1057"/>
      <c r="D4" s="1057"/>
      <c r="E4" s="1057"/>
      <c r="F4" s="1057"/>
      <c r="G4" s="1057"/>
      <c r="H4" s="1057"/>
      <c r="I4" s="1057"/>
      <c r="J4" s="1057"/>
      <c r="K4" s="1057"/>
      <c r="L4" s="1061"/>
      <c r="M4" s="1061"/>
      <c r="N4" s="1061"/>
      <c r="O4" s="1061"/>
      <c r="P4" s="1061"/>
      <c r="Q4" s="1061"/>
      <c r="R4" s="1061"/>
      <c r="S4" s="1061"/>
      <c r="T4" s="1061"/>
      <c r="U4" s="1061"/>
      <c r="V4" s="1061"/>
      <c r="W4" s="1061"/>
      <c r="X4" s="1061"/>
      <c r="Y4" s="1061"/>
      <c r="Z4" s="1061"/>
      <c r="AA4" s="1061"/>
      <c r="AB4" s="1061"/>
      <c r="AC4" s="1061"/>
      <c r="AD4" s="1061"/>
      <c r="AE4" s="1061"/>
      <c r="AF4" s="1061"/>
      <c r="AG4" s="1061"/>
      <c r="AH4" s="1061"/>
      <c r="AI4" s="1062"/>
    </row>
    <row r="5" spans="1:35" ht="21" customHeight="1">
      <c r="A5" s="1063" t="s">
        <v>3</v>
      </c>
      <c r="B5" s="1060"/>
      <c r="C5" s="1060"/>
      <c r="D5" s="1060"/>
      <c r="E5" s="1060"/>
      <c r="F5" s="1060"/>
      <c r="G5" s="1060"/>
      <c r="H5" s="1060"/>
      <c r="I5" s="1060"/>
      <c r="J5" s="1060"/>
      <c r="K5" s="1060"/>
      <c r="L5" s="1064"/>
      <c r="M5" s="1064"/>
      <c r="N5" s="1064"/>
      <c r="O5" s="1064"/>
      <c r="P5" s="1064"/>
      <c r="Q5" s="1064"/>
      <c r="R5" s="1064"/>
      <c r="S5" s="1064"/>
      <c r="T5" s="1064"/>
      <c r="U5" s="1064"/>
      <c r="V5" s="1064"/>
      <c r="W5" s="1064"/>
      <c r="X5" s="1064"/>
      <c r="Y5" s="1064"/>
      <c r="Z5" s="1064"/>
      <c r="AA5" s="1064"/>
      <c r="AB5" s="1064"/>
      <c r="AC5" s="1064"/>
      <c r="AD5" s="1064"/>
      <c r="AE5" s="1064"/>
      <c r="AF5" s="1064"/>
      <c r="AG5" s="1064"/>
      <c r="AH5" s="1064"/>
      <c r="AI5" s="1065"/>
    </row>
    <row r="6" spans="1:35" ht="21" customHeight="1">
      <c r="A6" s="1058" t="s">
        <v>4</v>
      </c>
      <c r="B6" s="1053"/>
      <c r="C6" s="1053"/>
      <c r="D6" s="1053"/>
      <c r="E6" s="1053"/>
      <c r="F6" s="1060" t="s">
        <v>34</v>
      </c>
      <c r="G6" s="1060"/>
      <c r="H6" s="1060"/>
      <c r="I6" s="1060"/>
      <c r="J6" s="1060"/>
      <c r="K6" s="1060"/>
      <c r="L6" s="1053"/>
      <c r="M6" s="1053"/>
      <c r="N6" s="1053"/>
      <c r="O6" s="1053"/>
      <c r="P6" s="1053"/>
      <c r="Q6" s="1053"/>
      <c r="R6" s="1053"/>
      <c r="S6" s="1053"/>
      <c r="T6" s="1053"/>
      <c r="U6" s="1053"/>
      <c r="V6" s="1053" t="s">
        <v>5</v>
      </c>
      <c r="W6" s="1053"/>
      <c r="X6" s="1053"/>
      <c r="Y6" s="1053"/>
      <c r="Z6" s="1053"/>
      <c r="AA6" s="1053"/>
      <c r="AB6" s="1053"/>
      <c r="AC6" s="1053"/>
      <c r="AD6" s="1053"/>
      <c r="AE6" s="1053"/>
      <c r="AF6" s="1053"/>
      <c r="AG6" s="1053"/>
      <c r="AH6" s="1053"/>
      <c r="AI6" s="1054"/>
    </row>
    <row r="7" spans="1:35" ht="21" customHeight="1" thickBot="1">
      <c r="A7" s="1059"/>
      <c r="B7" s="1055"/>
      <c r="C7" s="1055"/>
      <c r="D7" s="1055"/>
      <c r="E7" s="1055"/>
      <c r="F7" s="1067" t="s">
        <v>35</v>
      </c>
      <c r="G7" s="1067"/>
      <c r="H7" s="1067"/>
      <c r="I7" s="1067"/>
      <c r="J7" s="1067"/>
      <c r="K7" s="1067"/>
      <c r="L7" s="1055"/>
      <c r="M7" s="1055"/>
      <c r="N7" s="1055"/>
      <c r="O7" s="1055"/>
      <c r="P7" s="1055"/>
      <c r="Q7" s="1055"/>
      <c r="R7" s="1055"/>
      <c r="S7" s="1055"/>
      <c r="T7" s="1055"/>
      <c r="U7" s="1055"/>
      <c r="V7" s="1055"/>
      <c r="W7" s="1055"/>
      <c r="X7" s="1055"/>
      <c r="Y7" s="1055"/>
      <c r="Z7" s="1055"/>
      <c r="AA7" s="1055"/>
      <c r="AB7" s="1055"/>
      <c r="AC7" s="1055"/>
      <c r="AD7" s="1055"/>
      <c r="AE7" s="1055"/>
      <c r="AF7" s="1055"/>
      <c r="AG7" s="1055"/>
      <c r="AH7" s="1055"/>
      <c r="AI7" s="1066"/>
    </row>
    <row r="8" spans="1:35" ht="21" customHeight="1" thickTop="1">
      <c r="A8" s="1105" t="s">
        <v>6</v>
      </c>
      <c r="B8" s="1106"/>
      <c r="C8" s="1094" t="s">
        <v>7</v>
      </c>
      <c r="D8" s="1094"/>
      <c r="E8" s="1094"/>
      <c r="F8" s="1094"/>
      <c r="G8" s="1094"/>
      <c r="H8" s="1094"/>
      <c r="I8" s="1094"/>
      <c r="J8" s="1094"/>
      <c r="K8" s="1094"/>
      <c r="L8" s="1095" t="s">
        <v>82</v>
      </c>
      <c r="M8" s="1095"/>
      <c r="N8" s="1095"/>
      <c r="O8" s="1095"/>
      <c r="P8" s="1095"/>
      <c r="Q8" s="1095"/>
      <c r="R8" s="1095"/>
      <c r="S8" s="1095"/>
      <c r="T8" s="1095"/>
      <c r="U8" s="1095"/>
      <c r="V8" s="1095"/>
      <c r="W8" s="1095"/>
      <c r="X8" s="1095" t="s">
        <v>143</v>
      </c>
      <c r="Y8" s="1095"/>
      <c r="Z8" s="1095"/>
      <c r="AA8" s="1095"/>
      <c r="AB8" s="1094" t="s">
        <v>8</v>
      </c>
      <c r="AC8" s="1094"/>
      <c r="AD8" s="1094"/>
      <c r="AE8" s="1094"/>
      <c r="AF8" s="1090" t="s">
        <v>9</v>
      </c>
      <c r="AG8" s="1090"/>
      <c r="AH8" s="1090"/>
      <c r="AI8" s="1091"/>
    </row>
    <row r="9" spans="1:35" ht="21" customHeight="1">
      <c r="A9" s="1080"/>
      <c r="B9" s="1081"/>
      <c r="C9" s="1052"/>
      <c r="D9" s="1052"/>
      <c r="E9" s="1052"/>
      <c r="F9" s="1052"/>
      <c r="G9" s="1052"/>
      <c r="H9" s="1052"/>
      <c r="I9" s="1052"/>
      <c r="J9" s="1052"/>
      <c r="K9" s="1052"/>
      <c r="L9" s="1053"/>
      <c r="M9" s="1053"/>
      <c r="N9" s="1053"/>
      <c r="O9" s="1053"/>
      <c r="P9" s="1053"/>
      <c r="Q9" s="1053"/>
      <c r="R9" s="1053"/>
      <c r="S9" s="1053"/>
      <c r="T9" s="1053"/>
      <c r="U9" s="1053"/>
      <c r="V9" s="1053"/>
      <c r="W9" s="1053"/>
      <c r="X9" s="1053"/>
      <c r="Y9" s="1053"/>
      <c r="Z9" s="1053"/>
      <c r="AA9" s="1053"/>
      <c r="AB9" s="1052"/>
      <c r="AC9" s="1052"/>
      <c r="AD9" s="1052"/>
      <c r="AE9" s="1052"/>
      <c r="AF9" s="1092"/>
      <c r="AG9" s="1092"/>
      <c r="AH9" s="1092"/>
      <c r="AI9" s="1093"/>
    </row>
    <row r="10" spans="1:35" ht="21" customHeight="1">
      <c r="A10" s="1080"/>
      <c r="B10" s="1081"/>
      <c r="C10" s="1052"/>
      <c r="D10" s="1052"/>
      <c r="E10" s="1052"/>
      <c r="F10" s="1052"/>
      <c r="G10" s="1052"/>
      <c r="H10" s="1052"/>
      <c r="I10" s="1052"/>
      <c r="J10" s="1052"/>
      <c r="K10" s="1052"/>
      <c r="L10" s="1053"/>
      <c r="M10" s="1053"/>
      <c r="N10" s="1053"/>
      <c r="O10" s="1053"/>
      <c r="P10" s="1053"/>
      <c r="Q10" s="1053"/>
      <c r="R10" s="1053"/>
      <c r="S10" s="1053"/>
      <c r="T10" s="1053"/>
      <c r="U10" s="1053"/>
      <c r="V10" s="1053"/>
      <c r="W10" s="1053"/>
      <c r="X10" s="1053"/>
      <c r="Y10" s="1053"/>
      <c r="Z10" s="1053"/>
      <c r="AA10" s="1053"/>
      <c r="AB10" s="1052"/>
      <c r="AC10" s="1052"/>
      <c r="AD10" s="1052"/>
      <c r="AE10" s="1052"/>
      <c r="AF10" s="1092"/>
      <c r="AG10" s="1092"/>
      <c r="AH10" s="1092"/>
      <c r="AI10" s="1093"/>
    </row>
    <row r="11" spans="1:35" ht="21" customHeight="1">
      <c r="A11" s="1080"/>
      <c r="B11" s="1081"/>
      <c r="C11" s="1052">
        <v>1</v>
      </c>
      <c r="D11" s="1052"/>
      <c r="E11" s="1052" t="s">
        <v>10</v>
      </c>
      <c r="F11" s="1052"/>
      <c r="G11" s="1052"/>
      <c r="H11" s="1052"/>
      <c r="I11" s="1052"/>
      <c r="J11" s="1052"/>
      <c r="K11" s="1052"/>
      <c r="L11" s="1052" t="s">
        <v>11</v>
      </c>
      <c r="M11" s="1052"/>
      <c r="N11" s="1052"/>
      <c r="O11" s="1052"/>
      <c r="P11" s="1052"/>
      <c r="Q11" s="1052"/>
      <c r="R11" s="1052"/>
      <c r="S11" s="1052"/>
      <c r="T11" s="1052"/>
      <c r="U11" s="1052"/>
      <c r="V11" s="1052"/>
      <c r="W11" s="1052"/>
      <c r="X11" s="1077">
        <v>3</v>
      </c>
      <c r="Y11" s="1053"/>
      <c r="Z11" s="1053"/>
      <c r="AA11" s="1053"/>
      <c r="AB11" s="1053">
        <v>3</v>
      </c>
      <c r="AC11" s="1053"/>
      <c r="AD11" s="1053"/>
      <c r="AE11" s="1053"/>
      <c r="AF11" s="1053"/>
      <c r="AG11" s="1053"/>
      <c r="AH11" s="1053"/>
      <c r="AI11" s="1054"/>
    </row>
    <row r="12" spans="1:35" ht="21" customHeight="1">
      <c r="A12" s="1080"/>
      <c r="B12" s="1081"/>
      <c r="C12" s="1052">
        <v>2</v>
      </c>
      <c r="D12" s="1052"/>
      <c r="E12" s="1052" t="s">
        <v>12</v>
      </c>
      <c r="F12" s="1052"/>
      <c r="G12" s="1052"/>
      <c r="H12" s="1052"/>
      <c r="I12" s="1052"/>
      <c r="J12" s="1052"/>
      <c r="K12" s="1052"/>
      <c r="L12" s="1052" t="s">
        <v>11</v>
      </c>
      <c r="M12" s="1052"/>
      <c r="N12" s="1052"/>
      <c r="O12" s="1052"/>
      <c r="P12" s="1052"/>
      <c r="Q12" s="1052"/>
      <c r="R12" s="1052"/>
      <c r="S12" s="1052"/>
      <c r="T12" s="1052"/>
      <c r="U12" s="1052"/>
      <c r="V12" s="1052"/>
      <c r="W12" s="1052"/>
      <c r="X12" s="1053">
        <v>4</v>
      </c>
      <c r="Y12" s="1053"/>
      <c r="Z12" s="1053"/>
      <c r="AA12" s="1053"/>
      <c r="AB12" s="1053">
        <v>4</v>
      </c>
      <c r="AC12" s="1053"/>
      <c r="AD12" s="1053"/>
      <c r="AE12" s="1053"/>
      <c r="AF12" s="1053"/>
      <c r="AG12" s="1053"/>
      <c r="AH12" s="1053"/>
      <c r="AI12" s="1054"/>
    </row>
    <row r="13" spans="1:35" ht="21" customHeight="1">
      <c r="A13" s="1080"/>
      <c r="B13" s="1081"/>
      <c r="C13" s="1052">
        <v>3</v>
      </c>
      <c r="D13" s="1052"/>
      <c r="E13" s="1052" t="s">
        <v>13</v>
      </c>
      <c r="F13" s="1052"/>
      <c r="G13" s="1052"/>
      <c r="H13" s="1052"/>
      <c r="I13" s="1052"/>
      <c r="J13" s="1052"/>
      <c r="K13" s="1052"/>
      <c r="L13" s="1052" t="s">
        <v>14</v>
      </c>
      <c r="M13" s="1052"/>
      <c r="N13" s="1052"/>
      <c r="O13" s="1052"/>
      <c r="P13" s="1052"/>
      <c r="Q13" s="1052"/>
      <c r="R13" s="1052"/>
      <c r="S13" s="1052"/>
      <c r="T13" s="1052"/>
      <c r="U13" s="1052"/>
      <c r="V13" s="1052"/>
      <c r="W13" s="1052"/>
      <c r="X13" s="1053">
        <v>8</v>
      </c>
      <c r="Y13" s="1053"/>
      <c r="Z13" s="1053"/>
      <c r="AA13" s="1053"/>
      <c r="AB13" s="1053">
        <v>6</v>
      </c>
      <c r="AC13" s="1053"/>
      <c r="AD13" s="1053"/>
      <c r="AE13" s="1053"/>
      <c r="AF13" s="1053" t="s">
        <v>15</v>
      </c>
      <c r="AG13" s="1053"/>
      <c r="AH13" s="1053"/>
      <c r="AI13" s="1054"/>
    </row>
    <row r="14" spans="1:35" ht="21" customHeight="1">
      <c r="A14" s="1080"/>
      <c r="B14" s="1081"/>
      <c r="C14" s="1052">
        <v>4</v>
      </c>
      <c r="D14" s="1052"/>
      <c r="E14" s="1052"/>
      <c r="F14" s="1052"/>
      <c r="G14" s="1052"/>
      <c r="H14" s="1052"/>
      <c r="I14" s="1052"/>
      <c r="J14" s="1052"/>
      <c r="K14" s="1052"/>
      <c r="L14" s="1053"/>
      <c r="M14" s="1053"/>
      <c r="N14" s="1053"/>
      <c r="O14" s="1053"/>
      <c r="P14" s="1053"/>
      <c r="Q14" s="1053"/>
      <c r="R14" s="1053"/>
      <c r="S14" s="1053"/>
      <c r="T14" s="1053"/>
      <c r="U14" s="1053"/>
      <c r="V14" s="1053"/>
      <c r="W14" s="1053"/>
      <c r="X14" s="1053"/>
      <c r="Y14" s="1053"/>
      <c r="Z14" s="1053"/>
      <c r="AA14" s="1053"/>
      <c r="AB14" s="1053"/>
      <c r="AC14" s="1053"/>
      <c r="AD14" s="1053"/>
      <c r="AE14" s="1053"/>
      <c r="AF14" s="1053"/>
      <c r="AG14" s="1053"/>
      <c r="AH14" s="1053"/>
      <c r="AI14" s="1054"/>
    </row>
    <row r="15" spans="1:35" ht="21" customHeight="1">
      <c r="A15" s="1080"/>
      <c r="B15" s="1081"/>
      <c r="C15" s="1052">
        <v>5</v>
      </c>
      <c r="D15" s="1052"/>
      <c r="E15" s="1052"/>
      <c r="F15" s="1052"/>
      <c r="G15" s="1052"/>
      <c r="H15" s="1052"/>
      <c r="I15" s="1052"/>
      <c r="J15" s="1052"/>
      <c r="K15" s="1052"/>
      <c r="L15" s="1053"/>
      <c r="M15" s="1053"/>
      <c r="N15" s="1053"/>
      <c r="O15" s="1053"/>
      <c r="P15" s="1053"/>
      <c r="Q15" s="1053"/>
      <c r="R15" s="1053"/>
      <c r="S15" s="1053"/>
      <c r="T15" s="1053"/>
      <c r="U15" s="1053"/>
      <c r="V15" s="1053"/>
      <c r="W15" s="1053"/>
      <c r="X15" s="1053"/>
      <c r="Y15" s="1053"/>
      <c r="Z15" s="1053"/>
      <c r="AA15" s="1053"/>
      <c r="AB15" s="1053"/>
      <c r="AC15" s="1053"/>
      <c r="AD15" s="1053"/>
      <c r="AE15" s="1053"/>
      <c r="AF15" s="1053"/>
      <c r="AG15" s="1053"/>
      <c r="AH15" s="1053"/>
      <c r="AI15" s="1054"/>
    </row>
    <row r="16" spans="1:35" ht="21" customHeight="1">
      <c r="A16" s="1080"/>
      <c r="B16" s="1081"/>
      <c r="C16" s="1052">
        <v>6</v>
      </c>
      <c r="D16" s="1052"/>
      <c r="E16" s="1052"/>
      <c r="F16" s="1052"/>
      <c r="G16" s="1052"/>
      <c r="H16" s="1052"/>
      <c r="I16" s="1052"/>
      <c r="J16" s="1052"/>
      <c r="K16" s="1052"/>
      <c r="L16" s="1053"/>
      <c r="M16" s="1053"/>
      <c r="N16" s="1053"/>
      <c r="O16" s="1053"/>
      <c r="P16" s="1053"/>
      <c r="Q16" s="1053"/>
      <c r="R16" s="1053"/>
      <c r="S16" s="1053"/>
      <c r="T16" s="1053"/>
      <c r="U16" s="1053"/>
      <c r="V16" s="1053"/>
      <c r="W16" s="1053"/>
      <c r="X16" s="1053"/>
      <c r="Y16" s="1053"/>
      <c r="Z16" s="1053"/>
      <c r="AA16" s="1053"/>
      <c r="AB16" s="1053"/>
      <c r="AC16" s="1053"/>
      <c r="AD16" s="1053"/>
      <c r="AE16" s="1053"/>
      <c r="AF16" s="1053"/>
      <c r="AG16" s="1053"/>
      <c r="AH16" s="1053"/>
      <c r="AI16" s="1054"/>
    </row>
    <row r="17" spans="1:35" ht="21" customHeight="1">
      <c r="A17" s="1080"/>
      <c r="B17" s="1081"/>
      <c r="C17" s="1052">
        <v>7</v>
      </c>
      <c r="D17" s="1052"/>
      <c r="E17" s="1052"/>
      <c r="F17" s="1052"/>
      <c r="G17" s="1052"/>
      <c r="H17" s="1052"/>
      <c r="I17" s="1052"/>
      <c r="J17" s="1052"/>
      <c r="K17" s="1052"/>
      <c r="L17" s="1053"/>
      <c r="M17" s="1053"/>
      <c r="N17" s="1053"/>
      <c r="O17" s="1053"/>
      <c r="P17" s="1053"/>
      <c r="Q17" s="1053"/>
      <c r="R17" s="1053"/>
      <c r="S17" s="1053"/>
      <c r="T17" s="1053"/>
      <c r="U17" s="1053"/>
      <c r="V17" s="1053"/>
      <c r="W17" s="1053"/>
      <c r="X17" s="1053"/>
      <c r="Y17" s="1053"/>
      <c r="Z17" s="1053"/>
      <c r="AA17" s="1053"/>
      <c r="AB17" s="1053"/>
      <c r="AC17" s="1053"/>
      <c r="AD17" s="1053"/>
      <c r="AE17" s="1053"/>
      <c r="AF17" s="1053"/>
      <c r="AG17" s="1053"/>
      <c r="AH17" s="1053"/>
      <c r="AI17" s="1054"/>
    </row>
    <row r="18" spans="1:35" ht="21" customHeight="1">
      <c r="A18" s="1080"/>
      <c r="B18" s="1081"/>
      <c r="C18" s="1052">
        <v>8</v>
      </c>
      <c r="D18" s="1052"/>
      <c r="E18" s="1052"/>
      <c r="F18" s="1052"/>
      <c r="G18" s="1052"/>
      <c r="H18" s="1052"/>
      <c r="I18" s="1052"/>
      <c r="J18" s="1052"/>
      <c r="K18" s="1052"/>
      <c r="L18" s="1053"/>
      <c r="M18" s="1053"/>
      <c r="N18" s="1053"/>
      <c r="O18" s="1053"/>
      <c r="P18" s="1053"/>
      <c r="Q18" s="1053"/>
      <c r="R18" s="1053"/>
      <c r="S18" s="1053"/>
      <c r="T18" s="1053"/>
      <c r="U18" s="1053"/>
      <c r="V18" s="1053"/>
      <c r="W18" s="1053"/>
      <c r="X18" s="1053"/>
      <c r="Y18" s="1053"/>
      <c r="Z18" s="1053"/>
      <c r="AA18" s="1053"/>
      <c r="AB18" s="1053"/>
      <c r="AC18" s="1053"/>
      <c r="AD18" s="1053"/>
      <c r="AE18" s="1053"/>
      <c r="AF18" s="1053"/>
      <c r="AG18" s="1053"/>
      <c r="AH18" s="1053"/>
      <c r="AI18" s="1054"/>
    </row>
    <row r="19" spans="1:35" ht="21" customHeight="1" thickBot="1">
      <c r="A19" s="1082"/>
      <c r="B19" s="1083"/>
      <c r="C19" s="1069" t="s">
        <v>148</v>
      </c>
      <c r="D19" s="1069"/>
      <c r="E19" s="1069"/>
      <c r="F19" s="1069"/>
      <c r="G19" s="1069"/>
      <c r="H19" s="1069"/>
      <c r="I19" s="1069"/>
      <c r="J19" s="1069"/>
      <c r="K19" s="1069"/>
      <c r="L19" s="1069"/>
      <c r="M19" s="1069"/>
      <c r="N19" s="1069"/>
      <c r="O19" s="1069"/>
      <c r="P19" s="1069"/>
      <c r="Q19" s="1069"/>
      <c r="R19" s="1069"/>
      <c r="S19" s="1069"/>
      <c r="T19" s="1055"/>
      <c r="U19" s="1055"/>
      <c r="V19" s="1055"/>
      <c r="W19" s="1055"/>
      <c r="X19" s="1055">
        <f>SUM(X11:AA18)</f>
        <v>15</v>
      </c>
      <c r="Y19" s="1055"/>
      <c r="Z19" s="1055"/>
      <c r="AA19" s="1055"/>
      <c r="AB19" s="1055">
        <f>COUNTIF(AB11:AE18,"○")</f>
        <v>0</v>
      </c>
      <c r="AC19" s="1055"/>
      <c r="AD19" s="1055"/>
      <c r="AE19" s="1055"/>
      <c r="AF19" s="1069">
        <f>COUNTIF(AF11:AI18,"○")</f>
        <v>1</v>
      </c>
      <c r="AG19" s="1069"/>
      <c r="AH19" s="1069"/>
      <c r="AI19" s="1070"/>
    </row>
    <row r="20" spans="1:35" ht="21" customHeight="1">
      <c r="A20" s="1086" t="s">
        <v>16</v>
      </c>
      <c r="B20" s="1087"/>
      <c r="C20" s="1132" t="s">
        <v>17</v>
      </c>
      <c r="D20" s="1133"/>
      <c r="E20" s="1133"/>
      <c r="F20" s="1133"/>
      <c r="G20" s="1133"/>
      <c r="H20" s="1133"/>
      <c r="I20" s="1133"/>
      <c r="J20" s="1133"/>
      <c r="K20" s="1133"/>
      <c r="L20" s="1128" t="s">
        <v>18</v>
      </c>
      <c r="M20" s="1129"/>
      <c r="N20" s="1129"/>
      <c r="O20" s="1129"/>
      <c r="P20" s="1129"/>
      <c r="Q20" s="1129"/>
      <c r="R20" s="1129"/>
      <c r="S20" s="1130"/>
      <c r="T20" s="1068" t="s">
        <v>19</v>
      </c>
      <c r="U20" s="1068"/>
      <c r="V20" s="1068"/>
      <c r="W20" s="1068"/>
      <c r="X20" s="1068"/>
      <c r="Y20" s="1068"/>
      <c r="Z20" s="1068"/>
      <c r="AA20" s="1068"/>
      <c r="AB20" s="1068"/>
      <c r="AC20" s="1068"/>
      <c r="AD20" s="1068" t="s">
        <v>107</v>
      </c>
      <c r="AE20" s="1068"/>
      <c r="AF20" s="1096" t="s">
        <v>20</v>
      </c>
      <c r="AG20" s="1097"/>
      <c r="AH20" s="1097"/>
      <c r="AI20" s="1098"/>
    </row>
    <row r="21" spans="1:35" ht="21" customHeight="1">
      <c r="A21" s="1080"/>
      <c r="B21" s="1081"/>
      <c r="C21" s="1134"/>
      <c r="D21" s="1134"/>
      <c r="E21" s="1134"/>
      <c r="F21" s="1134"/>
      <c r="G21" s="1134"/>
      <c r="H21" s="1134"/>
      <c r="I21" s="1134"/>
      <c r="J21" s="1134"/>
      <c r="K21" s="1134"/>
      <c r="L21" s="1122"/>
      <c r="M21" s="1123"/>
      <c r="N21" s="1123"/>
      <c r="O21" s="1123"/>
      <c r="P21" s="1123"/>
      <c r="Q21" s="1123"/>
      <c r="R21" s="1123"/>
      <c r="S21" s="1124"/>
      <c r="T21" s="1053"/>
      <c r="U21" s="1053"/>
      <c r="V21" s="1053"/>
      <c r="W21" s="1053"/>
      <c r="X21" s="1053"/>
      <c r="Y21" s="1053"/>
      <c r="Z21" s="1053"/>
      <c r="AA21" s="1053"/>
      <c r="AB21" s="1053"/>
      <c r="AC21" s="1053"/>
      <c r="AD21" s="1053"/>
      <c r="AE21" s="1053"/>
      <c r="AF21" s="1099"/>
      <c r="AG21" s="1100"/>
      <c r="AH21" s="1100"/>
      <c r="AI21" s="1101"/>
    </row>
    <row r="22" spans="1:35" ht="6.75" customHeight="1">
      <c r="A22" s="1080"/>
      <c r="B22" s="1081"/>
      <c r="C22" s="1134"/>
      <c r="D22" s="1134"/>
      <c r="E22" s="1134"/>
      <c r="F22" s="1134"/>
      <c r="G22" s="1134"/>
      <c r="H22" s="1134"/>
      <c r="I22" s="1134"/>
      <c r="J22" s="1134"/>
      <c r="K22" s="1134"/>
      <c r="L22" s="1125"/>
      <c r="M22" s="1126"/>
      <c r="N22" s="1126"/>
      <c r="O22" s="1126"/>
      <c r="P22" s="1126"/>
      <c r="Q22" s="1126"/>
      <c r="R22" s="1126"/>
      <c r="S22" s="1127"/>
      <c r="T22" s="1053"/>
      <c r="U22" s="1053"/>
      <c r="V22" s="1053"/>
      <c r="W22" s="1053"/>
      <c r="X22" s="1053"/>
      <c r="Y22" s="1053"/>
      <c r="Z22" s="1053"/>
      <c r="AA22" s="1053"/>
      <c r="AB22" s="1053"/>
      <c r="AC22" s="1053"/>
      <c r="AD22" s="1053"/>
      <c r="AE22" s="1053"/>
      <c r="AF22" s="1102"/>
      <c r="AG22" s="1103"/>
      <c r="AH22" s="1103"/>
      <c r="AI22" s="1104"/>
    </row>
    <row r="23" spans="1:35" ht="21" customHeight="1">
      <c r="A23" s="1080"/>
      <c r="B23" s="1081"/>
      <c r="C23" s="1052">
        <v>1</v>
      </c>
      <c r="D23" s="1052"/>
      <c r="E23" s="1119" t="s">
        <v>10</v>
      </c>
      <c r="F23" s="1120"/>
      <c r="G23" s="1120"/>
      <c r="H23" s="1120"/>
      <c r="I23" s="1120"/>
      <c r="J23" s="1120"/>
      <c r="K23" s="1121"/>
      <c r="L23" s="1110" t="s">
        <v>21</v>
      </c>
      <c r="M23" s="1111"/>
      <c r="N23" s="1111"/>
      <c r="O23" s="1111"/>
      <c r="P23" s="1111"/>
      <c r="Q23" s="1111"/>
      <c r="R23" s="1111"/>
      <c r="S23" s="1111"/>
      <c r="T23" s="1131"/>
      <c r="U23" s="1131"/>
      <c r="V23" s="1131"/>
      <c r="W23" s="1131"/>
      <c r="X23" s="1131"/>
      <c r="Y23" s="1131"/>
      <c r="Z23" s="1131"/>
      <c r="AA23" s="1131"/>
      <c r="AB23" s="1131"/>
      <c r="AC23" s="1131"/>
      <c r="AD23" s="1053"/>
      <c r="AE23" s="1053"/>
      <c r="AF23" s="1053"/>
      <c r="AG23" s="1053"/>
      <c r="AH23" s="1053"/>
      <c r="AI23" s="1054"/>
    </row>
    <row r="24" spans="1:35" ht="21" customHeight="1">
      <c r="A24" s="1080"/>
      <c r="B24" s="1081"/>
      <c r="C24" s="1052">
        <v>2</v>
      </c>
      <c r="D24" s="1052"/>
      <c r="E24" s="1122"/>
      <c r="F24" s="1123"/>
      <c r="G24" s="1123"/>
      <c r="H24" s="1123"/>
      <c r="I24" s="1123"/>
      <c r="J24" s="1123"/>
      <c r="K24" s="1124"/>
      <c r="L24" s="1113"/>
      <c r="M24" s="1114"/>
      <c r="N24" s="1114"/>
      <c r="O24" s="1114"/>
      <c r="P24" s="1114"/>
      <c r="Q24" s="1114"/>
      <c r="R24" s="1114"/>
      <c r="S24" s="1114"/>
      <c r="T24" s="1053"/>
      <c r="U24" s="1053"/>
      <c r="V24" s="1053"/>
      <c r="W24" s="1053"/>
      <c r="X24" s="1053"/>
      <c r="Y24" s="1053"/>
      <c r="Z24" s="1053"/>
      <c r="AA24" s="1053"/>
      <c r="AB24" s="1053"/>
      <c r="AC24" s="1053"/>
      <c r="AD24" s="1053"/>
      <c r="AE24" s="1053"/>
      <c r="AF24" s="1053"/>
      <c r="AG24" s="1053"/>
      <c r="AH24" s="1053"/>
      <c r="AI24" s="1054"/>
    </row>
    <row r="25" spans="1:35" ht="21" customHeight="1">
      <c r="A25" s="1080"/>
      <c r="B25" s="1081"/>
      <c r="C25" s="1052">
        <v>3</v>
      </c>
      <c r="D25" s="1052"/>
      <c r="E25" s="1125"/>
      <c r="F25" s="1126"/>
      <c r="G25" s="1126"/>
      <c r="H25" s="1126"/>
      <c r="I25" s="1126"/>
      <c r="J25" s="1126"/>
      <c r="K25" s="1127"/>
      <c r="L25" s="1116"/>
      <c r="M25" s="1117"/>
      <c r="N25" s="1117"/>
      <c r="O25" s="1117"/>
      <c r="P25" s="1117"/>
      <c r="Q25" s="1117"/>
      <c r="R25" s="1117"/>
      <c r="S25" s="1117"/>
      <c r="T25" s="1053"/>
      <c r="U25" s="1053"/>
      <c r="V25" s="1053"/>
      <c r="W25" s="1053"/>
      <c r="X25" s="1053"/>
      <c r="Y25" s="1053"/>
      <c r="Z25" s="1053"/>
      <c r="AA25" s="1053"/>
      <c r="AB25" s="1053"/>
      <c r="AC25" s="1053"/>
      <c r="AD25" s="1053"/>
      <c r="AE25" s="1053"/>
      <c r="AF25" s="1053" t="s">
        <v>22</v>
      </c>
      <c r="AG25" s="1053"/>
      <c r="AH25" s="1053"/>
      <c r="AI25" s="1054"/>
    </row>
    <row r="26" spans="1:35" ht="21" customHeight="1">
      <c r="A26" s="1080"/>
      <c r="B26" s="1081"/>
      <c r="C26" s="1052">
        <v>4</v>
      </c>
      <c r="D26" s="1052"/>
      <c r="E26" s="1119" t="s">
        <v>23</v>
      </c>
      <c r="F26" s="1120"/>
      <c r="G26" s="1120"/>
      <c r="H26" s="1120"/>
      <c r="I26" s="1120"/>
      <c r="J26" s="1120"/>
      <c r="K26" s="1121"/>
      <c r="L26" s="1110" t="s">
        <v>24</v>
      </c>
      <c r="M26" s="1111"/>
      <c r="N26" s="1111"/>
      <c r="O26" s="1111"/>
      <c r="P26" s="1111"/>
      <c r="Q26" s="1111"/>
      <c r="R26" s="1111"/>
      <c r="S26" s="1112"/>
      <c r="T26" s="1053"/>
      <c r="U26" s="1053"/>
      <c r="V26" s="1053"/>
      <c r="W26" s="1053"/>
      <c r="X26" s="1053"/>
      <c r="Y26" s="1053"/>
      <c r="Z26" s="1053"/>
      <c r="AA26" s="1053"/>
      <c r="AB26" s="1053"/>
      <c r="AC26" s="1053"/>
      <c r="AD26" s="1053"/>
      <c r="AE26" s="1053"/>
      <c r="AF26" s="1053"/>
      <c r="AG26" s="1053"/>
      <c r="AH26" s="1053"/>
      <c r="AI26" s="1054"/>
    </row>
    <row r="27" spans="1:35" ht="21" customHeight="1">
      <c r="A27" s="1080"/>
      <c r="B27" s="1081"/>
      <c r="C27" s="1052">
        <v>5</v>
      </c>
      <c r="D27" s="1052"/>
      <c r="E27" s="1122"/>
      <c r="F27" s="1123"/>
      <c r="G27" s="1123"/>
      <c r="H27" s="1123"/>
      <c r="I27" s="1123"/>
      <c r="J27" s="1123"/>
      <c r="K27" s="1124"/>
      <c r="L27" s="1113"/>
      <c r="M27" s="1114"/>
      <c r="N27" s="1114"/>
      <c r="O27" s="1114"/>
      <c r="P27" s="1114"/>
      <c r="Q27" s="1114"/>
      <c r="R27" s="1114"/>
      <c r="S27" s="1115"/>
      <c r="T27" s="1053"/>
      <c r="U27" s="1053"/>
      <c r="V27" s="1053"/>
      <c r="W27" s="1053"/>
      <c r="X27" s="1053"/>
      <c r="Y27" s="1053"/>
      <c r="Z27" s="1053"/>
      <c r="AA27" s="1053"/>
      <c r="AB27" s="1053"/>
      <c r="AC27" s="1053"/>
      <c r="AD27" s="1053"/>
      <c r="AE27" s="1053"/>
      <c r="AF27" s="1053"/>
      <c r="AG27" s="1053"/>
      <c r="AH27" s="1053"/>
      <c r="AI27" s="1054"/>
    </row>
    <row r="28" spans="1:35" ht="21" customHeight="1">
      <c r="A28" s="1080"/>
      <c r="B28" s="1081"/>
      <c r="C28" s="1052">
        <v>6</v>
      </c>
      <c r="D28" s="1052"/>
      <c r="E28" s="1122"/>
      <c r="F28" s="1123"/>
      <c r="G28" s="1123"/>
      <c r="H28" s="1123"/>
      <c r="I28" s="1123"/>
      <c r="J28" s="1123"/>
      <c r="K28" s="1124"/>
      <c r="L28" s="1113"/>
      <c r="M28" s="1114"/>
      <c r="N28" s="1114"/>
      <c r="O28" s="1114"/>
      <c r="P28" s="1114"/>
      <c r="Q28" s="1114"/>
      <c r="R28" s="1114"/>
      <c r="S28" s="1115"/>
      <c r="T28" s="1053"/>
      <c r="U28" s="1053"/>
      <c r="V28" s="1053"/>
      <c r="W28" s="1053"/>
      <c r="X28" s="1053"/>
      <c r="Y28" s="1053"/>
      <c r="Z28" s="1053"/>
      <c r="AA28" s="1053"/>
      <c r="AB28" s="1053"/>
      <c r="AC28" s="1053"/>
      <c r="AD28" s="1053"/>
      <c r="AE28" s="1053"/>
      <c r="AF28" s="1075"/>
      <c r="AG28" s="1076"/>
      <c r="AH28" s="1076"/>
      <c r="AI28" s="1135"/>
    </row>
    <row r="29" spans="1:35" ht="21" customHeight="1">
      <c r="A29" s="1080"/>
      <c r="B29" s="1081"/>
      <c r="C29" s="1052">
        <v>7</v>
      </c>
      <c r="D29" s="1052"/>
      <c r="E29" s="1125"/>
      <c r="F29" s="1126"/>
      <c r="G29" s="1126"/>
      <c r="H29" s="1126"/>
      <c r="I29" s="1126"/>
      <c r="J29" s="1126"/>
      <c r="K29" s="1127"/>
      <c r="L29" s="1116"/>
      <c r="M29" s="1117"/>
      <c r="N29" s="1117"/>
      <c r="O29" s="1117"/>
      <c r="P29" s="1117"/>
      <c r="Q29" s="1117"/>
      <c r="R29" s="1117"/>
      <c r="S29" s="1118"/>
      <c r="T29" s="1053"/>
      <c r="U29" s="1053"/>
      <c r="V29" s="1053"/>
      <c r="W29" s="1053"/>
      <c r="X29" s="1053"/>
      <c r="Y29" s="1053"/>
      <c r="Z29" s="1053"/>
      <c r="AA29" s="1053"/>
      <c r="AB29" s="1053"/>
      <c r="AC29" s="1053"/>
      <c r="AD29" s="1053"/>
      <c r="AE29" s="1053"/>
      <c r="AF29" s="1053"/>
      <c r="AG29" s="1053"/>
      <c r="AH29" s="1053"/>
      <c r="AI29" s="1054"/>
    </row>
    <row r="30" spans="1:35" ht="21" customHeight="1">
      <c r="A30" s="1080"/>
      <c r="B30" s="1081"/>
      <c r="C30" s="1052">
        <v>8</v>
      </c>
      <c r="D30" s="1052"/>
      <c r="E30" s="1119" t="s">
        <v>13</v>
      </c>
      <c r="F30" s="1120"/>
      <c r="G30" s="1120"/>
      <c r="H30" s="1120"/>
      <c r="I30" s="1120"/>
      <c r="J30" s="1120"/>
      <c r="K30" s="1121"/>
      <c r="L30" s="1119" t="s">
        <v>25</v>
      </c>
      <c r="M30" s="1120"/>
      <c r="N30" s="1120"/>
      <c r="O30" s="1120"/>
      <c r="P30" s="1120"/>
      <c r="Q30" s="1120"/>
      <c r="R30" s="1120"/>
      <c r="S30" s="1121"/>
      <c r="T30" s="1053"/>
      <c r="U30" s="1053"/>
      <c r="V30" s="1053"/>
      <c r="W30" s="1053"/>
      <c r="X30" s="1053"/>
      <c r="Y30" s="1053"/>
      <c r="Z30" s="1053"/>
      <c r="AA30" s="1053"/>
      <c r="AB30" s="1053"/>
      <c r="AC30" s="1053"/>
      <c r="AD30" s="1053"/>
      <c r="AE30" s="1053"/>
      <c r="AF30" s="1053"/>
      <c r="AG30" s="1053"/>
      <c r="AH30" s="1053"/>
      <c r="AI30" s="1054"/>
    </row>
    <row r="31" spans="1:35" ht="21" customHeight="1">
      <c r="A31" s="1080"/>
      <c r="B31" s="1081"/>
      <c r="C31" s="1052">
        <v>9</v>
      </c>
      <c r="D31" s="1052"/>
      <c r="E31" s="1122"/>
      <c r="F31" s="1123"/>
      <c r="G31" s="1123"/>
      <c r="H31" s="1123"/>
      <c r="I31" s="1123"/>
      <c r="J31" s="1123"/>
      <c r="K31" s="1124"/>
      <c r="L31" s="1122"/>
      <c r="M31" s="1123"/>
      <c r="N31" s="1123"/>
      <c r="O31" s="1123"/>
      <c r="P31" s="1123"/>
      <c r="Q31" s="1123"/>
      <c r="R31" s="1123"/>
      <c r="S31" s="1124"/>
      <c r="T31" s="1053"/>
      <c r="U31" s="1053"/>
      <c r="V31" s="1053"/>
      <c r="W31" s="1053"/>
      <c r="X31" s="1053"/>
      <c r="Y31" s="1053"/>
      <c r="Z31" s="1053"/>
      <c r="AA31" s="1053"/>
      <c r="AB31" s="1053"/>
      <c r="AC31" s="1053"/>
      <c r="AD31" s="1053"/>
      <c r="AE31" s="1053"/>
      <c r="AF31" s="1053"/>
      <c r="AG31" s="1053"/>
      <c r="AH31" s="1053"/>
      <c r="AI31" s="1054"/>
    </row>
    <row r="32" spans="1:35" ht="21" customHeight="1">
      <c r="A32" s="1088"/>
      <c r="B32" s="1089"/>
      <c r="C32" s="1052">
        <v>10</v>
      </c>
      <c r="D32" s="1052"/>
      <c r="E32" s="1122"/>
      <c r="F32" s="1123"/>
      <c r="G32" s="1123"/>
      <c r="H32" s="1123"/>
      <c r="I32" s="1123"/>
      <c r="J32" s="1123"/>
      <c r="K32" s="1124"/>
      <c r="L32" s="1122"/>
      <c r="M32" s="1123"/>
      <c r="N32" s="1123"/>
      <c r="O32" s="1123"/>
      <c r="P32" s="1123"/>
      <c r="Q32" s="1123"/>
      <c r="R32" s="1123"/>
      <c r="S32" s="1124"/>
      <c r="T32" s="1053"/>
      <c r="U32" s="1053"/>
      <c r="V32" s="1053"/>
      <c r="W32" s="1053"/>
      <c r="X32" s="1053"/>
      <c r="Y32" s="1053"/>
      <c r="Z32" s="1053"/>
      <c r="AA32" s="1053"/>
      <c r="AB32" s="1053"/>
      <c r="AC32" s="1053"/>
      <c r="AD32" s="1053"/>
      <c r="AE32" s="1053"/>
      <c r="AF32" s="1075"/>
      <c r="AG32" s="1076"/>
      <c r="AH32" s="1076"/>
      <c r="AI32" s="1135"/>
    </row>
    <row r="33" spans="1:35" ht="21" customHeight="1">
      <c r="A33" s="1088"/>
      <c r="B33" s="1089"/>
      <c r="C33" s="1052">
        <v>11</v>
      </c>
      <c r="D33" s="1052"/>
      <c r="E33" s="1122"/>
      <c r="F33" s="1123"/>
      <c r="G33" s="1123"/>
      <c r="H33" s="1123"/>
      <c r="I33" s="1123"/>
      <c r="J33" s="1123"/>
      <c r="K33" s="1124"/>
      <c r="L33" s="1122"/>
      <c r="M33" s="1123"/>
      <c r="N33" s="1123"/>
      <c r="O33" s="1123"/>
      <c r="P33" s="1123"/>
      <c r="Q33" s="1123"/>
      <c r="R33" s="1123"/>
      <c r="S33" s="1124"/>
      <c r="T33" s="1053"/>
      <c r="U33" s="1053"/>
      <c r="V33" s="1053"/>
      <c r="W33" s="1053"/>
      <c r="X33" s="1053"/>
      <c r="Y33" s="1053"/>
      <c r="Z33" s="1053"/>
      <c r="AA33" s="1053"/>
      <c r="AB33" s="1053"/>
      <c r="AC33" s="1053"/>
      <c r="AD33" s="1053"/>
      <c r="AE33" s="1053"/>
      <c r="AF33" s="1075"/>
      <c r="AG33" s="1076"/>
      <c r="AH33" s="1076"/>
      <c r="AI33" s="1135"/>
    </row>
    <row r="34" spans="1:35" ht="21" customHeight="1">
      <c r="A34" s="1088"/>
      <c r="B34" s="1089"/>
      <c r="C34" s="1052">
        <v>12</v>
      </c>
      <c r="D34" s="1052"/>
      <c r="E34" s="1122"/>
      <c r="F34" s="1123"/>
      <c r="G34" s="1123"/>
      <c r="H34" s="1123"/>
      <c r="I34" s="1123"/>
      <c r="J34" s="1123"/>
      <c r="K34" s="1124"/>
      <c r="L34" s="1122"/>
      <c r="M34" s="1123"/>
      <c r="N34" s="1123"/>
      <c r="O34" s="1123"/>
      <c r="P34" s="1123"/>
      <c r="Q34" s="1123"/>
      <c r="R34" s="1123"/>
      <c r="S34" s="1124"/>
      <c r="T34" s="1053"/>
      <c r="U34" s="1053"/>
      <c r="V34" s="1053"/>
      <c r="W34" s="1053"/>
      <c r="X34" s="1053"/>
      <c r="Y34" s="1053"/>
      <c r="Z34" s="1053"/>
      <c r="AA34" s="1053"/>
      <c r="AB34" s="1053"/>
      <c r="AC34" s="1053"/>
      <c r="AD34" s="1053"/>
      <c r="AE34" s="1053"/>
      <c r="AF34" s="1075"/>
      <c r="AG34" s="1076"/>
      <c r="AH34" s="1076"/>
      <c r="AI34" s="1135"/>
    </row>
    <row r="35" spans="1:35" ht="21" customHeight="1">
      <c r="A35" s="1088"/>
      <c r="B35" s="1089"/>
      <c r="C35" s="1052">
        <v>13</v>
      </c>
      <c r="D35" s="1052"/>
      <c r="E35" s="1122"/>
      <c r="F35" s="1123"/>
      <c r="G35" s="1123"/>
      <c r="H35" s="1123"/>
      <c r="I35" s="1123"/>
      <c r="J35" s="1123"/>
      <c r="K35" s="1124"/>
      <c r="L35" s="1122"/>
      <c r="M35" s="1123"/>
      <c r="N35" s="1123"/>
      <c r="O35" s="1123"/>
      <c r="P35" s="1123"/>
      <c r="Q35" s="1123"/>
      <c r="R35" s="1123"/>
      <c r="S35" s="1124"/>
      <c r="T35" s="1075"/>
      <c r="U35" s="1076"/>
      <c r="V35" s="1076"/>
      <c r="W35" s="1076"/>
      <c r="X35" s="1076"/>
      <c r="Y35" s="1076"/>
      <c r="Z35" s="1076"/>
      <c r="AA35" s="1076"/>
      <c r="AB35" s="1076"/>
      <c r="AC35" s="1077"/>
      <c r="AD35" s="1075"/>
      <c r="AE35" s="1077"/>
      <c r="AF35" s="1075"/>
      <c r="AG35" s="1076"/>
      <c r="AH35" s="1076"/>
      <c r="AI35" s="1135"/>
    </row>
    <row r="36" spans="1:35" ht="21" customHeight="1">
      <c r="A36" s="1088"/>
      <c r="B36" s="1089"/>
      <c r="C36" s="1052">
        <v>14</v>
      </c>
      <c r="D36" s="1052"/>
      <c r="E36" s="1122"/>
      <c r="F36" s="1123"/>
      <c r="G36" s="1123"/>
      <c r="H36" s="1123"/>
      <c r="I36" s="1123"/>
      <c r="J36" s="1123"/>
      <c r="K36" s="1124"/>
      <c r="L36" s="1122"/>
      <c r="M36" s="1123"/>
      <c r="N36" s="1123"/>
      <c r="O36" s="1123"/>
      <c r="P36" s="1123"/>
      <c r="Q36" s="1123"/>
      <c r="R36" s="1123"/>
      <c r="S36" s="1124"/>
      <c r="T36" s="1075"/>
      <c r="U36" s="1076"/>
      <c r="V36" s="1076"/>
      <c r="W36" s="1076"/>
      <c r="X36" s="1076"/>
      <c r="Y36" s="1076"/>
      <c r="Z36" s="1076"/>
      <c r="AA36" s="1076"/>
      <c r="AB36" s="1076"/>
      <c r="AC36" s="1077"/>
      <c r="AD36" s="1075"/>
      <c r="AE36" s="1077"/>
      <c r="AF36" s="1075"/>
      <c r="AG36" s="1076"/>
      <c r="AH36" s="1076"/>
      <c r="AI36" s="1135"/>
    </row>
    <row r="37" spans="1:35" ht="21" customHeight="1">
      <c r="A37" s="1088"/>
      <c r="B37" s="1089"/>
      <c r="C37" s="1052">
        <v>15</v>
      </c>
      <c r="D37" s="1052"/>
      <c r="E37" s="1125"/>
      <c r="F37" s="1126"/>
      <c r="G37" s="1126"/>
      <c r="H37" s="1126"/>
      <c r="I37" s="1126"/>
      <c r="J37" s="1126"/>
      <c r="K37" s="1127"/>
      <c r="L37" s="1125"/>
      <c r="M37" s="1126"/>
      <c r="N37" s="1126"/>
      <c r="O37" s="1126"/>
      <c r="P37" s="1126"/>
      <c r="Q37" s="1126"/>
      <c r="R37" s="1126"/>
      <c r="S37" s="1127"/>
      <c r="T37" s="1075"/>
      <c r="U37" s="1076"/>
      <c r="V37" s="1076"/>
      <c r="W37" s="1076"/>
      <c r="X37" s="1076"/>
      <c r="Y37" s="1076"/>
      <c r="Z37" s="1076"/>
      <c r="AA37" s="1076"/>
      <c r="AB37" s="1076"/>
      <c r="AC37" s="1077"/>
      <c r="AD37" s="1075"/>
      <c r="AE37" s="1077"/>
      <c r="AF37" s="1075"/>
      <c r="AG37" s="1076"/>
      <c r="AH37" s="1076"/>
      <c r="AI37" s="1135"/>
    </row>
    <row r="38" spans="1:35" ht="21" customHeight="1" thickBot="1">
      <c r="A38" s="1082"/>
      <c r="B38" s="1083"/>
      <c r="C38" s="1069" t="s">
        <v>148</v>
      </c>
      <c r="D38" s="1069"/>
      <c r="E38" s="1069"/>
      <c r="F38" s="1069"/>
      <c r="G38" s="1069"/>
      <c r="H38" s="1069"/>
      <c r="I38" s="1069"/>
      <c r="J38" s="1069"/>
      <c r="K38" s="1069"/>
      <c r="L38" s="1069"/>
      <c r="M38" s="1069"/>
      <c r="N38" s="1069"/>
      <c r="O38" s="1069"/>
      <c r="P38" s="1069"/>
      <c r="Q38" s="1069"/>
      <c r="R38" s="1069"/>
      <c r="S38" s="1069"/>
      <c r="T38" s="1069"/>
      <c r="U38" s="1069"/>
      <c r="V38" s="1069"/>
      <c r="W38" s="1069"/>
      <c r="X38" s="1069"/>
      <c r="Y38" s="1069"/>
      <c r="Z38" s="1069"/>
      <c r="AA38" s="1069"/>
      <c r="AB38" s="1069"/>
      <c r="AC38" s="1069"/>
      <c r="AD38" s="1069"/>
      <c r="AE38" s="1069"/>
      <c r="AF38" s="1069">
        <f>COUNTIF(AF23:AI31,"○")</f>
        <v>1</v>
      </c>
      <c r="AG38" s="1069"/>
      <c r="AH38" s="1069"/>
      <c r="AI38" s="1070"/>
    </row>
    <row r="39" spans="1:35" ht="63.75" customHeight="1" thickBot="1">
      <c r="A39" s="1071" t="s">
        <v>26</v>
      </c>
      <c r="B39" s="1072"/>
      <c r="C39" s="1072"/>
      <c r="D39" s="1072"/>
      <c r="E39" s="1072"/>
      <c r="F39" s="1072"/>
      <c r="G39" s="1072"/>
      <c r="H39" s="1072"/>
      <c r="I39" s="1072"/>
      <c r="J39" s="1072"/>
      <c r="K39" s="1072"/>
      <c r="L39" s="1072"/>
      <c r="M39" s="1072"/>
      <c r="N39" s="1072"/>
      <c r="O39" s="1072"/>
      <c r="P39" s="1072"/>
      <c r="Q39" s="1072"/>
      <c r="R39" s="1072"/>
      <c r="S39" s="1072"/>
      <c r="T39" s="1072"/>
      <c r="U39" s="1072"/>
      <c r="V39" s="1072"/>
      <c r="W39" s="1072"/>
      <c r="X39" s="1072"/>
      <c r="Y39" s="1072"/>
      <c r="Z39" s="1072"/>
      <c r="AA39" s="1072"/>
      <c r="AB39" s="1072"/>
      <c r="AC39" s="1072"/>
      <c r="AD39" s="1072"/>
      <c r="AE39" s="1072"/>
      <c r="AF39" s="1072"/>
      <c r="AG39" s="1072"/>
      <c r="AH39" s="1072"/>
      <c r="AI39" s="1073"/>
    </row>
    <row r="40" spans="1:35" ht="21" customHeight="1">
      <c r="A40" s="1078" t="s">
        <v>27</v>
      </c>
      <c r="B40" s="1079"/>
      <c r="C40" s="1084" t="s">
        <v>28</v>
      </c>
      <c r="D40" s="1084"/>
      <c r="E40" s="1084"/>
      <c r="F40" s="1084"/>
      <c r="G40" s="1084"/>
      <c r="H40" s="1084"/>
      <c r="I40" s="1084"/>
      <c r="J40" s="1084"/>
      <c r="K40" s="1084"/>
      <c r="L40" s="1084"/>
      <c r="M40" s="1084"/>
      <c r="N40" s="1084"/>
      <c r="O40" s="1084"/>
      <c r="P40" s="1084"/>
      <c r="Q40" s="1084"/>
      <c r="R40" s="1084"/>
      <c r="S40" s="1084"/>
      <c r="T40" s="1084"/>
      <c r="U40" s="1084"/>
      <c r="V40" s="1084"/>
      <c r="W40" s="1084"/>
      <c r="X40" s="1084"/>
      <c r="Y40" s="1084"/>
      <c r="Z40" s="1084"/>
      <c r="AA40" s="1084"/>
      <c r="AB40" s="1084"/>
      <c r="AC40" s="1084"/>
      <c r="AD40" s="1084"/>
      <c r="AE40" s="1084"/>
      <c r="AF40" s="1084"/>
      <c r="AG40" s="1084"/>
      <c r="AH40" s="1084"/>
      <c r="AI40" s="1085"/>
    </row>
    <row r="41" spans="1:35" ht="21" customHeight="1">
      <c r="A41" s="1080"/>
      <c r="B41" s="1081"/>
      <c r="C41" s="1053"/>
      <c r="D41" s="1053"/>
      <c r="E41" s="1053"/>
      <c r="F41" s="1053"/>
      <c r="G41" s="1053"/>
      <c r="H41" s="1053"/>
      <c r="I41" s="1053"/>
      <c r="J41" s="1053"/>
      <c r="K41" s="1053"/>
      <c r="L41" s="1053"/>
      <c r="M41" s="1053"/>
      <c r="N41" s="1053"/>
      <c r="O41" s="1053"/>
      <c r="P41" s="1053"/>
      <c r="Q41" s="1053"/>
      <c r="R41" s="1053"/>
      <c r="S41" s="1053"/>
      <c r="T41" s="1053"/>
      <c r="U41" s="1053"/>
      <c r="V41" s="1053"/>
      <c r="W41" s="1053"/>
      <c r="X41" s="1053"/>
      <c r="Y41" s="1053"/>
      <c r="Z41" s="1053"/>
      <c r="AA41" s="1053"/>
      <c r="AB41" s="1053"/>
      <c r="AC41" s="1053"/>
      <c r="AD41" s="1053"/>
      <c r="AE41" s="1053"/>
      <c r="AF41" s="1053"/>
      <c r="AG41" s="1053"/>
      <c r="AH41" s="1053"/>
      <c r="AI41" s="1054"/>
    </row>
    <row r="42" spans="1:35" ht="21" customHeight="1">
      <c r="A42" s="1080"/>
      <c r="B42" s="1081"/>
      <c r="C42" s="1053"/>
      <c r="D42" s="1053"/>
      <c r="E42" s="1053"/>
      <c r="F42" s="1053"/>
      <c r="G42" s="1053"/>
      <c r="H42" s="1053"/>
      <c r="I42" s="1053"/>
      <c r="J42" s="1053"/>
      <c r="K42" s="1053"/>
      <c r="L42" s="1053"/>
      <c r="M42" s="1053"/>
      <c r="N42" s="1053"/>
      <c r="O42" s="1053"/>
      <c r="P42" s="1053"/>
      <c r="Q42" s="1053"/>
      <c r="R42" s="1053"/>
      <c r="S42" s="1053"/>
      <c r="T42" s="1053"/>
      <c r="U42" s="1053"/>
      <c r="V42" s="1053"/>
      <c r="W42" s="1053"/>
      <c r="X42" s="1053"/>
      <c r="Y42" s="1053"/>
      <c r="Z42" s="1053"/>
      <c r="AA42" s="1053"/>
      <c r="AB42" s="1053"/>
      <c r="AC42" s="1053"/>
      <c r="AD42" s="1053"/>
      <c r="AE42" s="1053"/>
      <c r="AF42" s="1053"/>
      <c r="AG42" s="1053"/>
      <c r="AH42" s="1053"/>
      <c r="AI42" s="1054"/>
    </row>
    <row r="43" spans="1:35" ht="21" customHeight="1">
      <c r="A43" s="1080"/>
      <c r="B43" s="1081"/>
      <c r="C43" s="1053"/>
      <c r="D43" s="1053"/>
      <c r="E43" s="1053"/>
      <c r="F43" s="1053"/>
      <c r="G43" s="1053"/>
      <c r="H43" s="1053"/>
      <c r="I43" s="1053"/>
      <c r="J43" s="1053"/>
      <c r="K43" s="1053"/>
      <c r="L43" s="1053"/>
      <c r="M43" s="1053"/>
      <c r="N43" s="1053"/>
      <c r="O43" s="1053"/>
      <c r="P43" s="1053"/>
      <c r="Q43" s="1053"/>
      <c r="R43" s="1053"/>
      <c r="S43" s="1053"/>
      <c r="T43" s="1053"/>
      <c r="U43" s="1053"/>
      <c r="V43" s="1053"/>
      <c r="W43" s="1053"/>
      <c r="X43" s="1053"/>
      <c r="Y43" s="1053"/>
      <c r="Z43" s="1053"/>
      <c r="AA43" s="1053"/>
      <c r="AB43" s="1053"/>
      <c r="AC43" s="1053"/>
      <c r="AD43" s="1053"/>
      <c r="AE43" s="1053"/>
      <c r="AF43" s="1053"/>
      <c r="AG43" s="1053"/>
      <c r="AH43" s="1053"/>
      <c r="AI43" s="1054"/>
    </row>
    <row r="44" spans="1:35" ht="21" customHeight="1">
      <c r="A44" s="1080"/>
      <c r="B44" s="1081"/>
      <c r="C44" s="1053"/>
      <c r="D44" s="1053"/>
      <c r="E44" s="1053"/>
      <c r="F44" s="1053"/>
      <c r="G44" s="1053"/>
      <c r="H44" s="1053"/>
      <c r="I44" s="1053"/>
      <c r="J44" s="1053"/>
      <c r="K44" s="1053"/>
      <c r="L44" s="1053"/>
      <c r="M44" s="1053"/>
      <c r="N44" s="1053"/>
      <c r="O44" s="1053"/>
      <c r="P44" s="1053"/>
      <c r="Q44" s="1053"/>
      <c r="R44" s="1053"/>
      <c r="S44" s="1053"/>
      <c r="T44" s="1053"/>
      <c r="U44" s="1053"/>
      <c r="V44" s="1053"/>
      <c r="W44" s="1053"/>
      <c r="X44" s="1053"/>
      <c r="Y44" s="1053"/>
      <c r="Z44" s="1053"/>
      <c r="AA44" s="1053"/>
      <c r="AB44" s="1053"/>
      <c r="AC44" s="1053"/>
      <c r="AD44" s="1053"/>
      <c r="AE44" s="1053"/>
      <c r="AF44" s="1053"/>
      <c r="AG44" s="1053"/>
      <c r="AH44" s="1053"/>
      <c r="AI44" s="1054"/>
    </row>
    <row r="45" spans="1:35" ht="21" customHeight="1">
      <c r="A45" s="1080"/>
      <c r="B45" s="1081"/>
      <c r="C45" s="1053"/>
      <c r="D45" s="1053"/>
      <c r="E45" s="1053"/>
      <c r="F45" s="1053"/>
      <c r="G45" s="1053"/>
      <c r="H45" s="1053"/>
      <c r="I45" s="1053"/>
      <c r="J45" s="1053"/>
      <c r="K45" s="1053"/>
      <c r="L45" s="1053"/>
      <c r="M45" s="1053"/>
      <c r="N45" s="1053"/>
      <c r="O45" s="1053"/>
      <c r="P45" s="1053"/>
      <c r="Q45" s="1053"/>
      <c r="R45" s="1053"/>
      <c r="S45" s="1053"/>
      <c r="T45" s="1053"/>
      <c r="U45" s="1053"/>
      <c r="V45" s="1053"/>
      <c r="W45" s="1053"/>
      <c r="X45" s="1053"/>
      <c r="Y45" s="1053"/>
      <c r="Z45" s="1053"/>
      <c r="AA45" s="1053"/>
      <c r="AB45" s="1053"/>
      <c r="AC45" s="1053"/>
      <c r="AD45" s="1053"/>
      <c r="AE45" s="1053"/>
      <c r="AF45" s="1053"/>
      <c r="AG45" s="1053"/>
      <c r="AH45" s="1053"/>
      <c r="AI45" s="1054"/>
    </row>
    <row r="46" spans="1:35" ht="21" customHeight="1" thickBot="1">
      <c r="A46" s="1082"/>
      <c r="B46" s="1083"/>
      <c r="C46" s="1069" t="s">
        <v>29</v>
      </c>
      <c r="D46" s="1069"/>
      <c r="E46" s="1069"/>
      <c r="F46" s="1069"/>
      <c r="G46" s="1069"/>
      <c r="H46" s="1069"/>
      <c r="I46" s="1069"/>
      <c r="J46" s="1069"/>
      <c r="K46" s="1069"/>
      <c r="L46" s="1069"/>
      <c r="M46" s="1069"/>
      <c r="N46" s="1069"/>
      <c r="O46" s="1069"/>
      <c r="P46" s="1069"/>
      <c r="Q46" s="1069"/>
      <c r="R46" s="1069"/>
      <c r="S46" s="1069"/>
      <c r="T46" s="1069"/>
      <c r="U46" s="1069"/>
      <c r="V46" s="1069"/>
      <c r="W46" s="1069"/>
      <c r="X46" s="1069"/>
      <c r="Y46" s="1069"/>
      <c r="Z46" s="1069"/>
      <c r="AA46" s="1069"/>
      <c r="AB46" s="1069"/>
      <c r="AC46" s="1069"/>
      <c r="AD46" s="1069"/>
      <c r="AE46" s="1069"/>
      <c r="AF46" s="1069"/>
      <c r="AG46" s="1069"/>
      <c r="AH46" s="1069"/>
      <c r="AI46" s="1070"/>
    </row>
    <row r="47" spans="1:35" ht="31.5" customHeight="1">
      <c r="A47" s="13" t="s">
        <v>30</v>
      </c>
    </row>
    <row r="48" spans="1:35" ht="21" customHeight="1">
      <c r="A48" s="1074" t="s">
        <v>31</v>
      </c>
      <c r="B48" s="1074"/>
      <c r="C48" s="1074"/>
      <c r="D48" s="1074"/>
      <c r="E48" s="1074"/>
      <c r="F48" s="1074"/>
      <c r="G48" s="1074"/>
      <c r="H48" s="1074"/>
      <c r="I48" s="1074"/>
      <c r="J48" s="1074"/>
      <c r="K48" s="1074"/>
      <c r="L48" s="1074"/>
      <c r="M48" s="1074"/>
      <c r="N48" s="1074"/>
      <c r="O48" s="1074"/>
      <c r="P48" s="1074"/>
      <c r="Q48" s="1074"/>
      <c r="R48" s="1074"/>
      <c r="S48" s="1074"/>
      <c r="T48" s="1074"/>
      <c r="U48" s="1074"/>
      <c r="V48" s="1074"/>
      <c r="W48" s="1074"/>
      <c r="X48" s="1074"/>
      <c r="Y48" s="1074"/>
      <c r="Z48" s="1074"/>
      <c r="AA48" s="1074"/>
      <c r="AB48" s="1074"/>
      <c r="AC48" s="1074"/>
      <c r="AD48" s="1074"/>
      <c r="AE48" s="1074"/>
      <c r="AF48" s="1074"/>
      <c r="AG48" s="1074"/>
      <c r="AH48" s="1074"/>
      <c r="AI48" s="1074"/>
    </row>
    <row r="49" spans="1:35" ht="21" customHeight="1">
      <c r="A49" s="1074"/>
      <c r="B49" s="1074"/>
      <c r="C49" s="1074"/>
      <c r="D49" s="1074"/>
      <c r="E49" s="1074"/>
      <c r="F49" s="1074"/>
      <c r="G49" s="1074"/>
      <c r="H49" s="1074"/>
      <c r="I49" s="1074"/>
      <c r="J49" s="1074"/>
      <c r="K49" s="1074"/>
      <c r="L49" s="1074"/>
      <c r="M49" s="1074"/>
      <c r="N49" s="1074"/>
      <c r="O49" s="1074"/>
      <c r="P49" s="1074"/>
      <c r="Q49" s="1074"/>
      <c r="R49" s="1074"/>
      <c r="S49" s="1074"/>
      <c r="T49" s="1074"/>
      <c r="U49" s="1074"/>
      <c r="V49" s="1074"/>
      <c r="W49" s="1074"/>
      <c r="X49" s="1074"/>
      <c r="Y49" s="1074"/>
      <c r="Z49" s="1074"/>
      <c r="AA49" s="1074"/>
      <c r="AB49" s="1074"/>
      <c r="AC49" s="1074"/>
      <c r="AD49" s="1074"/>
      <c r="AE49" s="1074"/>
      <c r="AF49" s="1074"/>
      <c r="AG49" s="1074"/>
      <c r="AH49" s="1074"/>
      <c r="AI49" s="1074"/>
    </row>
    <row r="50" spans="1:35" ht="21" customHeight="1"/>
    <row r="51" spans="1:35" ht="21" customHeight="1"/>
    <row r="52" spans="1:35" ht="21" customHeight="1"/>
    <row r="53" spans="1:35" ht="21" customHeight="1"/>
    <row r="54" spans="1:35" ht="21" customHeight="1"/>
    <row r="55" spans="1:35" ht="21" customHeight="1"/>
    <row r="56" spans="1:35" ht="21" customHeight="1"/>
    <row r="57" spans="1:35" ht="21" customHeight="1"/>
    <row r="58" spans="1:35" ht="21" customHeight="1"/>
    <row r="59" spans="1:35" ht="21" customHeight="1"/>
    <row r="60" spans="1:35" ht="21" customHeight="1"/>
    <row r="61" spans="1:35" ht="21" customHeight="1"/>
    <row r="62" spans="1:35" ht="21" customHeight="1"/>
    <row r="63" spans="1:35" ht="21" customHeight="1"/>
    <row r="64" spans="1:35"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sheetData>
  <mergeCells count="152">
    <mergeCell ref="AD37:AE37"/>
    <mergeCell ref="AF35:AI35"/>
    <mergeCell ref="AF36:AI36"/>
    <mergeCell ref="AF37:AI37"/>
    <mergeCell ref="AF33:AI33"/>
    <mergeCell ref="AF34:AI34"/>
    <mergeCell ref="T31:AC31"/>
    <mergeCell ref="T32:AC32"/>
    <mergeCell ref="T33:AC33"/>
    <mergeCell ref="AD32:AE32"/>
    <mergeCell ref="AD34:AE34"/>
    <mergeCell ref="T34:AC34"/>
    <mergeCell ref="AD33:AE33"/>
    <mergeCell ref="C35:D35"/>
    <mergeCell ref="C31:D31"/>
    <mergeCell ref="T26:AC26"/>
    <mergeCell ref="AF32:AI32"/>
    <mergeCell ref="AF31:AI31"/>
    <mergeCell ref="AF24:AI24"/>
    <mergeCell ref="AD24:AE24"/>
    <mergeCell ref="C32:D32"/>
    <mergeCell ref="C28:D28"/>
    <mergeCell ref="T30:AC30"/>
    <mergeCell ref="C29:D29"/>
    <mergeCell ref="AF27:AI27"/>
    <mergeCell ref="AF29:AI29"/>
    <mergeCell ref="AF28:AI28"/>
    <mergeCell ref="Z3:AI3"/>
    <mergeCell ref="L26:S29"/>
    <mergeCell ref="E30:K37"/>
    <mergeCell ref="L30:S37"/>
    <mergeCell ref="T35:AC35"/>
    <mergeCell ref="C25:D25"/>
    <mergeCell ref="AB19:AE19"/>
    <mergeCell ref="L20:S22"/>
    <mergeCell ref="C26:D26"/>
    <mergeCell ref="E18:K18"/>
    <mergeCell ref="C23:D23"/>
    <mergeCell ref="E23:K25"/>
    <mergeCell ref="L23:S25"/>
    <mergeCell ref="C24:D24"/>
    <mergeCell ref="T24:AC24"/>
    <mergeCell ref="T25:AC25"/>
    <mergeCell ref="T23:AC23"/>
    <mergeCell ref="AD20:AE22"/>
    <mergeCell ref="C20:K22"/>
    <mergeCell ref="C34:D34"/>
    <mergeCell ref="C33:D33"/>
    <mergeCell ref="AD26:AE26"/>
    <mergeCell ref="E26:K29"/>
    <mergeCell ref="C27:D27"/>
    <mergeCell ref="A8:B19"/>
    <mergeCell ref="C19:W19"/>
    <mergeCell ref="X19:AA19"/>
    <mergeCell ref="L11:W11"/>
    <mergeCell ref="L12:W12"/>
    <mergeCell ref="L13:W13"/>
    <mergeCell ref="L14:W14"/>
    <mergeCell ref="L15:W15"/>
    <mergeCell ref="X12:AA12"/>
    <mergeCell ref="X13:AA13"/>
    <mergeCell ref="X17:AA17"/>
    <mergeCell ref="E16:K16"/>
    <mergeCell ref="L18:W18"/>
    <mergeCell ref="X8:AA10"/>
    <mergeCell ref="C11:D11"/>
    <mergeCell ref="X11:AA11"/>
    <mergeCell ref="E12:K12"/>
    <mergeCell ref="C17:D17"/>
    <mergeCell ref="C18:D18"/>
    <mergeCell ref="E11:K11"/>
    <mergeCell ref="AB18:AE18"/>
    <mergeCell ref="AB15:AE15"/>
    <mergeCell ref="AB16:AE16"/>
    <mergeCell ref="E17:K17"/>
    <mergeCell ref="X14:AA14"/>
    <mergeCell ref="L16:W16"/>
    <mergeCell ref="X15:AA15"/>
    <mergeCell ref="X16:AA16"/>
    <mergeCell ref="L17:W17"/>
    <mergeCell ref="AF8:AI10"/>
    <mergeCell ref="AF26:AI26"/>
    <mergeCell ref="AF25:AI25"/>
    <mergeCell ref="AB8:AE10"/>
    <mergeCell ref="AF23:AI23"/>
    <mergeCell ref="AF11:AI11"/>
    <mergeCell ref="AF15:AI15"/>
    <mergeCell ref="C8:K10"/>
    <mergeCell ref="L8:W10"/>
    <mergeCell ref="C13:D13"/>
    <mergeCell ref="C14:D14"/>
    <mergeCell ref="C15:D15"/>
    <mergeCell ref="C16:D16"/>
    <mergeCell ref="E15:K15"/>
    <mergeCell ref="E13:K13"/>
    <mergeCell ref="E14:K14"/>
    <mergeCell ref="AF20:AI22"/>
    <mergeCell ref="AF12:AI12"/>
    <mergeCell ref="AF13:AI13"/>
    <mergeCell ref="AF14:AI14"/>
    <mergeCell ref="AB11:AE11"/>
    <mergeCell ref="AB12:AE12"/>
    <mergeCell ref="AB13:AE13"/>
    <mergeCell ref="AB14:AE14"/>
    <mergeCell ref="A39:AI39"/>
    <mergeCell ref="A48:AI49"/>
    <mergeCell ref="C37:D37"/>
    <mergeCell ref="C36:D36"/>
    <mergeCell ref="T36:AC36"/>
    <mergeCell ref="AD35:AE35"/>
    <mergeCell ref="AD36:AE36"/>
    <mergeCell ref="T37:AC37"/>
    <mergeCell ref="A40:B46"/>
    <mergeCell ref="C40:AI40"/>
    <mergeCell ref="C41:AI45"/>
    <mergeCell ref="AF38:AI38"/>
    <mergeCell ref="C38:AE38"/>
    <mergeCell ref="C46:U46"/>
    <mergeCell ref="V46:AI46"/>
    <mergeCell ref="A20:B38"/>
    <mergeCell ref="AD29:AE29"/>
    <mergeCell ref="AD30:AE30"/>
    <mergeCell ref="AD31:AE31"/>
    <mergeCell ref="AD27:AE27"/>
    <mergeCell ref="T27:AC27"/>
    <mergeCell ref="T28:AC28"/>
    <mergeCell ref="T29:AC29"/>
    <mergeCell ref="AD28:AE28"/>
    <mergeCell ref="A2:AI2"/>
    <mergeCell ref="C30:D30"/>
    <mergeCell ref="AF30:AI30"/>
    <mergeCell ref="L6:U6"/>
    <mergeCell ref="V6:Z7"/>
    <mergeCell ref="A4:K4"/>
    <mergeCell ref="AD25:AE25"/>
    <mergeCell ref="L7:U7"/>
    <mergeCell ref="A6:E7"/>
    <mergeCell ref="F6:K6"/>
    <mergeCell ref="L4:AI4"/>
    <mergeCell ref="A5:K5"/>
    <mergeCell ref="L5:AI5"/>
    <mergeCell ref="AA6:AI7"/>
    <mergeCell ref="F7:K7"/>
    <mergeCell ref="AD23:AE23"/>
    <mergeCell ref="T20:AC22"/>
    <mergeCell ref="AF17:AI17"/>
    <mergeCell ref="AB17:AE17"/>
    <mergeCell ref="AF19:AI19"/>
    <mergeCell ref="AF16:AI16"/>
    <mergeCell ref="X18:AA18"/>
    <mergeCell ref="C12:D12"/>
    <mergeCell ref="AF18:AI18"/>
  </mergeCells>
  <phoneticPr fontId="7"/>
  <printOptions horizontalCentered="1"/>
  <pageMargins left="0.39370078740157483" right="0.39370078740157483" top="0.19685039370078741" bottom="0.19685039370078741" header="0.51181102362204722" footer="0.51181102362204722"/>
  <pageSetup paperSize="9" scale="98" orientation="portrait" r:id="rId1"/>
  <headerFooter alignWithMargins="0"/>
  <rowBreaks count="1" manualBreakCount="1">
    <brk id="39"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59999389629810485"/>
  </sheetPr>
  <dimension ref="A1:H38"/>
  <sheetViews>
    <sheetView workbookViewId="0">
      <selection sqref="A1:E1"/>
    </sheetView>
  </sheetViews>
  <sheetFormatPr defaultColWidth="9" defaultRowHeight="13.2"/>
  <cols>
    <col min="1" max="1" width="12.109375" style="125" customWidth="1"/>
    <col min="2" max="7" width="9" style="125"/>
    <col min="8" max="8" width="14.109375" style="125" customWidth="1"/>
    <col min="9" max="16384" width="9" style="125"/>
  </cols>
  <sheetData>
    <row r="1" spans="1:8" ht="18.75" customHeight="1">
      <c r="A1" s="116" t="s">
        <v>156</v>
      </c>
      <c r="B1" s="116"/>
      <c r="C1" s="116"/>
      <c r="D1" s="116"/>
      <c r="E1" s="116"/>
      <c r="F1" s="116"/>
      <c r="G1" s="116"/>
      <c r="H1" s="116"/>
    </row>
    <row r="2" spans="1:8" ht="18.75" customHeight="1">
      <c r="A2" s="116"/>
      <c r="B2" s="116"/>
      <c r="C2" s="116"/>
      <c r="D2" s="116"/>
      <c r="E2" s="116"/>
      <c r="F2" s="116"/>
      <c r="G2" s="116"/>
      <c r="H2" s="116"/>
    </row>
    <row r="3" spans="1:8" ht="18.75" customHeight="1">
      <c r="A3" s="1148" t="s">
        <v>167</v>
      </c>
      <c r="B3" s="1148"/>
      <c r="C3" s="1148"/>
      <c r="D3" s="1148"/>
      <c r="E3" s="1148"/>
      <c r="F3" s="1148"/>
      <c r="G3" s="1148"/>
      <c r="H3" s="1148"/>
    </row>
    <row r="4" spans="1:8" ht="18.75" customHeight="1">
      <c r="A4" s="116"/>
      <c r="B4" s="116"/>
      <c r="C4" s="116"/>
      <c r="D4" s="116"/>
      <c r="E4" s="116"/>
      <c r="F4" s="116"/>
      <c r="G4" s="116"/>
      <c r="H4" s="116"/>
    </row>
    <row r="5" spans="1:8" ht="18.75" customHeight="1">
      <c r="A5" s="126" t="s">
        <v>65</v>
      </c>
      <c r="B5" s="1149"/>
      <c r="C5" s="1149"/>
      <c r="D5" s="1149"/>
      <c r="E5" s="1149"/>
      <c r="F5" s="1149"/>
      <c r="G5" s="1149"/>
      <c r="H5" s="1149"/>
    </row>
    <row r="6" spans="1:8" ht="18.75" customHeight="1">
      <c r="A6" s="126" t="s">
        <v>153</v>
      </c>
      <c r="B6" s="1150"/>
      <c r="C6" s="1150"/>
      <c r="D6" s="1150"/>
      <c r="E6" s="1150"/>
      <c r="F6" s="1150"/>
      <c r="G6" s="1150"/>
      <c r="H6" s="1150"/>
    </row>
    <row r="7" spans="1:8" ht="39" customHeight="1">
      <c r="A7" s="127" t="s">
        <v>158</v>
      </c>
      <c r="B7" s="1150"/>
      <c r="C7" s="1150"/>
      <c r="D7" s="1150"/>
      <c r="E7" s="1150"/>
      <c r="F7" s="1150"/>
      <c r="G7" s="1150"/>
      <c r="H7" s="1150"/>
    </row>
    <row r="8" spans="1:8" ht="18.75" customHeight="1">
      <c r="A8" s="116"/>
      <c r="B8" s="116"/>
      <c r="C8" s="116"/>
      <c r="D8" s="116"/>
      <c r="E8" s="116"/>
      <c r="F8" s="116"/>
      <c r="G8" s="116"/>
      <c r="H8" s="116"/>
    </row>
    <row r="9" spans="1:8" ht="18.75" customHeight="1">
      <c r="A9" s="1151" t="s">
        <v>159</v>
      </c>
      <c r="B9" s="1152"/>
      <c r="C9" s="1152"/>
      <c r="D9" s="1152"/>
      <c r="E9" s="1152"/>
      <c r="F9" s="1152"/>
      <c r="G9" s="1152"/>
      <c r="H9" s="1153"/>
    </row>
    <row r="10" spans="1:8" ht="18.75" customHeight="1">
      <c r="A10" s="128" t="s">
        <v>160</v>
      </c>
      <c r="B10" s="129"/>
      <c r="C10" s="129"/>
      <c r="D10" s="129"/>
      <c r="E10" s="129"/>
      <c r="F10" s="129"/>
      <c r="G10" s="129"/>
      <c r="H10" s="130"/>
    </row>
    <row r="11" spans="1:8" ht="18.75" customHeight="1">
      <c r="A11" s="1139"/>
      <c r="B11" s="1140"/>
      <c r="C11" s="1140"/>
      <c r="D11" s="1140"/>
      <c r="E11" s="1140"/>
      <c r="F11" s="1140"/>
      <c r="G11" s="1140"/>
      <c r="H11" s="1141"/>
    </row>
    <row r="12" spans="1:8" ht="18.75" customHeight="1">
      <c r="A12" s="1139"/>
      <c r="B12" s="1140"/>
      <c r="C12" s="1140"/>
      <c r="D12" s="1140"/>
      <c r="E12" s="1140"/>
      <c r="F12" s="1140"/>
      <c r="G12" s="1140"/>
      <c r="H12" s="1141"/>
    </row>
    <row r="13" spans="1:8" ht="18.75" customHeight="1">
      <c r="A13" s="131" t="s">
        <v>161</v>
      </c>
      <c r="B13" s="116"/>
      <c r="C13" s="116"/>
      <c r="D13" s="116"/>
      <c r="E13" s="116"/>
      <c r="F13" s="116"/>
      <c r="G13" s="116"/>
      <c r="H13" s="132"/>
    </row>
    <row r="14" spans="1:8" ht="18.75" customHeight="1">
      <c r="A14" s="131" t="s">
        <v>162</v>
      </c>
      <c r="B14" s="116"/>
      <c r="C14" s="116"/>
      <c r="D14" s="116"/>
      <c r="E14" s="116"/>
      <c r="F14" s="116"/>
      <c r="G14" s="116"/>
      <c r="H14" s="132"/>
    </row>
    <row r="15" spans="1:8" ht="18.75" customHeight="1">
      <c r="A15" s="1142"/>
      <c r="B15" s="1143"/>
      <c r="C15" s="1143"/>
      <c r="D15" s="1143"/>
      <c r="E15" s="1143"/>
      <c r="F15" s="1143"/>
      <c r="G15" s="1143"/>
      <c r="H15" s="1144"/>
    </row>
    <row r="16" spans="1:8" ht="18.75" customHeight="1">
      <c r="A16" s="131"/>
      <c r="B16" s="116"/>
      <c r="C16" s="116"/>
      <c r="D16" s="116"/>
      <c r="E16" s="116"/>
      <c r="F16" s="116"/>
      <c r="G16" s="116"/>
      <c r="H16" s="132"/>
    </row>
    <row r="17" spans="1:8" ht="18.75" customHeight="1">
      <c r="A17" s="131" t="s">
        <v>163</v>
      </c>
      <c r="B17" s="116"/>
      <c r="C17" s="116"/>
      <c r="D17" s="116"/>
      <c r="E17" s="116"/>
      <c r="F17" s="116"/>
      <c r="G17" s="116"/>
      <c r="H17" s="132"/>
    </row>
    <row r="18" spans="1:8" ht="18.75" customHeight="1">
      <c r="A18" s="1145"/>
      <c r="B18" s="1146"/>
      <c r="C18" s="1146"/>
      <c r="D18" s="1146"/>
      <c r="E18" s="1146"/>
      <c r="F18" s="1146"/>
      <c r="G18" s="1146"/>
      <c r="H18" s="1147"/>
    </row>
    <row r="19" spans="1:8" ht="18.75" customHeight="1">
      <c r="A19" s="1145"/>
      <c r="B19" s="1146"/>
      <c r="C19" s="1146"/>
      <c r="D19" s="1146"/>
      <c r="E19" s="1146"/>
      <c r="F19" s="1146"/>
      <c r="G19" s="1146"/>
      <c r="H19" s="1147"/>
    </row>
    <row r="20" spans="1:8" ht="18.75" customHeight="1">
      <c r="A20" s="1145"/>
      <c r="B20" s="1146"/>
      <c r="C20" s="1146"/>
      <c r="D20" s="1146"/>
      <c r="E20" s="1146"/>
      <c r="F20" s="1146"/>
      <c r="G20" s="1146"/>
      <c r="H20" s="1147"/>
    </row>
    <row r="21" spans="1:8" ht="18.75" customHeight="1">
      <c r="A21" s="1145"/>
      <c r="B21" s="1146"/>
      <c r="C21" s="1146"/>
      <c r="D21" s="1146"/>
      <c r="E21" s="1146"/>
      <c r="F21" s="1146"/>
      <c r="G21" s="1146"/>
      <c r="H21" s="1147"/>
    </row>
    <row r="22" spans="1:8" ht="18.75" customHeight="1">
      <c r="A22" s="1145"/>
      <c r="B22" s="1146"/>
      <c r="C22" s="1146"/>
      <c r="D22" s="1146"/>
      <c r="E22" s="1146"/>
      <c r="F22" s="1146"/>
      <c r="G22" s="1146"/>
      <c r="H22" s="1147"/>
    </row>
    <row r="23" spans="1:8" ht="18.75" customHeight="1">
      <c r="A23" s="131"/>
      <c r="B23" s="116"/>
      <c r="C23" s="116"/>
      <c r="D23" s="116"/>
      <c r="E23" s="116"/>
      <c r="F23" s="116"/>
      <c r="G23" s="116"/>
      <c r="H23" s="132"/>
    </row>
    <row r="24" spans="1:8" ht="18.75" customHeight="1">
      <c r="A24" s="131" t="s">
        <v>164</v>
      </c>
      <c r="B24" s="116"/>
      <c r="C24" s="116"/>
      <c r="D24" s="116"/>
      <c r="E24" s="116"/>
      <c r="F24" s="116"/>
      <c r="G24" s="116"/>
      <c r="H24" s="132"/>
    </row>
    <row r="25" spans="1:8" ht="18.75" customHeight="1">
      <c r="A25" s="131" t="s">
        <v>154</v>
      </c>
      <c r="B25" s="116"/>
      <c r="C25" s="116"/>
      <c r="D25" s="116"/>
      <c r="E25" s="116"/>
      <c r="F25" s="116"/>
      <c r="G25" s="116"/>
      <c r="H25" s="132"/>
    </row>
    <row r="26" spans="1:8" ht="18.75" customHeight="1">
      <c r="A26" s="1145"/>
      <c r="B26" s="1146"/>
      <c r="C26" s="1146"/>
      <c r="D26" s="1146"/>
      <c r="E26" s="1146"/>
      <c r="F26" s="1146"/>
      <c r="G26" s="1146"/>
      <c r="H26" s="1147"/>
    </row>
    <row r="27" spans="1:8" ht="18.75" customHeight="1">
      <c r="A27" s="1145"/>
      <c r="B27" s="1146"/>
      <c r="C27" s="1146"/>
      <c r="D27" s="1146"/>
      <c r="E27" s="1146"/>
      <c r="F27" s="1146"/>
      <c r="G27" s="1146"/>
      <c r="H27" s="1147"/>
    </row>
    <row r="28" spans="1:8" ht="18.75" customHeight="1">
      <c r="A28" s="1145"/>
      <c r="B28" s="1146"/>
      <c r="C28" s="1146"/>
      <c r="D28" s="1146"/>
      <c r="E28" s="1146"/>
      <c r="F28" s="1146"/>
      <c r="G28" s="1146"/>
      <c r="H28" s="1147"/>
    </row>
    <row r="29" spans="1:8" ht="18.75" customHeight="1">
      <c r="A29" s="1145"/>
      <c r="B29" s="1146"/>
      <c r="C29" s="1146"/>
      <c r="D29" s="1146"/>
      <c r="E29" s="1146"/>
      <c r="F29" s="1146"/>
      <c r="G29" s="1146"/>
      <c r="H29" s="1147"/>
    </row>
    <row r="30" spans="1:8" ht="18.75" customHeight="1">
      <c r="A30" s="1145"/>
      <c r="B30" s="1146"/>
      <c r="C30" s="1146"/>
      <c r="D30" s="1146"/>
      <c r="E30" s="1146"/>
      <c r="F30" s="1146"/>
      <c r="G30" s="1146"/>
      <c r="H30" s="1147"/>
    </row>
    <row r="31" spans="1:8" ht="18.75" customHeight="1">
      <c r="A31" s="136"/>
      <c r="B31" s="117"/>
      <c r="C31" s="117"/>
      <c r="D31" s="117"/>
      <c r="E31" s="117"/>
      <c r="F31" s="117"/>
      <c r="G31" s="117"/>
      <c r="H31" s="137"/>
    </row>
    <row r="32" spans="1:8" ht="18.75" customHeight="1">
      <c r="A32" s="131" t="s">
        <v>165</v>
      </c>
      <c r="B32" s="116"/>
      <c r="C32" s="116"/>
      <c r="D32" s="116"/>
      <c r="E32" s="116"/>
      <c r="F32" s="116"/>
      <c r="G32" s="116"/>
      <c r="H32" s="132"/>
    </row>
    <row r="33" spans="1:8" ht="18.75" customHeight="1">
      <c r="A33" s="1145"/>
      <c r="B33" s="1146"/>
      <c r="C33" s="1146"/>
      <c r="D33" s="1146"/>
      <c r="E33" s="1146"/>
      <c r="F33" s="1146"/>
      <c r="G33" s="1146"/>
      <c r="H33" s="1147"/>
    </row>
    <row r="34" spans="1:8" ht="18.75" customHeight="1">
      <c r="A34" s="1145"/>
      <c r="B34" s="1146"/>
      <c r="C34" s="1146"/>
      <c r="D34" s="1146"/>
      <c r="E34" s="1146"/>
      <c r="F34" s="1146"/>
      <c r="G34" s="1146"/>
      <c r="H34" s="1147"/>
    </row>
    <row r="35" spans="1:8" ht="18.75" customHeight="1">
      <c r="A35" s="131"/>
      <c r="B35" s="116"/>
      <c r="C35" s="116"/>
      <c r="D35" s="116"/>
      <c r="E35" s="116"/>
      <c r="F35" s="116"/>
      <c r="G35" s="116"/>
      <c r="H35" s="132"/>
    </row>
    <row r="36" spans="1:8" ht="18.75" customHeight="1">
      <c r="A36" s="131" t="s">
        <v>155</v>
      </c>
      <c r="B36" s="116"/>
      <c r="C36" s="116"/>
      <c r="D36" s="116"/>
      <c r="E36" s="116"/>
      <c r="F36" s="116"/>
      <c r="G36" s="116"/>
      <c r="H36" s="132"/>
    </row>
    <row r="37" spans="1:8" ht="18.75" customHeight="1">
      <c r="A37" s="1136"/>
      <c r="B37" s="1137"/>
      <c r="C37" s="1137"/>
      <c r="D37" s="1137"/>
      <c r="E37" s="1137"/>
      <c r="F37" s="1137"/>
      <c r="G37" s="1137"/>
      <c r="H37" s="1138"/>
    </row>
    <row r="38" spans="1:8" ht="18.75" customHeight="1">
      <c r="A38" s="116" t="s">
        <v>166</v>
      </c>
      <c r="B38" s="116"/>
      <c r="C38" s="116"/>
      <c r="D38" s="116"/>
      <c r="E38" s="116"/>
      <c r="F38" s="116"/>
      <c r="G38" s="116"/>
      <c r="H38" s="116"/>
    </row>
  </sheetData>
  <mergeCells count="11">
    <mergeCell ref="A3:H3"/>
    <mergeCell ref="B5:H5"/>
    <mergeCell ref="B6:H6"/>
    <mergeCell ref="B7:H7"/>
    <mergeCell ref="A9:H9"/>
    <mergeCell ref="A37:H37"/>
    <mergeCell ref="A11:H12"/>
    <mergeCell ref="A15:H15"/>
    <mergeCell ref="A18:H22"/>
    <mergeCell ref="A26:H30"/>
    <mergeCell ref="A33:H34"/>
  </mergeCells>
  <phoneticPr fontId="7"/>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59999389629810485"/>
  </sheetPr>
  <dimension ref="A1:H27"/>
  <sheetViews>
    <sheetView workbookViewId="0">
      <selection sqref="A1:E1"/>
    </sheetView>
  </sheetViews>
  <sheetFormatPr defaultColWidth="11" defaultRowHeight="13.2"/>
  <cols>
    <col min="1" max="16384" width="11" style="116"/>
  </cols>
  <sheetData>
    <row r="1" spans="1:8">
      <c r="A1" s="116" t="s">
        <v>200</v>
      </c>
    </row>
    <row r="3" spans="1:8">
      <c r="A3" s="1148" t="s">
        <v>157</v>
      </c>
      <c r="B3" s="1148"/>
      <c r="C3" s="1148"/>
      <c r="D3" s="1148"/>
      <c r="E3" s="1148"/>
      <c r="F3" s="1148"/>
      <c r="G3" s="1148"/>
      <c r="H3" s="1148"/>
    </row>
    <row r="5" spans="1:8">
      <c r="A5" s="126" t="s">
        <v>65</v>
      </c>
      <c r="B5" s="1149"/>
      <c r="C5" s="1149"/>
      <c r="D5" s="1149"/>
      <c r="E5" s="1149"/>
      <c r="F5" s="1149"/>
      <c r="G5" s="1149"/>
      <c r="H5" s="1149"/>
    </row>
    <row r="6" spans="1:8">
      <c r="A6" s="126" t="s">
        <v>153</v>
      </c>
      <c r="B6" s="1150"/>
      <c r="C6" s="1150"/>
      <c r="D6" s="1150"/>
      <c r="E6" s="1150"/>
      <c r="F6" s="1150"/>
      <c r="G6" s="1150"/>
      <c r="H6" s="1150"/>
    </row>
    <row r="7" spans="1:8" ht="39" customHeight="1">
      <c r="A7" s="127" t="s">
        <v>158</v>
      </c>
      <c r="B7" s="1150"/>
      <c r="C7" s="1150"/>
      <c r="D7" s="1150"/>
      <c r="E7" s="1150"/>
      <c r="F7" s="1150"/>
      <c r="G7" s="1150"/>
      <c r="H7" s="1150"/>
    </row>
    <row r="9" spans="1:8">
      <c r="A9" s="1151" t="s">
        <v>159</v>
      </c>
      <c r="B9" s="1152"/>
      <c r="C9" s="1152"/>
      <c r="D9" s="1152"/>
      <c r="E9" s="1152"/>
      <c r="F9" s="1152"/>
      <c r="G9" s="1152"/>
      <c r="H9" s="1153"/>
    </row>
    <row r="10" spans="1:8">
      <c r="A10" s="128" t="s">
        <v>160</v>
      </c>
      <c r="B10" s="129"/>
      <c r="C10" s="129"/>
      <c r="D10" s="129"/>
      <c r="E10" s="129"/>
      <c r="F10" s="129"/>
      <c r="G10" s="129"/>
      <c r="H10" s="130"/>
    </row>
    <row r="11" spans="1:8">
      <c r="A11" s="1139"/>
      <c r="B11" s="1140"/>
      <c r="C11" s="1140"/>
      <c r="D11" s="1140"/>
      <c r="E11" s="1140"/>
      <c r="F11" s="1140"/>
      <c r="G11" s="1140"/>
      <c r="H11" s="1141"/>
    </row>
    <row r="12" spans="1:8">
      <c r="A12" s="1139"/>
      <c r="B12" s="1140"/>
      <c r="C12" s="1140"/>
      <c r="D12" s="1140"/>
      <c r="E12" s="1140"/>
      <c r="F12" s="1140"/>
      <c r="G12" s="1140"/>
      <c r="H12" s="1141"/>
    </row>
    <row r="13" spans="1:8">
      <c r="A13" s="131" t="s">
        <v>201</v>
      </c>
      <c r="H13" s="132"/>
    </row>
    <row r="14" spans="1:8">
      <c r="A14" s="1142"/>
      <c r="B14" s="1143"/>
      <c r="C14" s="1143"/>
      <c r="D14" s="1143"/>
      <c r="E14" s="1143"/>
      <c r="F14" s="1143"/>
      <c r="G14" s="1143"/>
      <c r="H14" s="1144"/>
    </row>
    <row r="15" spans="1:8">
      <c r="A15" s="131"/>
      <c r="H15" s="132"/>
    </row>
    <row r="16" spans="1:8">
      <c r="A16" s="131" t="s">
        <v>202</v>
      </c>
      <c r="H16" s="132"/>
    </row>
    <row r="17" spans="1:8">
      <c r="A17" s="1145"/>
      <c r="B17" s="1146"/>
      <c r="C17" s="1146"/>
      <c r="D17" s="1146"/>
      <c r="E17" s="1146"/>
      <c r="F17" s="1146"/>
      <c r="G17" s="1146"/>
      <c r="H17" s="1147"/>
    </row>
    <row r="18" spans="1:8">
      <c r="A18" s="1145"/>
      <c r="B18" s="1146"/>
      <c r="C18" s="1146"/>
      <c r="D18" s="1146"/>
      <c r="E18" s="1146"/>
      <c r="F18" s="1146"/>
      <c r="G18" s="1146"/>
      <c r="H18" s="1147"/>
    </row>
    <row r="19" spans="1:8">
      <c r="A19" s="1145"/>
      <c r="B19" s="1146"/>
      <c r="C19" s="1146"/>
      <c r="D19" s="1146"/>
      <c r="E19" s="1146"/>
      <c r="F19" s="1146"/>
      <c r="G19" s="1146"/>
      <c r="H19" s="1147"/>
    </row>
    <row r="20" spans="1:8">
      <c r="A20" s="1145"/>
      <c r="B20" s="1146"/>
      <c r="C20" s="1146"/>
      <c r="D20" s="1146"/>
      <c r="E20" s="1146"/>
      <c r="F20" s="1146"/>
      <c r="G20" s="1146"/>
      <c r="H20" s="1147"/>
    </row>
    <row r="21" spans="1:8">
      <c r="A21" s="1145"/>
      <c r="B21" s="1146"/>
      <c r="C21" s="1146"/>
      <c r="D21" s="1146"/>
      <c r="E21" s="1146"/>
      <c r="F21" s="1146"/>
      <c r="G21" s="1146"/>
      <c r="H21" s="1147"/>
    </row>
    <row r="22" spans="1:8">
      <c r="A22" s="131"/>
      <c r="H22" s="132"/>
    </row>
    <row r="23" spans="1:8">
      <c r="A23" s="131" t="s">
        <v>203</v>
      </c>
      <c r="H23" s="132"/>
    </row>
    <row r="24" spans="1:8">
      <c r="A24" s="1145"/>
      <c r="B24" s="1146"/>
      <c r="C24" s="1146"/>
      <c r="D24" s="1146"/>
      <c r="E24" s="1146"/>
      <c r="F24" s="1146"/>
      <c r="G24" s="1146"/>
      <c r="H24" s="1147"/>
    </row>
    <row r="25" spans="1:8">
      <c r="A25" s="1145"/>
      <c r="B25" s="1146"/>
      <c r="C25" s="1146"/>
      <c r="D25" s="1146"/>
      <c r="E25" s="1146"/>
      <c r="F25" s="1146"/>
      <c r="G25" s="1146"/>
      <c r="H25" s="1147"/>
    </row>
    <row r="26" spans="1:8">
      <c r="A26" s="133"/>
      <c r="B26" s="134"/>
      <c r="C26" s="134"/>
      <c r="D26" s="134"/>
      <c r="E26" s="134"/>
      <c r="F26" s="134"/>
      <c r="G26" s="134"/>
      <c r="H26" s="135"/>
    </row>
    <row r="27" spans="1:8">
      <c r="A27" s="116" t="s">
        <v>166</v>
      </c>
    </row>
  </sheetData>
  <mergeCells count="9">
    <mergeCell ref="A14:H14"/>
    <mergeCell ref="A17:H21"/>
    <mergeCell ref="A24:H25"/>
    <mergeCell ref="A3:H3"/>
    <mergeCell ref="B5:H5"/>
    <mergeCell ref="B6:H6"/>
    <mergeCell ref="B7:H7"/>
    <mergeCell ref="A9:H9"/>
    <mergeCell ref="A11:H12"/>
  </mergeCells>
  <phoneticPr fontId="7"/>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59999389629810485"/>
  </sheetPr>
  <dimension ref="A1:H37"/>
  <sheetViews>
    <sheetView workbookViewId="0">
      <selection sqref="A1:E1"/>
    </sheetView>
  </sheetViews>
  <sheetFormatPr defaultColWidth="9" defaultRowHeight="13.2"/>
  <cols>
    <col min="1" max="1" width="12.109375" style="116" customWidth="1"/>
    <col min="2" max="7" width="9" style="116"/>
    <col min="8" max="8" width="14.109375" style="116" customWidth="1"/>
    <col min="9" max="16384" width="9" style="125"/>
  </cols>
  <sheetData>
    <row r="1" spans="1:8" ht="18.75" customHeight="1">
      <c r="A1" s="116" t="s">
        <v>168</v>
      </c>
    </row>
    <row r="2" spans="1:8" ht="18.75" customHeight="1"/>
    <row r="3" spans="1:8" ht="18.75" customHeight="1">
      <c r="A3" s="1148" t="s">
        <v>157</v>
      </c>
      <c r="B3" s="1148"/>
      <c r="C3" s="1148"/>
      <c r="D3" s="1148"/>
      <c r="E3" s="1148"/>
      <c r="F3" s="1148"/>
      <c r="G3" s="1148"/>
      <c r="H3" s="1148"/>
    </row>
    <row r="4" spans="1:8" ht="18.75" customHeight="1"/>
    <row r="5" spans="1:8" ht="18.75" customHeight="1">
      <c r="A5" s="126" t="s">
        <v>65</v>
      </c>
      <c r="B5" s="1149"/>
      <c r="C5" s="1149"/>
      <c r="D5" s="1149"/>
      <c r="E5" s="1149"/>
      <c r="F5" s="1149"/>
      <c r="G5" s="1149"/>
      <c r="H5" s="1149"/>
    </row>
    <row r="6" spans="1:8" ht="18.75" customHeight="1">
      <c r="A6" s="126" t="s">
        <v>153</v>
      </c>
      <c r="B6" s="1150"/>
      <c r="C6" s="1150"/>
      <c r="D6" s="1150"/>
      <c r="E6" s="1150"/>
      <c r="F6" s="1150"/>
      <c r="G6" s="1150"/>
      <c r="H6" s="1150"/>
    </row>
    <row r="7" spans="1:8" ht="39" customHeight="1">
      <c r="A7" s="127" t="s">
        <v>158</v>
      </c>
      <c r="B7" s="1150"/>
      <c r="C7" s="1150"/>
      <c r="D7" s="1150"/>
      <c r="E7" s="1150"/>
      <c r="F7" s="1150"/>
      <c r="G7" s="1150"/>
      <c r="H7" s="1150"/>
    </row>
    <row r="8" spans="1:8" ht="18.75" customHeight="1"/>
    <row r="9" spans="1:8" ht="18.75" customHeight="1">
      <c r="A9" s="1151" t="s">
        <v>159</v>
      </c>
      <c r="B9" s="1152"/>
      <c r="C9" s="1152"/>
      <c r="D9" s="1152"/>
      <c r="E9" s="1152"/>
      <c r="F9" s="1152"/>
      <c r="G9" s="1152"/>
      <c r="H9" s="1153"/>
    </row>
    <row r="10" spans="1:8" ht="18.75" customHeight="1">
      <c r="A10" s="128" t="s">
        <v>169</v>
      </c>
      <c r="B10" s="129"/>
      <c r="C10" s="129"/>
      <c r="D10" s="129"/>
      <c r="E10" s="129"/>
      <c r="F10" s="129"/>
      <c r="G10" s="129"/>
      <c r="H10" s="130"/>
    </row>
    <row r="11" spans="1:8" ht="18.75" customHeight="1">
      <c r="A11" s="1139"/>
      <c r="B11" s="1140"/>
      <c r="C11" s="1140"/>
      <c r="D11" s="1140"/>
      <c r="E11" s="1140"/>
      <c r="F11" s="1140"/>
      <c r="G11" s="1140"/>
      <c r="H11" s="1141"/>
    </row>
    <row r="12" spans="1:8" ht="18.75" customHeight="1">
      <c r="A12" s="1139"/>
      <c r="B12" s="1140"/>
      <c r="C12" s="1140"/>
      <c r="D12" s="1140"/>
      <c r="E12" s="1140"/>
      <c r="F12" s="1140"/>
      <c r="G12" s="1140"/>
      <c r="H12" s="1141"/>
    </row>
    <row r="13" spans="1:8" ht="18.75" customHeight="1">
      <c r="A13" s="131" t="s">
        <v>161</v>
      </c>
      <c r="H13" s="132"/>
    </row>
    <row r="14" spans="1:8" ht="18.75" customHeight="1">
      <c r="A14" s="131" t="s">
        <v>162</v>
      </c>
      <c r="H14" s="132"/>
    </row>
    <row r="15" spans="1:8" ht="18.75" customHeight="1">
      <c r="A15" s="1142"/>
      <c r="B15" s="1143"/>
      <c r="C15" s="1143"/>
      <c r="D15" s="1143"/>
      <c r="E15" s="1143"/>
      <c r="F15" s="1143"/>
      <c r="G15" s="1143"/>
      <c r="H15" s="1144"/>
    </row>
    <row r="16" spans="1:8" ht="18.75" customHeight="1">
      <c r="A16" s="131"/>
      <c r="H16" s="132"/>
    </row>
    <row r="17" spans="1:8" ht="18.75" customHeight="1">
      <c r="A17" s="131" t="s">
        <v>163</v>
      </c>
      <c r="H17" s="132"/>
    </row>
    <row r="18" spans="1:8" ht="18.75" customHeight="1">
      <c r="A18" s="1145"/>
      <c r="B18" s="1146"/>
      <c r="C18" s="1146"/>
      <c r="D18" s="1146"/>
      <c r="E18" s="1146"/>
      <c r="F18" s="1146"/>
      <c r="G18" s="1146"/>
      <c r="H18" s="1147"/>
    </row>
    <row r="19" spans="1:8" ht="18.75" customHeight="1">
      <c r="A19" s="1145"/>
      <c r="B19" s="1146"/>
      <c r="C19" s="1146"/>
      <c r="D19" s="1146"/>
      <c r="E19" s="1146"/>
      <c r="F19" s="1146"/>
      <c r="G19" s="1146"/>
      <c r="H19" s="1147"/>
    </row>
    <row r="20" spans="1:8" ht="18.75" customHeight="1">
      <c r="A20" s="1145"/>
      <c r="B20" s="1146"/>
      <c r="C20" s="1146"/>
      <c r="D20" s="1146"/>
      <c r="E20" s="1146"/>
      <c r="F20" s="1146"/>
      <c r="G20" s="1146"/>
      <c r="H20" s="1147"/>
    </row>
    <row r="21" spans="1:8" ht="18.75" customHeight="1">
      <c r="A21" s="1145"/>
      <c r="B21" s="1146"/>
      <c r="C21" s="1146"/>
      <c r="D21" s="1146"/>
      <c r="E21" s="1146"/>
      <c r="F21" s="1146"/>
      <c r="G21" s="1146"/>
      <c r="H21" s="1147"/>
    </row>
    <row r="22" spans="1:8" ht="18.75" customHeight="1">
      <c r="A22" s="1145"/>
      <c r="B22" s="1146"/>
      <c r="C22" s="1146"/>
      <c r="D22" s="1146"/>
      <c r="E22" s="1146"/>
      <c r="F22" s="1146"/>
      <c r="G22" s="1146"/>
      <c r="H22" s="1147"/>
    </row>
    <row r="23" spans="1:8" ht="18.75" customHeight="1">
      <c r="A23" s="131"/>
      <c r="H23" s="132"/>
    </row>
    <row r="24" spans="1:8" ht="18.75" customHeight="1">
      <c r="A24" s="131" t="s">
        <v>164</v>
      </c>
      <c r="H24" s="132"/>
    </row>
    <row r="25" spans="1:8" ht="18.75" customHeight="1">
      <c r="A25" s="131" t="s">
        <v>154</v>
      </c>
      <c r="H25" s="132"/>
    </row>
    <row r="26" spans="1:8" ht="18.75" customHeight="1">
      <c r="A26" s="1145"/>
      <c r="B26" s="1146"/>
      <c r="C26" s="1146"/>
      <c r="D26" s="1146"/>
      <c r="E26" s="1146"/>
      <c r="F26" s="1146"/>
      <c r="G26" s="1146"/>
      <c r="H26" s="1147"/>
    </row>
    <row r="27" spans="1:8" ht="18.75" customHeight="1">
      <c r="A27" s="1145"/>
      <c r="B27" s="1146"/>
      <c r="C27" s="1146"/>
      <c r="D27" s="1146"/>
      <c r="E27" s="1146"/>
      <c r="F27" s="1146"/>
      <c r="G27" s="1146"/>
      <c r="H27" s="1147"/>
    </row>
    <row r="28" spans="1:8" ht="18.75" customHeight="1">
      <c r="A28" s="1145"/>
      <c r="B28" s="1146"/>
      <c r="C28" s="1146"/>
      <c r="D28" s="1146"/>
      <c r="E28" s="1146"/>
      <c r="F28" s="1146"/>
      <c r="G28" s="1146"/>
      <c r="H28" s="1147"/>
    </row>
    <row r="29" spans="1:8" ht="18.75" customHeight="1">
      <c r="A29" s="1145"/>
      <c r="B29" s="1146"/>
      <c r="C29" s="1146"/>
      <c r="D29" s="1146"/>
      <c r="E29" s="1146"/>
      <c r="F29" s="1146"/>
      <c r="G29" s="1146"/>
      <c r="H29" s="1147"/>
    </row>
    <row r="30" spans="1:8" ht="18.75" customHeight="1">
      <c r="A30" s="1145"/>
      <c r="B30" s="1146"/>
      <c r="C30" s="1146"/>
      <c r="D30" s="1146"/>
      <c r="E30" s="1146"/>
      <c r="F30" s="1146"/>
      <c r="G30" s="1146"/>
      <c r="H30" s="1147"/>
    </row>
    <row r="31" spans="1:8" ht="18.75" customHeight="1">
      <c r="A31" s="131"/>
      <c r="H31" s="132"/>
    </row>
    <row r="32" spans="1:8" ht="18.75" customHeight="1">
      <c r="A32" s="131" t="s">
        <v>170</v>
      </c>
      <c r="H32" s="132"/>
    </row>
    <row r="33" spans="1:8" ht="18.75" customHeight="1">
      <c r="A33" s="1145"/>
      <c r="B33" s="1146"/>
      <c r="C33" s="1146"/>
      <c r="D33" s="1146"/>
      <c r="E33" s="1146"/>
      <c r="F33" s="1146"/>
      <c r="G33" s="1146"/>
      <c r="H33" s="1147"/>
    </row>
    <row r="34" spans="1:8" ht="18.75" customHeight="1">
      <c r="A34" s="1145"/>
      <c r="B34" s="1146"/>
      <c r="C34" s="1146"/>
      <c r="D34" s="1146"/>
      <c r="E34" s="1146"/>
      <c r="F34" s="1146"/>
      <c r="G34" s="1146"/>
      <c r="H34" s="1147"/>
    </row>
    <row r="35" spans="1:8" ht="18.75" customHeight="1">
      <c r="A35" s="133"/>
      <c r="B35" s="134"/>
      <c r="C35" s="134"/>
      <c r="D35" s="134"/>
      <c r="E35" s="134"/>
      <c r="F35" s="134"/>
      <c r="G35" s="134"/>
      <c r="H35" s="135"/>
    </row>
    <row r="36" spans="1:8" ht="18.75" customHeight="1">
      <c r="A36" s="116" t="s">
        <v>171</v>
      </c>
    </row>
    <row r="37" spans="1:8" ht="18.75" customHeight="1">
      <c r="A37" s="116" t="s">
        <v>172</v>
      </c>
    </row>
  </sheetData>
  <mergeCells count="10">
    <mergeCell ref="A15:H15"/>
    <mergeCell ref="A18:H22"/>
    <mergeCell ref="A26:H30"/>
    <mergeCell ref="A33:H34"/>
    <mergeCell ref="A3:H3"/>
    <mergeCell ref="B5:H5"/>
    <mergeCell ref="B6:H6"/>
    <mergeCell ref="B7:H7"/>
    <mergeCell ref="A9:H9"/>
    <mergeCell ref="A11:H12"/>
  </mergeCells>
  <phoneticPr fontId="7"/>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50209-5E51-47D7-9A37-518513B74C42}">
  <sheetPr>
    <tabColor theme="8" tint="0.79998168889431442"/>
  </sheetPr>
  <dimension ref="A1:AG153"/>
  <sheetViews>
    <sheetView view="pageBreakPreview" topLeftCell="A128" zoomScale="115" zoomScaleNormal="100" zoomScaleSheetLayoutView="115" workbookViewId="0">
      <selection activeCell="K113" sqref="K113"/>
    </sheetView>
  </sheetViews>
  <sheetFormatPr defaultColWidth="8.6640625" defaultRowHeight="14.4"/>
  <cols>
    <col min="1" max="1" width="3" style="439" customWidth="1"/>
    <col min="2" max="325" width="2.77734375" style="417" customWidth="1"/>
    <col min="326" max="16384" width="8.6640625" style="417"/>
  </cols>
  <sheetData>
    <row r="1" spans="1:33" s="385" customFormat="1" ht="13.65" customHeight="1">
      <c r="A1" s="440"/>
      <c r="B1" s="381" t="s">
        <v>852</v>
      </c>
      <c r="C1" s="381"/>
      <c r="D1" s="381"/>
      <c r="E1" s="381" t="s">
        <v>460</v>
      </c>
      <c r="F1" s="483"/>
      <c r="G1" s="483"/>
      <c r="H1" s="483"/>
      <c r="I1" s="483"/>
      <c r="J1" s="483"/>
      <c r="K1" s="483"/>
      <c r="L1" s="483"/>
      <c r="M1" s="483"/>
      <c r="N1" s="483"/>
      <c r="O1" s="483"/>
      <c r="P1" s="381" t="s">
        <v>461</v>
      </c>
      <c r="Q1" s="381"/>
      <c r="R1" s="381"/>
      <c r="S1" s="448"/>
      <c r="T1" s="381"/>
      <c r="U1" s="381"/>
      <c r="V1" s="381"/>
      <c r="W1" s="381"/>
      <c r="X1" s="381"/>
      <c r="Y1" s="381"/>
      <c r="Z1" s="381"/>
      <c r="AA1" s="381"/>
      <c r="AB1" s="381"/>
      <c r="AC1" s="381"/>
      <c r="AD1" s="381"/>
      <c r="AE1" s="381"/>
      <c r="AF1" s="381"/>
      <c r="AG1" s="381"/>
    </row>
    <row r="2" spans="1:33" s="385" customFormat="1" ht="13.65" customHeight="1">
      <c r="A2" s="440"/>
      <c r="B2" s="381" t="s">
        <v>851</v>
      </c>
      <c r="C2" s="381"/>
      <c r="D2" s="381"/>
      <c r="E2" s="381"/>
      <c r="F2" s="416"/>
      <c r="G2" s="483"/>
      <c r="H2" s="483"/>
      <c r="I2" s="483"/>
      <c r="J2" s="483"/>
      <c r="K2" s="483"/>
      <c r="L2" s="483"/>
      <c r="M2" s="483"/>
      <c r="N2" s="483"/>
      <c r="O2" s="483"/>
      <c r="P2" s="381" t="s">
        <v>461</v>
      </c>
      <c r="Q2" s="381" t="s">
        <v>850</v>
      </c>
      <c r="R2" s="381"/>
      <c r="S2" s="448"/>
      <c r="T2" s="483"/>
      <c r="U2" s="483"/>
      <c r="V2" s="483"/>
      <c r="W2" s="483"/>
      <c r="X2" s="483"/>
      <c r="Y2" s="483"/>
      <c r="Z2" s="483"/>
      <c r="AA2" s="483"/>
      <c r="AB2" s="483"/>
      <c r="AC2" s="483"/>
      <c r="AD2" s="483"/>
      <c r="AE2" s="381" t="s">
        <v>461</v>
      </c>
      <c r="AF2" s="381"/>
      <c r="AG2" s="381"/>
    </row>
    <row r="3" spans="1:33" s="381" customFormat="1" ht="13.95" customHeight="1">
      <c r="A3" s="441"/>
      <c r="Y3" s="401"/>
      <c r="AA3" s="401"/>
      <c r="AC3" s="415"/>
    </row>
    <row r="4" spans="1:33" s="381" customFormat="1" ht="13.95" customHeight="1">
      <c r="A4" s="441"/>
      <c r="B4" s="468" t="s">
        <v>897</v>
      </c>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row>
    <row r="5" spans="1:33" s="381" customFormat="1" ht="13.65" customHeight="1">
      <c r="A5" s="441"/>
      <c r="B5" s="468" t="s">
        <v>848</v>
      </c>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row>
    <row r="6" spans="1:33" ht="13.95" customHeight="1">
      <c r="B6" s="408" t="s">
        <v>896</v>
      </c>
      <c r="C6" s="423"/>
      <c r="D6" s="423"/>
      <c r="E6" s="423"/>
      <c r="F6" s="423"/>
      <c r="G6" s="423"/>
      <c r="H6" s="423"/>
      <c r="I6" s="423"/>
      <c r="J6" s="423"/>
      <c r="K6" s="423"/>
      <c r="L6" s="408"/>
      <c r="M6" s="408"/>
      <c r="N6" s="408"/>
      <c r="O6" s="408"/>
      <c r="P6" s="408"/>
      <c r="Q6" s="408"/>
      <c r="R6" s="408"/>
      <c r="S6" s="408"/>
      <c r="T6" s="408"/>
      <c r="U6" s="408"/>
      <c r="V6" s="408"/>
      <c r="W6" s="408"/>
      <c r="X6" s="408"/>
      <c r="Y6" s="408"/>
      <c r="Z6" s="408"/>
      <c r="AA6" s="408"/>
      <c r="AB6" s="408"/>
      <c r="AC6" s="408"/>
      <c r="AD6" s="408"/>
    </row>
    <row r="7" spans="1:33" ht="33.6" customHeight="1">
      <c r="B7" s="447" t="s">
        <v>846</v>
      </c>
      <c r="C7" s="436" t="s">
        <v>845</v>
      </c>
      <c r="D7" s="435"/>
      <c r="E7" s="435"/>
      <c r="F7" s="408"/>
      <c r="G7" s="408"/>
      <c r="H7" s="408"/>
      <c r="I7" s="408"/>
      <c r="J7" s="408"/>
      <c r="K7" s="408"/>
      <c r="L7" s="408"/>
      <c r="M7" s="408"/>
      <c r="N7" s="408"/>
      <c r="O7" s="408"/>
      <c r="P7" s="408"/>
      <c r="Q7" s="408"/>
      <c r="R7" s="408"/>
      <c r="S7" s="408"/>
      <c r="T7" s="408"/>
      <c r="U7" s="408"/>
      <c r="V7" s="408"/>
      <c r="W7" s="408"/>
      <c r="X7" s="408"/>
      <c r="Y7" s="408"/>
      <c r="Z7" s="408"/>
      <c r="AA7" s="408"/>
      <c r="AB7" s="408"/>
      <c r="AC7" s="408"/>
      <c r="AD7" s="408"/>
    </row>
    <row r="8" spans="1:33" ht="13.95" customHeight="1">
      <c r="A8" s="499" t="s">
        <v>844</v>
      </c>
      <c r="B8" s="420"/>
      <c r="C8" s="419"/>
      <c r="D8" s="408">
        <v>1</v>
      </c>
      <c r="E8" s="408" t="s">
        <v>895</v>
      </c>
      <c r="F8" s="408"/>
      <c r="G8" s="408"/>
      <c r="H8" s="408"/>
      <c r="I8" s="408"/>
      <c r="J8" s="408"/>
      <c r="K8" s="408"/>
      <c r="L8" s="408"/>
      <c r="M8" s="408"/>
      <c r="N8" s="408"/>
      <c r="O8" s="408"/>
      <c r="P8" s="408"/>
      <c r="Q8" s="408"/>
      <c r="R8" s="408"/>
      <c r="S8" s="408"/>
      <c r="T8" s="408"/>
      <c r="U8" s="408"/>
      <c r="V8" s="408"/>
      <c r="W8" s="408"/>
      <c r="X8" s="408"/>
      <c r="Y8" s="408"/>
      <c r="Z8" s="408"/>
      <c r="AA8" s="408"/>
      <c r="AB8" s="408"/>
      <c r="AC8" s="408"/>
      <c r="AD8" s="408"/>
    </row>
    <row r="9" spans="1:33" ht="13.95" customHeight="1">
      <c r="A9" s="499"/>
      <c r="B9" s="420"/>
      <c r="C9" s="419"/>
      <c r="D9" s="408"/>
      <c r="E9" s="489" t="s">
        <v>894</v>
      </c>
      <c r="F9" s="489"/>
      <c r="G9" s="489"/>
      <c r="H9" s="489"/>
      <c r="I9" s="489"/>
      <c r="J9" s="489"/>
      <c r="K9" s="489"/>
      <c r="L9" s="489"/>
      <c r="M9" s="489"/>
      <c r="N9" s="489"/>
      <c r="O9" s="489"/>
      <c r="P9" s="489"/>
      <c r="Q9" s="489"/>
      <c r="R9" s="489"/>
      <c r="S9" s="489"/>
      <c r="T9" s="489"/>
      <c r="U9" s="489"/>
      <c r="V9" s="489"/>
      <c r="W9" s="489"/>
      <c r="X9" s="489"/>
      <c r="Y9" s="489"/>
      <c r="Z9" s="489"/>
      <c r="AA9" s="489"/>
      <c r="AB9" s="489"/>
      <c r="AC9" s="489"/>
      <c r="AD9" s="489"/>
    </row>
    <row r="10" spans="1:33" ht="13.95" customHeight="1">
      <c r="A10" s="499"/>
      <c r="B10" s="408"/>
      <c r="C10" s="408"/>
      <c r="D10" s="408"/>
      <c r="E10" s="489"/>
      <c r="F10" s="489"/>
      <c r="G10" s="489"/>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row>
    <row r="11" spans="1:33" ht="13.95" customHeight="1">
      <c r="A11" s="499"/>
      <c r="B11" s="420"/>
      <c r="C11" s="419"/>
      <c r="D11" s="408">
        <v>2</v>
      </c>
      <c r="E11" s="408" t="s">
        <v>841</v>
      </c>
      <c r="F11" s="424"/>
      <c r="G11" s="424"/>
      <c r="H11" s="424"/>
      <c r="I11" s="424"/>
      <c r="J11" s="424"/>
      <c r="K11" s="424"/>
      <c r="L11" s="424"/>
      <c r="M11" s="424"/>
      <c r="N11" s="424"/>
      <c r="O11" s="424"/>
      <c r="P11" s="424"/>
      <c r="Q11" s="424"/>
      <c r="R11" s="424"/>
      <c r="S11" s="424"/>
      <c r="T11" s="424"/>
      <c r="U11" s="424"/>
      <c r="V11" s="424"/>
      <c r="W11" s="424"/>
      <c r="X11" s="424"/>
      <c r="Y11" s="424"/>
      <c r="Z11" s="424"/>
      <c r="AA11" s="424"/>
      <c r="AB11" s="424"/>
      <c r="AC11" s="424"/>
      <c r="AD11" s="424"/>
    </row>
    <row r="12" spans="1:33" ht="13.95" customHeight="1">
      <c r="A12" s="499"/>
      <c r="B12" s="420"/>
      <c r="C12" s="419"/>
      <c r="D12" s="408">
        <v>3</v>
      </c>
      <c r="E12" s="489" t="s">
        <v>893</v>
      </c>
      <c r="F12" s="489"/>
      <c r="G12" s="489"/>
      <c r="H12" s="489"/>
      <c r="I12" s="489"/>
      <c r="J12" s="489"/>
      <c r="K12" s="489"/>
      <c r="L12" s="489"/>
      <c r="M12" s="489"/>
      <c r="N12" s="489"/>
      <c r="O12" s="489"/>
      <c r="P12" s="489"/>
      <c r="Q12" s="489"/>
      <c r="R12" s="489"/>
      <c r="S12" s="489"/>
      <c r="T12" s="489"/>
      <c r="U12" s="489"/>
      <c r="V12" s="489"/>
      <c r="W12" s="489"/>
      <c r="X12" s="489"/>
      <c r="Y12" s="489"/>
      <c r="Z12" s="489"/>
      <c r="AA12" s="489"/>
      <c r="AB12" s="489"/>
      <c r="AC12" s="489"/>
      <c r="AD12" s="489"/>
    </row>
    <row r="13" spans="1:33" ht="13.95" customHeight="1">
      <c r="A13" s="499"/>
      <c r="B13" s="408"/>
      <c r="C13" s="408"/>
      <c r="D13" s="408"/>
      <c r="E13" s="489"/>
      <c r="F13" s="489"/>
      <c r="G13" s="489"/>
      <c r="H13" s="489"/>
      <c r="I13" s="489"/>
      <c r="J13" s="489"/>
      <c r="K13" s="489"/>
      <c r="L13" s="489"/>
      <c r="M13" s="489"/>
      <c r="N13" s="489"/>
      <c r="O13" s="489"/>
      <c r="P13" s="489"/>
      <c r="Q13" s="489"/>
      <c r="R13" s="489"/>
      <c r="S13" s="489"/>
      <c r="T13" s="489"/>
      <c r="U13" s="489"/>
      <c r="V13" s="489"/>
      <c r="W13" s="489"/>
      <c r="X13" s="489"/>
      <c r="Y13" s="489"/>
      <c r="Z13" s="489"/>
      <c r="AA13" s="489"/>
      <c r="AB13" s="489"/>
      <c r="AC13" s="489"/>
      <c r="AD13" s="489"/>
    </row>
    <row r="14" spans="1:33" s="385" customFormat="1">
      <c r="A14" s="502" t="s">
        <v>838</v>
      </c>
      <c r="B14" s="444" t="s">
        <v>837</v>
      </c>
      <c r="C14" s="443"/>
      <c r="D14" s="446"/>
      <c r="E14" s="445"/>
      <c r="F14" s="444"/>
      <c r="G14" s="444"/>
      <c r="H14" s="444"/>
      <c r="I14" s="444"/>
      <c r="J14" s="444"/>
      <c r="K14" s="444"/>
      <c r="L14" s="444"/>
      <c r="M14" s="444"/>
      <c r="N14" s="444"/>
      <c r="O14" s="444"/>
      <c r="P14" s="444"/>
      <c r="Q14" s="444"/>
      <c r="R14" s="444"/>
      <c r="S14" s="444"/>
      <c r="T14" s="444"/>
      <c r="U14" s="444"/>
      <c r="V14" s="444"/>
      <c r="W14" s="444"/>
      <c r="X14" s="444"/>
      <c r="Y14" s="444"/>
      <c r="Z14" s="444"/>
      <c r="AA14" s="444"/>
      <c r="AB14" s="444"/>
      <c r="AC14" s="444"/>
      <c r="AD14" s="443"/>
      <c r="AE14" s="397"/>
    </row>
    <row r="15" spans="1:33" s="385" customFormat="1" ht="13.95" customHeight="1">
      <c r="A15" s="503"/>
      <c r="B15" s="383"/>
      <c r="C15" s="382"/>
      <c r="D15" s="381">
        <v>1</v>
      </c>
      <c r="E15" s="381" t="s">
        <v>836</v>
      </c>
      <c r="F15" s="381"/>
      <c r="G15" s="381"/>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1"/>
    </row>
    <row r="16" spans="1:33" s="385" customFormat="1" ht="13.95" customHeight="1">
      <c r="A16" s="503"/>
      <c r="B16" s="381"/>
      <c r="C16" s="381"/>
      <c r="D16" s="381"/>
      <c r="E16" s="381" t="s">
        <v>835</v>
      </c>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row>
    <row r="17" spans="1:32" s="385" customFormat="1" ht="13.95" customHeight="1">
      <c r="A17" s="503"/>
      <c r="B17" s="381"/>
      <c r="C17" s="381"/>
      <c r="D17" s="381"/>
      <c r="E17" s="408" t="s">
        <v>834</v>
      </c>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row>
    <row r="18" spans="1:32" s="385" customFormat="1" ht="13.95" customHeight="1">
      <c r="A18" s="503"/>
      <c r="B18" s="383"/>
      <c r="C18" s="382"/>
      <c r="D18" s="381">
        <f>D15+1</f>
        <v>2</v>
      </c>
      <c r="E18" s="381" t="s">
        <v>833</v>
      </c>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row>
    <row r="19" spans="1:32" s="385" customFormat="1" ht="13.95" customHeight="1">
      <c r="A19" s="503"/>
      <c r="B19" s="403"/>
      <c r="C19" s="382"/>
      <c r="D19" s="381">
        <v>3</v>
      </c>
      <c r="E19" s="381" t="s">
        <v>832</v>
      </c>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row>
    <row r="20" spans="1:32" s="385" customFormat="1" ht="13.5" customHeight="1">
      <c r="A20" s="503"/>
      <c r="B20" s="381"/>
      <c r="C20" s="381"/>
      <c r="D20" s="381"/>
      <c r="E20" s="381" t="s">
        <v>831</v>
      </c>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row>
    <row r="21" spans="1:32" s="385" customFormat="1" ht="13.5" customHeight="1">
      <c r="A21" s="503"/>
      <c r="B21" s="381"/>
      <c r="C21" s="381"/>
      <c r="D21" s="381"/>
      <c r="E21" s="381" t="s">
        <v>830</v>
      </c>
      <c r="F21" s="381"/>
      <c r="G21" s="381"/>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row>
    <row r="22" spans="1:32" s="385" customFormat="1" ht="13.95" customHeight="1">
      <c r="A22" s="503"/>
      <c r="B22" s="381"/>
      <c r="C22" s="381"/>
      <c r="D22" s="381"/>
      <c r="E22" s="381" t="s">
        <v>829</v>
      </c>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row>
    <row r="23" spans="1:32" s="408" customFormat="1" ht="13.95" customHeight="1">
      <c r="A23" s="503"/>
      <c r="B23" s="381"/>
      <c r="C23" s="381"/>
      <c r="D23" s="381"/>
      <c r="E23" s="381" t="s">
        <v>828</v>
      </c>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row>
    <row r="24" spans="1:32" s="408" customFormat="1" ht="13.5" customHeight="1">
      <c r="A24" s="503"/>
      <c r="B24" s="428"/>
      <c r="C24" s="419"/>
      <c r="D24" s="408">
        <v>4</v>
      </c>
      <c r="E24" s="381" t="s">
        <v>827</v>
      </c>
      <c r="F24" s="424"/>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row>
    <row r="25" spans="1:32" s="408" customFormat="1" ht="13.95" customHeight="1">
      <c r="A25" s="503"/>
      <c r="B25" s="428"/>
      <c r="C25" s="419"/>
      <c r="D25" s="425">
        <f>D24+1</f>
        <v>5</v>
      </c>
      <c r="E25" s="408" t="s">
        <v>826</v>
      </c>
    </row>
    <row r="26" spans="1:32" s="408" customFormat="1" ht="13.95" customHeight="1">
      <c r="A26" s="503"/>
      <c r="B26" s="428"/>
      <c r="C26" s="419"/>
      <c r="D26" s="425">
        <f>D25+1</f>
        <v>6</v>
      </c>
      <c r="E26" s="408" t="s">
        <v>825</v>
      </c>
    </row>
    <row r="27" spans="1:32" s="408" customFormat="1" ht="13.95" customHeight="1">
      <c r="A27" s="503"/>
      <c r="D27" s="425"/>
      <c r="E27" s="408" t="s">
        <v>824</v>
      </c>
    </row>
    <row r="28" spans="1:32" s="408" customFormat="1" ht="13.95" customHeight="1">
      <c r="A28" s="503"/>
      <c r="B28" s="428"/>
      <c r="C28" s="419"/>
      <c r="D28" s="425">
        <v>7</v>
      </c>
      <c r="E28" s="408" t="s">
        <v>823</v>
      </c>
    </row>
    <row r="29" spans="1:32" s="408" customFormat="1" ht="13.5" customHeight="1">
      <c r="A29" s="503"/>
      <c r="B29" s="421"/>
      <c r="C29" s="422"/>
      <c r="D29" s="425">
        <v>8</v>
      </c>
      <c r="E29" s="408" t="s">
        <v>822</v>
      </c>
    </row>
    <row r="30" spans="1:32" ht="13.95" customHeight="1">
      <c r="A30" s="501" t="s">
        <v>892</v>
      </c>
      <c r="B30" s="428"/>
      <c r="C30" s="419"/>
      <c r="D30" s="425">
        <v>1</v>
      </c>
      <c r="E30" s="408" t="s">
        <v>820</v>
      </c>
      <c r="F30" s="408"/>
      <c r="G30" s="408"/>
      <c r="H30" s="408"/>
      <c r="I30" s="408"/>
      <c r="J30" s="408"/>
      <c r="K30" s="408"/>
      <c r="L30" s="408"/>
      <c r="M30" s="408"/>
      <c r="N30" s="408"/>
      <c r="O30" s="408"/>
      <c r="P30" s="408"/>
      <c r="Q30" s="408"/>
      <c r="R30" s="408"/>
      <c r="S30" s="408"/>
      <c r="T30" s="408"/>
      <c r="U30" s="408"/>
      <c r="V30" s="408"/>
      <c r="W30" s="408"/>
      <c r="X30" s="408"/>
      <c r="Y30" s="408"/>
      <c r="Z30" s="408"/>
      <c r="AA30" s="408"/>
      <c r="AB30" s="408"/>
      <c r="AC30" s="408"/>
      <c r="AD30" s="408"/>
    </row>
    <row r="31" spans="1:32" ht="13.95" customHeight="1">
      <c r="A31" s="501"/>
      <c r="B31" s="428"/>
      <c r="C31" s="419"/>
      <c r="D31" s="425">
        <f>D30+1</f>
        <v>2</v>
      </c>
      <c r="E31" s="408" t="s">
        <v>891</v>
      </c>
      <c r="F31" s="408"/>
      <c r="G31" s="408"/>
      <c r="H31" s="408"/>
      <c r="I31" s="408"/>
      <c r="J31" s="408"/>
      <c r="K31" s="408"/>
      <c r="L31" s="408"/>
      <c r="M31" s="408"/>
      <c r="N31" s="408"/>
      <c r="O31" s="408"/>
      <c r="P31" s="408"/>
      <c r="Q31" s="408"/>
      <c r="R31" s="408"/>
      <c r="S31" s="408"/>
      <c r="T31" s="408"/>
      <c r="U31" s="408"/>
      <c r="V31" s="408"/>
      <c r="W31" s="408"/>
      <c r="X31" s="408"/>
      <c r="Y31" s="408"/>
      <c r="Z31" s="408"/>
      <c r="AA31" s="408"/>
      <c r="AB31" s="408"/>
      <c r="AC31" s="408"/>
      <c r="AD31" s="408"/>
    </row>
    <row r="32" spans="1:32" ht="13.95" customHeight="1">
      <c r="A32" s="501"/>
      <c r="B32" s="408"/>
      <c r="C32" s="408"/>
      <c r="D32" s="425"/>
      <c r="E32" s="408" t="s">
        <v>890</v>
      </c>
      <c r="F32" s="408"/>
      <c r="G32" s="408"/>
      <c r="H32" s="408"/>
      <c r="I32" s="408"/>
      <c r="J32" s="408"/>
      <c r="K32" s="408"/>
      <c r="L32" s="408"/>
      <c r="M32" s="408"/>
      <c r="N32" s="408"/>
      <c r="O32" s="408"/>
      <c r="P32" s="408"/>
      <c r="Q32" s="408"/>
      <c r="R32" s="408"/>
      <c r="S32" s="408"/>
      <c r="T32" s="408"/>
      <c r="U32" s="408"/>
      <c r="V32" s="408"/>
      <c r="W32" s="408"/>
      <c r="X32" s="408"/>
      <c r="Y32" s="408"/>
      <c r="Z32" s="408"/>
      <c r="AA32" s="408"/>
      <c r="AB32" s="408"/>
      <c r="AC32" s="408"/>
      <c r="AD32" s="408"/>
    </row>
    <row r="33" spans="1:33" ht="13.95" customHeight="1">
      <c r="A33" s="501" t="s">
        <v>889</v>
      </c>
      <c r="B33" s="428"/>
      <c r="C33" s="419"/>
      <c r="D33" s="425">
        <v>1</v>
      </c>
      <c r="E33" s="408" t="s">
        <v>811</v>
      </c>
      <c r="F33" s="408"/>
      <c r="G33" s="408"/>
      <c r="H33" s="408"/>
      <c r="I33" s="408"/>
      <c r="J33" s="408"/>
      <c r="K33" s="408"/>
      <c r="L33" s="408"/>
      <c r="M33" s="408"/>
      <c r="N33" s="408"/>
      <c r="O33" s="408"/>
      <c r="P33" s="408"/>
      <c r="Q33" s="408"/>
      <c r="R33" s="408"/>
      <c r="S33" s="408"/>
      <c r="T33" s="408"/>
      <c r="U33" s="408"/>
      <c r="V33" s="408"/>
      <c r="W33" s="408"/>
      <c r="X33" s="408"/>
      <c r="Y33" s="408"/>
      <c r="Z33" s="408"/>
      <c r="AA33" s="408"/>
      <c r="AB33" s="408"/>
      <c r="AC33" s="408"/>
      <c r="AD33" s="408"/>
    </row>
    <row r="34" spans="1:33" ht="13.95" customHeight="1">
      <c r="A34" s="501"/>
      <c r="B34" s="428"/>
      <c r="C34" s="419"/>
      <c r="D34" s="425">
        <f>D33+1</f>
        <v>2</v>
      </c>
      <c r="E34" s="408" t="s">
        <v>810</v>
      </c>
      <c r="F34" s="408"/>
      <c r="G34" s="408"/>
      <c r="H34" s="408"/>
      <c r="I34" s="408"/>
      <c r="J34" s="408"/>
      <c r="K34" s="408"/>
      <c r="L34" s="408"/>
      <c r="M34" s="408"/>
      <c r="N34" s="408"/>
      <c r="O34" s="408"/>
      <c r="P34" s="408"/>
      <c r="Q34" s="408"/>
      <c r="R34" s="408"/>
      <c r="S34" s="408"/>
      <c r="T34" s="408"/>
      <c r="U34" s="408"/>
      <c r="V34" s="408"/>
      <c r="W34" s="408"/>
      <c r="X34" s="408"/>
      <c r="Y34" s="408"/>
      <c r="Z34" s="408"/>
      <c r="AA34" s="408"/>
      <c r="AB34" s="408"/>
      <c r="AC34" s="408"/>
      <c r="AD34" s="408"/>
    </row>
    <row r="35" spans="1:33" ht="13.95" customHeight="1">
      <c r="A35" s="501"/>
      <c r="B35" s="428"/>
      <c r="C35" s="419"/>
      <c r="D35" s="425">
        <f>D34+1</f>
        <v>3</v>
      </c>
      <c r="E35" s="408" t="s">
        <v>888</v>
      </c>
      <c r="F35" s="40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8"/>
    </row>
    <row r="36" spans="1:33" ht="13.95" customHeight="1">
      <c r="A36" s="501"/>
      <c r="B36" s="428"/>
      <c r="C36" s="419"/>
      <c r="D36" s="425">
        <f>D35+1</f>
        <v>4</v>
      </c>
      <c r="E36" s="408" t="s">
        <v>808</v>
      </c>
      <c r="F36" s="408"/>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8"/>
    </row>
    <row r="37" spans="1:33" ht="13.95" customHeight="1">
      <c r="A37" s="501"/>
      <c r="B37" s="428"/>
      <c r="C37" s="419"/>
      <c r="D37" s="425">
        <f>D36+1</f>
        <v>5</v>
      </c>
      <c r="E37" s="408" t="s">
        <v>887</v>
      </c>
      <c r="F37" s="408"/>
      <c r="G37" s="408"/>
      <c r="H37" s="408"/>
      <c r="I37" s="408"/>
      <c r="J37" s="408"/>
      <c r="K37" s="408"/>
      <c r="L37" s="408"/>
      <c r="M37" s="408"/>
      <c r="N37" s="408"/>
      <c r="O37" s="408"/>
      <c r="P37" s="408"/>
      <c r="Q37" s="408"/>
      <c r="R37" s="408"/>
      <c r="S37" s="408"/>
      <c r="T37" s="408"/>
      <c r="U37" s="408"/>
      <c r="V37" s="408"/>
      <c r="W37" s="408"/>
      <c r="X37" s="408"/>
      <c r="Y37" s="408"/>
      <c r="Z37" s="408"/>
      <c r="AA37" s="408"/>
      <c r="AB37" s="408"/>
      <c r="AC37" s="408"/>
      <c r="AD37" s="408"/>
    </row>
    <row r="38" spans="1:33" ht="13.95" customHeight="1">
      <c r="A38" s="501"/>
      <c r="B38" s="408"/>
      <c r="C38" s="408"/>
      <c r="D38" s="425"/>
      <c r="E38" s="408" t="s">
        <v>886</v>
      </c>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row>
    <row r="39" spans="1:33" ht="13.95" customHeight="1">
      <c r="A39" s="504" t="s">
        <v>799</v>
      </c>
      <c r="B39" s="428"/>
      <c r="C39" s="419"/>
      <c r="D39" s="425">
        <v>1</v>
      </c>
      <c r="E39" s="408" t="s">
        <v>885</v>
      </c>
      <c r="F39" s="40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8"/>
    </row>
    <row r="40" spans="1:33" ht="29.25" customHeight="1">
      <c r="A40" s="505"/>
      <c r="B40" s="428"/>
      <c r="C40" s="419"/>
      <c r="D40" s="425">
        <v>2</v>
      </c>
      <c r="E40" s="489" t="s">
        <v>884</v>
      </c>
      <c r="F40" s="489"/>
      <c r="G40" s="489"/>
      <c r="H40" s="489"/>
      <c r="I40" s="489"/>
      <c r="J40" s="489"/>
      <c r="K40" s="489"/>
      <c r="L40" s="489"/>
      <c r="M40" s="489"/>
      <c r="N40" s="489"/>
      <c r="O40" s="489"/>
      <c r="P40" s="489"/>
      <c r="Q40" s="489"/>
      <c r="R40" s="489"/>
      <c r="S40" s="489"/>
      <c r="T40" s="489"/>
      <c r="U40" s="489"/>
      <c r="V40" s="489"/>
      <c r="W40" s="489"/>
      <c r="X40" s="489"/>
      <c r="Y40" s="489"/>
      <c r="Z40" s="489"/>
      <c r="AA40" s="489"/>
      <c r="AB40" s="489"/>
      <c r="AC40" s="489"/>
      <c r="AD40" s="489"/>
      <c r="AE40" s="408"/>
      <c r="AF40" s="408"/>
      <c r="AG40" s="408"/>
    </row>
    <row r="41" spans="1:33" ht="13.65" customHeight="1">
      <c r="A41" s="505"/>
      <c r="B41" s="428"/>
      <c r="C41" s="419"/>
      <c r="D41" s="425">
        <v>3</v>
      </c>
      <c r="E41" s="489" t="s">
        <v>883</v>
      </c>
      <c r="F41" s="489"/>
      <c r="G41" s="489"/>
      <c r="H41" s="489"/>
      <c r="I41" s="489"/>
      <c r="J41" s="489"/>
      <c r="K41" s="489"/>
      <c r="L41" s="489"/>
      <c r="M41" s="489"/>
      <c r="N41" s="489"/>
      <c r="O41" s="489"/>
      <c r="P41" s="489"/>
      <c r="Q41" s="489"/>
      <c r="R41" s="489"/>
      <c r="S41" s="489"/>
      <c r="T41" s="489"/>
      <c r="U41" s="489"/>
      <c r="V41" s="489"/>
      <c r="W41" s="489"/>
      <c r="X41" s="489"/>
      <c r="Y41" s="489"/>
      <c r="Z41" s="489"/>
      <c r="AA41" s="489"/>
      <c r="AB41" s="489"/>
      <c r="AC41" s="489"/>
      <c r="AD41" s="489"/>
    </row>
    <row r="42" spans="1:33" ht="13.65" customHeight="1">
      <c r="A42" s="505"/>
      <c r="B42" s="408"/>
      <c r="C42" s="408"/>
      <c r="D42" s="408"/>
      <c r="E42" s="489"/>
      <c r="F42" s="489"/>
      <c r="G42" s="489"/>
      <c r="H42" s="489"/>
      <c r="I42" s="489"/>
      <c r="J42" s="489"/>
      <c r="K42" s="489"/>
      <c r="L42" s="489"/>
      <c r="M42" s="489"/>
      <c r="N42" s="489"/>
      <c r="O42" s="489"/>
      <c r="P42" s="489"/>
      <c r="Q42" s="489"/>
      <c r="R42" s="489"/>
      <c r="S42" s="489"/>
      <c r="T42" s="489"/>
      <c r="U42" s="489"/>
      <c r="V42" s="489"/>
      <c r="W42" s="489"/>
      <c r="X42" s="489"/>
      <c r="Y42" s="489"/>
      <c r="Z42" s="489"/>
      <c r="AA42" s="489"/>
      <c r="AB42" s="489"/>
      <c r="AC42" s="489"/>
      <c r="AD42" s="489"/>
    </row>
    <row r="43" spans="1:33" ht="13.95" customHeight="1">
      <c r="A43" s="506"/>
      <c r="B43" s="408"/>
      <c r="C43" s="408"/>
      <c r="D43" s="425"/>
      <c r="E43" s="427" t="s">
        <v>866</v>
      </c>
      <c r="F43" s="427"/>
      <c r="G43" s="420"/>
      <c r="H43" s="424" t="s">
        <v>865</v>
      </c>
      <c r="I43" s="427"/>
      <c r="J43" s="427"/>
      <c r="K43" s="427"/>
      <c r="L43" s="427"/>
      <c r="M43" s="427"/>
      <c r="N43" s="427"/>
      <c r="O43" s="427"/>
      <c r="P43" s="420"/>
      <c r="Q43" s="424" t="s">
        <v>864</v>
      </c>
      <c r="R43" s="427"/>
      <c r="S43" s="427"/>
      <c r="T43" s="427"/>
      <c r="U43" s="427"/>
      <c r="V43" s="427"/>
      <c r="W43" s="427"/>
      <c r="X43" s="427"/>
      <c r="Y43" s="427"/>
      <c r="Z43" s="427"/>
      <c r="AA43" s="427"/>
      <c r="AB43" s="427"/>
      <c r="AC43" s="427"/>
      <c r="AD43" s="427"/>
    </row>
    <row r="44" spans="1:33" ht="13.95" customHeight="1">
      <c r="B44" s="408"/>
      <c r="C44" s="408"/>
      <c r="D44" s="425"/>
      <c r="E44" s="427"/>
      <c r="F44" s="427"/>
      <c r="G44" s="408"/>
      <c r="H44" s="424"/>
      <c r="I44" s="427"/>
      <c r="J44" s="427"/>
      <c r="K44" s="427"/>
      <c r="L44" s="427"/>
      <c r="M44" s="427"/>
      <c r="N44" s="427"/>
      <c r="O44" s="427"/>
      <c r="P44" s="408"/>
      <c r="Q44" s="424" t="s">
        <v>882</v>
      </c>
      <c r="R44" s="427"/>
      <c r="S44" s="427"/>
      <c r="T44" s="427"/>
      <c r="U44" s="427"/>
      <c r="V44" s="427"/>
      <c r="W44" s="427"/>
      <c r="X44" s="427"/>
      <c r="Y44" s="427"/>
      <c r="Z44" s="427"/>
      <c r="AA44" s="427"/>
      <c r="AB44" s="427"/>
      <c r="AC44" s="427"/>
      <c r="AD44" s="427"/>
    </row>
    <row r="45" spans="1:33" ht="13.65" customHeight="1">
      <c r="B45" s="408"/>
      <c r="C45" s="408"/>
      <c r="D45" s="408"/>
      <c r="E45" s="408"/>
      <c r="F45" s="408"/>
      <c r="G45" s="408"/>
      <c r="H45" s="408"/>
      <c r="I45" s="408"/>
      <c r="J45" s="408"/>
      <c r="K45" s="408"/>
      <c r="L45" s="408"/>
      <c r="M45" s="408"/>
      <c r="N45" s="408"/>
      <c r="O45" s="408"/>
      <c r="P45" s="408"/>
      <c r="Q45" s="408" t="s">
        <v>881</v>
      </c>
      <c r="R45" s="408"/>
      <c r="S45" s="408"/>
      <c r="T45" s="408"/>
      <c r="U45" s="408"/>
      <c r="V45" s="408"/>
      <c r="W45" s="408"/>
      <c r="X45" s="408"/>
      <c r="Y45" s="408"/>
      <c r="Z45" s="408"/>
      <c r="AA45" s="408"/>
      <c r="AB45" s="408"/>
      <c r="AC45" s="408"/>
      <c r="AD45" s="408"/>
    </row>
    <row r="46" spans="1:33" ht="13.95" customHeight="1">
      <c r="B46" s="408" t="s">
        <v>794</v>
      </c>
      <c r="C46" s="408"/>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row>
    <row r="47" spans="1:33" ht="13.95" customHeight="1">
      <c r="B47" s="424"/>
      <c r="C47" s="424"/>
      <c r="D47" s="424"/>
      <c r="E47" s="424"/>
      <c r="F47" s="424"/>
      <c r="G47" s="424"/>
      <c r="H47" s="424"/>
      <c r="I47" s="424"/>
      <c r="J47" s="408"/>
      <c r="K47" s="408"/>
      <c r="L47" s="408"/>
      <c r="M47" s="408"/>
      <c r="N47" s="408"/>
      <c r="O47" s="408"/>
      <c r="P47" s="408"/>
      <c r="Q47" s="408"/>
      <c r="R47" s="408"/>
      <c r="S47" s="408"/>
      <c r="T47" s="408"/>
      <c r="U47" s="408"/>
      <c r="V47" s="408"/>
      <c r="W47" s="408"/>
      <c r="X47" s="408"/>
      <c r="Y47" s="408"/>
      <c r="Z47" s="408"/>
      <c r="AA47" s="408"/>
      <c r="AB47" s="408"/>
      <c r="AC47" s="408"/>
      <c r="AD47" s="408"/>
    </row>
    <row r="48" spans="1:33" s="408" customFormat="1" ht="13.95" customHeight="1">
      <c r="A48" s="442"/>
      <c r="B48" s="420"/>
      <c r="C48" s="419"/>
      <c r="D48" s="408">
        <v>1</v>
      </c>
      <c r="E48" s="424" t="s">
        <v>793</v>
      </c>
      <c r="F48" s="424"/>
      <c r="G48" s="424"/>
      <c r="H48" s="424"/>
      <c r="L48" s="500" t="s">
        <v>792</v>
      </c>
      <c r="M48" s="473"/>
      <c r="N48" s="473"/>
      <c r="O48" s="473"/>
      <c r="P48" s="473"/>
      <c r="Q48" s="473"/>
      <c r="R48" s="473"/>
      <c r="S48" s="473"/>
      <c r="T48" s="473"/>
      <c r="U48" s="473"/>
      <c r="V48" s="473"/>
      <c r="W48" s="473"/>
      <c r="X48" s="473"/>
      <c r="Y48" s="473"/>
      <c r="Z48" s="473"/>
      <c r="AA48" s="473"/>
      <c r="AB48" s="473"/>
      <c r="AC48" s="473"/>
      <c r="AD48" s="473"/>
    </row>
    <row r="49" spans="1:32" s="408" customFormat="1" ht="13.95" customHeight="1">
      <c r="A49" s="442"/>
      <c r="E49" s="424"/>
      <c r="F49" s="424"/>
      <c r="G49" s="424"/>
      <c r="H49" s="424"/>
      <c r="L49" s="489" t="s">
        <v>791</v>
      </c>
      <c r="M49" s="474"/>
      <c r="N49" s="474"/>
      <c r="O49" s="474"/>
      <c r="P49" s="474"/>
      <c r="Q49" s="474"/>
      <c r="R49" s="474"/>
      <c r="S49" s="474"/>
      <c r="T49" s="474"/>
      <c r="U49" s="474"/>
      <c r="V49" s="474"/>
      <c r="W49" s="474"/>
      <c r="X49" s="474"/>
      <c r="Y49" s="474"/>
      <c r="Z49" s="474"/>
      <c r="AA49" s="474"/>
      <c r="AB49" s="474"/>
      <c r="AC49" s="474"/>
      <c r="AD49" s="474"/>
    </row>
    <row r="50" spans="1:32" s="408" customFormat="1" ht="13.95" customHeight="1">
      <c r="A50" s="442"/>
      <c r="E50" s="424"/>
      <c r="F50" s="424"/>
      <c r="G50" s="424"/>
      <c r="H50" s="424"/>
      <c r="L50" s="474"/>
      <c r="M50" s="474"/>
      <c r="N50" s="474"/>
      <c r="O50" s="474"/>
      <c r="P50" s="474"/>
      <c r="Q50" s="474"/>
      <c r="R50" s="474"/>
      <c r="S50" s="474"/>
      <c r="T50" s="474"/>
      <c r="U50" s="474"/>
      <c r="V50" s="474"/>
      <c r="W50" s="474"/>
      <c r="X50" s="474"/>
      <c r="Y50" s="474"/>
      <c r="Z50" s="474"/>
      <c r="AA50" s="474"/>
      <c r="AB50" s="474"/>
      <c r="AC50" s="474"/>
      <c r="AD50" s="474"/>
    </row>
    <row r="51" spans="1:32" s="408" customFormat="1" ht="13.95" customHeight="1">
      <c r="A51" s="442"/>
      <c r="L51" s="408" t="s">
        <v>790</v>
      </c>
    </row>
    <row r="52" spans="1:32" s="408" customFormat="1" ht="13.95" customHeight="1">
      <c r="A52" s="442"/>
      <c r="L52" s="408" t="s">
        <v>789</v>
      </c>
    </row>
    <row r="53" spans="1:32" s="408" customFormat="1" ht="13.95" customHeight="1">
      <c r="A53" s="442"/>
      <c r="L53" s="408" t="s">
        <v>788</v>
      </c>
    </row>
    <row r="54" spans="1:32" ht="13.95" customHeight="1">
      <c r="B54" s="420"/>
      <c r="C54" s="419"/>
      <c r="D54" s="408">
        <v>2</v>
      </c>
      <c r="E54" s="408" t="s">
        <v>787</v>
      </c>
      <c r="F54" s="408"/>
      <c r="G54" s="408"/>
      <c r="H54" s="408"/>
      <c r="I54" s="408"/>
      <c r="J54" s="408"/>
      <c r="K54" s="408"/>
      <c r="L54" s="408" t="s">
        <v>786</v>
      </c>
      <c r="M54" s="408"/>
      <c r="N54" s="408"/>
      <c r="O54" s="408"/>
      <c r="P54" s="408"/>
      <c r="Q54" s="408"/>
      <c r="R54" s="408"/>
      <c r="S54" s="408"/>
      <c r="T54" s="408"/>
      <c r="U54" s="408"/>
      <c r="V54" s="408"/>
      <c r="W54" s="408"/>
      <c r="X54" s="408"/>
      <c r="Y54" s="408"/>
      <c r="Z54" s="408"/>
      <c r="AA54" s="408"/>
      <c r="AB54" s="408"/>
      <c r="AC54" s="408"/>
      <c r="AD54" s="408"/>
    </row>
    <row r="55" spans="1:32" ht="13.95" customHeight="1">
      <c r="B55" s="408"/>
      <c r="C55" s="408"/>
      <c r="D55" s="408"/>
      <c r="E55" s="408"/>
      <c r="F55" s="408"/>
      <c r="G55" s="408"/>
      <c r="H55" s="408"/>
      <c r="I55" s="408"/>
      <c r="J55" s="408"/>
      <c r="K55" s="408"/>
      <c r="L55" s="489" t="s">
        <v>785</v>
      </c>
      <c r="M55" s="489"/>
      <c r="N55" s="489"/>
      <c r="O55" s="489"/>
      <c r="P55" s="489"/>
      <c r="Q55" s="489"/>
      <c r="R55" s="489"/>
      <c r="S55" s="489"/>
      <c r="T55" s="489"/>
      <c r="U55" s="489"/>
      <c r="V55" s="489"/>
      <c r="W55" s="489"/>
      <c r="X55" s="489"/>
      <c r="Y55" s="489"/>
      <c r="Z55" s="489"/>
      <c r="AA55" s="489"/>
      <c r="AB55" s="489"/>
      <c r="AC55" s="489"/>
      <c r="AD55" s="489"/>
    </row>
    <row r="56" spans="1:32" ht="13.95" customHeight="1">
      <c r="B56" s="408"/>
      <c r="C56" s="408"/>
      <c r="D56" s="408"/>
      <c r="E56" s="408"/>
      <c r="F56" s="408"/>
      <c r="G56" s="408"/>
      <c r="H56" s="408"/>
      <c r="I56" s="408"/>
      <c r="J56" s="408"/>
      <c r="K56" s="408"/>
      <c r="L56" s="489"/>
      <c r="M56" s="489"/>
      <c r="N56" s="489"/>
      <c r="O56" s="489"/>
      <c r="P56" s="489"/>
      <c r="Q56" s="489"/>
      <c r="R56" s="489"/>
      <c r="S56" s="489"/>
      <c r="T56" s="489"/>
      <c r="U56" s="489"/>
      <c r="V56" s="489"/>
      <c r="W56" s="489"/>
      <c r="X56" s="489"/>
      <c r="Y56" s="489"/>
      <c r="Z56" s="489"/>
      <c r="AA56" s="489"/>
      <c r="AB56" s="489"/>
      <c r="AC56" s="489"/>
      <c r="AD56" s="489"/>
    </row>
    <row r="57" spans="1:32" ht="13.95" customHeight="1">
      <c r="B57" s="408"/>
      <c r="C57" s="408"/>
      <c r="D57" s="408"/>
      <c r="E57" s="408"/>
      <c r="F57" s="408"/>
      <c r="G57" s="408"/>
      <c r="H57" s="408"/>
      <c r="I57" s="408"/>
      <c r="J57" s="408"/>
      <c r="K57" s="408"/>
      <c r="L57" s="408" t="s">
        <v>784</v>
      </c>
      <c r="M57" s="408"/>
      <c r="N57" s="408"/>
      <c r="O57" s="408"/>
      <c r="P57" s="408"/>
      <c r="Q57" s="408"/>
      <c r="R57" s="408"/>
      <c r="S57" s="408"/>
      <c r="T57" s="408"/>
      <c r="U57" s="408"/>
      <c r="V57" s="408"/>
      <c r="W57" s="408"/>
      <c r="X57" s="408"/>
      <c r="Y57" s="408"/>
      <c r="Z57" s="408"/>
      <c r="AA57" s="408"/>
      <c r="AB57" s="408"/>
      <c r="AC57" s="408"/>
      <c r="AD57" s="408"/>
    </row>
    <row r="58" spans="1:32" ht="13.95" customHeight="1">
      <c r="B58" s="408"/>
      <c r="C58" s="408"/>
      <c r="D58" s="408"/>
      <c r="E58" s="408"/>
      <c r="F58" s="408"/>
      <c r="G58" s="408"/>
      <c r="H58" s="408"/>
      <c r="I58" s="408"/>
      <c r="J58" s="408"/>
      <c r="K58" s="408"/>
      <c r="L58" s="408" t="s">
        <v>880</v>
      </c>
      <c r="M58" s="408"/>
      <c r="N58" s="408"/>
      <c r="O58" s="408"/>
      <c r="P58" s="408"/>
      <c r="Q58" s="408"/>
      <c r="R58" s="408"/>
      <c r="S58" s="408"/>
      <c r="T58" s="408"/>
      <c r="U58" s="408"/>
      <c r="V58" s="408"/>
      <c r="W58" s="408"/>
      <c r="X58" s="408"/>
      <c r="Y58" s="408"/>
      <c r="Z58" s="408"/>
      <c r="AA58" s="408"/>
      <c r="AB58" s="408"/>
      <c r="AC58" s="408"/>
      <c r="AD58" s="408"/>
    </row>
    <row r="59" spans="1:32" s="385" customFormat="1" ht="13.95" customHeight="1">
      <c r="A59" s="440"/>
      <c r="E59" s="381" t="s">
        <v>781</v>
      </c>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row>
    <row r="60" spans="1:32" s="385" customFormat="1" ht="13.95" customHeight="1">
      <c r="A60" s="440"/>
      <c r="E60" s="383"/>
      <c r="F60" s="382"/>
      <c r="G60" s="477" t="s">
        <v>780</v>
      </c>
      <c r="H60" s="477"/>
      <c r="I60" s="477"/>
      <c r="J60" s="477"/>
      <c r="K60" s="477"/>
      <c r="L60" s="477"/>
      <c r="M60" s="477"/>
      <c r="N60" s="477"/>
      <c r="O60" s="477"/>
      <c r="P60" s="477"/>
      <c r="Q60" s="477"/>
      <c r="R60" s="477"/>
      <c r="S60" s="477"/>
      <c r="T60" s="477"/>
      <c r="U60" s="477"/>
      <c r="V60" s="477"/>
      <c r="W60" s="477"/>
      <c r="X60" s="477"/>
      <c r="Y60" s="477"/>
      <c r="Z60" s="477"/>
      <c r="AA60" s="477"/>
      <c r="AB60" s="477"/>
      <c r="AC60" s="477"/>
      <c r="AD60" s="477"/>
      <c r="AE60" s="381"/>
    </row>
    <row r="61" spans="1:32" s="385" customFormat="1" ht="13.95" customHeight="1">
      <c r="A61" s="440"/>
      <c r="E61" s="381"/>
      <c r="F61" s="381"/>
      <c r="G61" s="477"/>
      <c r="H61" s="477"/>
      <c r="I61" s="477"/>
      <c r="J61" s="477"/>
      <c r="K61" s="477"/>
      <c r="L61" s="477"/>
      <c r="M61" s="477"/>
      <c r="N61" s="477"/>
      <c r="O61" s="477"/>
      <c r="P61" s="477"/>
      <c r="Q61" s="477"/>
      <c r="R61" s="477"/>
      <c r="S61" s="477"/>
      <c r="T61" s="477"/>
      <c r="U61" s="477"/>
      <c r="V61" s="477"/>
      <c r="W61" s="477"/>
      <c r="X61" s="477"/>
      <c r="Y61" s="477"/>
      <c r="Z61" s="477"/>
      <c r="AA61" s="477"/>
      <c r="AB61" s="477"/>
      <c r="AC61" s="477"/>
      <c r="AD61" s="477"/>
      <c r="AE61" s="381"/>
    </row>
    <row r="62" spans="1:32" s="385" customFormat="1" ht="13.95" customHeight="1">
      <c r="A62" s="440"/>
      <c r="E62" s="383"/>
      <c r="F62" s="382"/>
      <c r="G62" s="397" t="s">
        <v>779</v>
      </c>
      <c r="H62" s="381"/>
      <c r="I62" s="381"/>
      <c r="J62" s="381"/>
      <c r="K62" s="381"/>
      <c r="L62" s="381"/>
      <c r="M62" s="396"/>
      <c r="N62" s="396"/>
      <c r="O62" s="396"/>
      <c r="P62" s="396"/>
      <c r="Q62" s="396"/>
      <c r="R62" s="396"/>
      <c r="S62" s="396"/>
      <c r="T62" s="396"/>
      <c r="U62" s="396"/>
      <c r="V62" s="396"/>
      <c r="W62" s="396"/>
      <c r="X62" s="396"/>
      <c r="Y62" s="396"/>
      <c r="Z62" s="396"/>
      <c r="AA62" s="396"/>
      <c r="AB62" s="396"/>
      <c r="AC62" s="381"/>
      <c r="AD62" s="381"/>
      <c r="AE62" s="381"/>
    </row>
    <row r="63" spans="1:32" s="385" customFormat="1" ht="13.95" customHeight="1">
      <c r="A63" s="440"/>
      <c r="E63" s="383"/>
      <c r="F63" s="382"/>
      <c r="G63" s="477" t="s">
        <v>778</v>
      </c>
      <c r="H63" s="477"/>
      <c r="I63" s="477"/>
      <c r="J63" s="477"/>
      <c r="K63" s="477"/>
      <c r="L63" s="477"/>
      <c r="M63" s="477"/>
      <c r="N63" s="477"/>
      <c r="O63" s="477"/>
      <c r="P63" s="477"/>
      <c r="Q63" s="477"/>
      <c r="R63" s="477"/>
      <c r="S63" s="477"/>
      <c r="T63" s="477"/>
      <c r="U63" s="477"/>
      <c r="V63" s="477"/>
      <c r="W63" s="477"/>
      <c r="X63" s="477"/>
      <c r="Y63" s="477"/>
      <c r="Z63" s="477"/>
      <c r="AA63" s="477"/>
      <c r="AB63" s="477"/>
      <c r="AC63" s="477"/>
      <c r="AD63" s="477"/>
      <c r="AE63" s="381"/>
    </row>
    <row r="64" spans="1:32" s="385" customFormat="1" ht="13.95" customHeight="1">
      <c r="A64" s="440"/>
      <c r="E64" s="381"/>
      <c r="F64" s="381"/>
      <c r="G64" s="477"/>
      <c r="H64" s="477"/>
      <c r="I64" s="477"/>
      <c r="J64" s="477"/>
      <c r="K64" s="477"/>
      <c r="L64" s="477"/>
      <c r="M64" s="477"/>
      <c r="N64" s="477"/>
      <c r="O64" s="477"/>
      <c r="P64" s="477"/>
      <c r="Q64" s="477"/>
      <c r="R64" s="477"/>
      <c r="S64" s="477"/>
      <c r="T64" s="477"/>
      <c r="U64" s="477"/>
      <c r="V64" s="477"/>
      <c r="W64" s="477"/>
      <c r="X64" s="477"/>
      <c r="Y64" s="477"/>
      <c r="Z64" s="477"/>
      <c r="AA64" s="477"/>
      <c r="AB64" s="477"/>
      <c r="AC64" s="477"/>
      <c r="AD64" s="477"/>
      <c r="AE64" s="381"/>
    </row>
    <row r="65" spans="1:32" s="385" customFormat="1" ht="13.95" customHeight="1">
      <c r="A65" s="440"/>
      <c r="E65" s="381"/>
      <c r="F65" s="381"/>
      <c r="G65" s="477"/>
      <c r="H65" s="477"/>
      <c r="I65" s="477"/>
      <c r="J65" s="477"/>
      <c r="K65" s="477"/>
      <c r="L65" s="477"/>
      <c r="M65" s="477"/>
      <c r="N65" s="477"/>
      <c r="O65" s="477"/>
      <c r="P65" s="477"/>
      <c r="Q65" s="477"/>
      <c r="R65" s="477"/>
      <c r="S65" s="477"/>
      <c r="T65" s="477"/>
      <c r="U65" s="477"/>
      <c r="V65" s="477"/>
      <c r="W65" s="477"/>
      <c r="X65" s="477"/>
      <c r="Y65" s="477"/>
      <c r="Z65" s="477"/>
      <c r="AA65" s="477"/>
      <c r="AB65" s="477"/>
      <c r="AC65" s="477"/>
      <c r="AD65" s="477"/>
      <c r="AE65" s="381"/>
    </row>
    <row r="66" spans="1:32" s="385" customFormat="1" ht="13.95" customHeight="1">
      <c r="A66" s="440"/>
      <c r="E66" s="381" t="s">
        <v>777</v>
      </c>
      <c r="G66" s="381"/>
      <c r="H66" s="381"/>
      <c r="I66" s="381"/>
      <c r="J66" s="396"/>
      <c r="K66" s="396"/>
      <c r="L66" s="396"/>
      <c r="M66" s="396"/>
      <c r="N66" s="396"/>
      <c r="O66" s="396"/>
      <c r="P66" s="396"/>
      <c r="Q66" s="396"/>
      <c r="R66" s="396"/>
      <c r="S66" s="396"/>
      <c r="T66" s="396"/>
      <c r="U66" s="396"/>
      <c r="V66" s="396"/>
      <c r="W66" s="396"/>
      <c r="X66" s="396"/>
      <c r="Y66" s="396"/>
      <c r="Z66" s="396"/>
      <c r="AA66" s="396"/>
      <c r="AB66" s="396"/>
      <c r="AC66" s="396"/>
      <c r="AD66" s="396"/>
      <c r="AE66" s="381"/>
      <c r="AF66" s="381"/>
    </row>
    <row r="67" spans="1:32" s="385" customFormat="1" ht="13.95" customHeight="1">
      <c r="A67" s="440"/>
      <c r="E67" s="383"/>
      <c r="F67" s="382"/>
      <c r="G67" s="381" t="s">
        <v>776</v>
      </c>
      <c r="H67" s="381"/>
      <c r="I67" s="381"/>
      <c r="K67" s="381"/>
      <c r="L67" s="381"/>
      <c r="M67" s="381"/>
      <c r="N67" s="381"/>
      <c r="O67" s="381"/>
      <c r="P67" s="381"/>
      <c r="Q67" s="381"/>
      <c r="R67" s="381"/>
      <c r="S67" s="381"/>
      <c r="T67" s="381"/>
      <c r="U67" s="381"/>
      <c r="V67" s="381"/>
      <c r="W67" s="381"/>
      <c r="X67" s="381"/>
      <c r="Y67" s="381"/>
      <c r="Z67" s="381"/>
      <c r="AA67" s="381"/>
      <c r="AB67" s="381"/>
      <c r="AC67" s="381"/>
      <c r="AD67" s="381"/>
      <c r="AE67" s="381"/>
    </row>
    <row r="68" spans="1:32" s="385" customFormat="1" ht="13.95" customHeight="1">
      <c r="A68" s="440"/>
      <c r="E68" s="383"/>
      <c r="F68" s="382"/>
      <c r="G68" s="381" t="s">
        <v>775</v>
      </c>
      <c r="H68" s="381"/>
      <c r="I68" s="381"/>
      <c r="K68" s="381"/>
      <c r="L68" s="381"/>
      <c r="M68" s="381"/>
      <c r="N68" s="381"/>
      <c r="O68" s="381"/>
      <c r="P68" s="381"/>
      <c r="Q68" s="381"/>
      <c r="R68" s="381"/>
      <c r="S68" s="381"/>
      <c r="T68" s="381"/>
      <c r="U68" s="381"/>
      <c r="V68" s="381"/>
      <c r="W68" s="381"/>
      <c r="X68" s="381"/>
      <c r="Y68" s="381"/>
      <c r="Z68" s="381"/>
      <c r="AA68" s="381"/>
      <c r="AB68" s="381"/>
      <c r="AC68" s="381"/>
      <c r="AD68" s="381"/>
      <c r="AE68" s="381"/>
    </row>
    <row r="69" spans="1:32" s="385" customFormat="1" ht="13.95" customHeight="1">
      <c r="A69" s="440"/>
      <c r="E69" s="383"/>
      <c r="F69" s="382"/>
      <c r="G69" s="381" t="s">
        <v>774</v>
      </c>
      <c r="H69" s="381"/>
      <c r="I69" s="381"/>
      <c r="K69" s="381"/>
      <c r="L69" s="381"/>
      <c r="M69" s="381"/>
      <c r="N69" s="381"/>
      <c r="O69" s="381"/>
      <c r="P69" s="381"/>
      <c r="Q69" s="381"/>
      <c r="R69" s="381"/>
      <c r="S69" s="381"/>
      <c r="T69" s="381"/>
      <c r="U69" s="381"/>
      <c r="V69" s="381"/>
      <c r="W69" s="381"/>
      <c r="X69" s="381"/>
      <c r="Y69" s="381"/>
      <c r="Z69" s="381"/>
      <c r="AA69" s="381"/>
      <c r="AB69" s="381"/>
      <c r="AC69" s="381"/>
      <c r="AD69" s="381"/>
      <c r="AE69" s="381"/>
    </row>
    <row r="70" spans="1:32" s="385" customFormat="1" ht="13.65" customHeight="1">
      <c r="A70" s="440"/>
      <c r="E70" s="383"/>
      <c r="F70" s="382"/>
      <c r="G70" s="381" t="s">
        <v>773</v>
      </c>
      <c r="H70" s="381"/>
      <c r="I70" s="381"/>
      <c r="K70" s="381"/>
      <c r="L70" s="381"/>
      <c r="M70" s="381"/>
      <c r="N70" s="381"/>
      <c r="O70" s="381"/>
      <c r="P70" s="381"/>
      <c r="Q70" s="381"/>
      <c r="R70" s="381"/>
      <c r="S70" s="381"/>
      <c r="T70" s="381"/>
      <c r="U70" s="381"/>
      <c r="V70" s="381"/>
      <c r="W70" s="381"/>
      <c r="X70" s="381"/>
      <c r="Y70" s="381"/>
      <c r="Z70" s="381"/>
      <c r="AA70" s="381"/>
      <c r="AB70" s="381"/>
      <c r="AC70" s="381"/>
      <c r="AD70" s="381"/>
      <c r="AE70" s="381"/>
    </row>
    <row r="71" spans="1:32" ht="13.95" customHeight="1">
      <c r="B71" s="420"/>
      <c r="C71" s="419"/>
      <c r="D71" s="408">
        <v>3</v>
      </c>
      <c r="E71" s="408" t="s">
        <v>772</v>
      </c>
      <c r="F71" s="408"/>
      <c r="G71" s="408"/>
      <c r="H71" s="408"/>
      <c r="I71" s="408"/>
      <c r="J71" s="408"/>
      <c r="K71" s="408"/>
      <c r="L71" s="408" t="s">
        <v>879</v>
      </c>
      <c r="M71" s="408"/>
      <c r="N71" s="408"/>
      <c r="O71" s="408"/>
      <c r="P71" s="408"/>
      <c r="Q71" s="408"/>
      <c r="R71" s="408"/>
      <c r="S71" s="408"/>
      <c r="T71" s="408"/>
      <c r="U71" s="408"/>
      <c r="V71" s="408"/>
      <c r="W71" s="408"/>
      <c r="X71" s="408"/>
      <c r="Y71" s="408"/>
      <c r="Z71" s="408"/>
      <c r="AA71" s="408"/>
      <c r="AB71" s="408"/>
      <c r="AC71" s="408"/>
      <c r="AD71" s="408"/>
    </row>
    <row r="72" spans="1:32" ht="13.95" customHeight="1">
      <c r="B72" s="420"/>
      <c r="C72" s="419"/>
      <c r="D72" s="408">
        <v>4</v>
      </c>
      <c r="E72" s="408" t="s">
        <v>770</v>
      </c>
      <c r="F72" s="408"/>
      <c r="G72" s="408"/>
      <c r="H72" s="408"/>
      <c r="I72" s="408"/>
      <c r="J72" s="408"/>
      <c r="K72" s="408"/>
      <c r="L72" s="408" t="s">
        <v>769</v>
      </c>
      <c r="M72" s="408"/>
      <c r="N72" s="408"/>
      <c r="O72" s="408"/>
      <c r="P72" s="408"/>
      <c r="Q72" s="408"/>
      <c r="R72" s="408"/>
      <c r="S72" s="408"/>
      <c r="T72" s="408"/>
      <c r="U72" s="408"/>
      <c r="V72" s="408"/>
      <c r="W72" s="408"/>
      <c r="X72" s="408"/>
      <c r="Y72" s="408"/>
      <c r="Z72" s="408"/>
      <c r="AA72" s="408"/>
      <c r="AB72" s="408"/>
      <c r="AC72" s="408"/>
      <c r="AD72" s="408"/>
    </row>
    <row r="73" spans="1:32" ht="13.95" customHeight="1">
      <c r="B73" s="408"/>
      <c r="C73" s="408"/>
      <c r="D73" s="408"/>
      <c r="E73" s="408" t="s">
        <v>768</v>
      </c>
      <c r="F73" s="408"/>
      <c r="G73" s="408"/>
      <c r="H73" s="408"/>
      <c r="I73" s="408"/>
      <c r="J73" s="408"/>
      <c r="K73" s="408"/>
      <c r="L73" s="408" t="s">
        <v>767</v>
      </c>
      <c r="M73" s="408"/>
      <c r="N73" s="408"/>
      <c r="O73" s="408"/>
      <c r="P73" s="408"/>
      <c r="Q73" s="408"/>
      <c r="R73" s="408"/>
      <c r="S73" s="408"/>
      <c r="T73" s="408"/>
      <c r="U73" s="408"/>
      <c r="V73" s="408"/>
      <c r="W73" s="408"/>
      <c r="X73" s="408"/>
      <c r="Y73" s="408"/>
      <c r="Z73" s="408"/>
      <c r="AA73" s="408"/>
      <c r="AB73" s="408"/>
      <c r="AC73" s="408"/>
      <c r="AD73" s="408"/>
    </row>
    <row r="74" spans="1:32" ht="13.95" customHeight="1">
      <c r="B74" s="408" t="s">
        <v>766</v>
      </c>
      <c r="C74" s="408"/>
      <c r="D74" s="408"/>
      <c r="E74" s="408"/>
      <c r="F74" s="408"/>
      <c r="G74" s="408"/>
      <c r="H74" s="408"/>
      <c r="I74" s="408"/>
      <c r="J74" s="408"/>
      <c r="K74" s="408"/>
      <c r="L74" s="408"/>
      <c r="M74" s="408"/>
      <c r="N74" s="408"/>
      <c r="O74" s="408"/>
      <c r="P74" s="408"/>
      <c r="Q74" s="408"/>
      <c r="R74" s="408"/>
      <c r="S74" s="408"/>
      <c r="T74" s="408"/>
      <c r="U74" s="408"/>
      <c r="V74" s="408"/>
      <c r="W74" s="408"/>
      <c r="X74" s="408"/>
      <c r="Y74" s="408"/>
      <c r="Z74" s="408"/>
      <c r="AA74" s="408"/>
      <c r="AB74" s="408"/>
      <c r="AC74" s="408"/>
      <c r="AD74" s="408"/>
    </row>
    <row r="75" spans="1:32" ht="13.95" customHeight="1">
      <c r="B75" s="420"/>
      <c r="C75" s="419"/>
      <c r="D75" s="408">
        <v>5</v>
      </c>
      <c r="E75" s="408" t="s">
        <v>765</v>
      </c>
      <c r="F75" s="408"/>
      <c r="G75" s="408"/>
      <c r="H75" s="408"/>
      <c r="I75" s="408"/>
      <c r="J75" s="408"/>
      <c r="K75" s="408"/>
      <c r="L75" s="489" t="s">
        <v>764</v>
      </c>
      <c r="M75" s="489"/>
      <c r="N75" s="489"/>
      <c r="O75" s="489"/>
      <c r="P75" s="489"/>
      <c r="Q75" s="489"/>
      <c r="R75" s="489"/>
      <c r="S75" s="489"/>
      <c r="T75" s="489"/>
      <c r="U75" s="489"/>
      <c r="V75" s="489"/>
      <c r="W75" s="489"/>
      <c r="X75" s="489"/>
      <c r="Y75" s="489"/>
      <c r="Z75" s="489"/>
      <c r="AA75" s="489"/>
      <c r="AB75" s="489"/>
      <c r="AC75" s="489"/>
      <c r="AD75" s="489"/>
    </row>
    <row r="76" spans="1:32" ht="13.95" customHeight="1">
      <c r="B76" s="408"/>
      <c r="C76" s="408"/>
      <c r="D76" s="408"/>
      <c r="E76" s="408"/>
      <c r="F76" s="408"/>
      <c r="G76" s="408"/>
      <c r="H76" s="408"/>
      <c r="I76" s="408"/>
      <c r="J76" s="408"/>
      <c r="K76" s="408"/>
      <c r="L76" s="489"/>
      <c r="M76" s="489"/>
      <c r="N76" s="489"/>
      <c r="O76" s="489"/>
      <c r="P76" s="489"/>
      <c r="Q76" s="489"/>
      <c r="R76" s="489"/>
      <c r="S76" s="489"/>
      <c r="T76" s="489"/>
      <c r="U76" s="489"/>
      <c r="V76" s="489"/>
      <c r="W76" s="489"/>
      <c r="X76" s="489"/>
      <c r="Y76" s="489"/>
      <c r="Z76" s="489"/>
      <c r="AA76" s="489"/>
      <c r="AB76" s="489"/>
      <c r="AC76" s="489"/>
      <c r="AD76" s="489"/>
    </row>
    <row r="77" spans="1:32" ht="13.95" customHeight="1">
      <c r="B77" s="420"/>
      <c r="C77" s="419"/>
      <c r="D77" s="408">
        <v>6</v>
      </c>
      <c r="E77" s="408" t="s">
        <v>763</v>
      </c>
      <c r="F77" s="408"/>
      <c r="G77" s="408"/>
      <c r="H77" s="408"/>
      <c r="I77" s="408"/>
      <c r="J77" s="408"/>
      <c r="K77" s="408"/>
      <c r="L77" s="408"/>
      <c r="M77" s="408"/>
      <c r="N77" s="408"/>
      <c r="O77" s="408"/>
      <c r="P77" s="408"/>
      <c r="Q77" s="408"/>
      <c r="R77" s="408"/>
      <c r="S77" s="408"/>
      <c r="T77" s="408"/>
      <c r="U77" s="408"/>
      <c r="V77" s="408"/>
      <c r="W77" s="408"/>
      <c r="X77" s="408"/>
      <c r="Y77" s="408"/>
      <c r="Z77" s="408"/>
      <c r="AA77" s="408"/>
      <c r="AB77" s="408"/>
      <c r="AC77" s="408"/>
      <c r="AD77" s="408"/>
    </row>
    <row r="78" spans="1:32" ht="13.95" customHeight="1">
      <c r="B78" s="408"/>
      <c r="C78" s="408"/>
      <c r="D78" s="408"/>
      <c r="E78" s="408"/>
      <c r="F78" s="408"/>
      <c r="G78" s="408"/>
      <c r="H78" s="408"/>
      <c r="I78" s="408"/>
      <c r="J78" s="408"/>
      <c r="K78" s="408"/>
      <c r="L78" s="408"/>
      <c r="M78" s="408"/>
      <c r="N78" s="408"/>
      <c r="O78" s="408"/>
      <c r="P78" s="408"/>
      <c r="Q78" s="408"/>
      <c r="R78" s="408"/>
      <c r="S78" s="408"/>
      <c r="T78" s="408"/>
      <c r="U78" s="408"/>
      <c r="V78" s="408"/>
      <c r="W78" s="408"/>
      <c r="X78" s="408"/>
      <c r="Y78" s="408"/>
      <c r="Z78" s="408"/>
      <c r="AA78" s="408"/>
      <c r="AB78" s="408"/>
      <c r="AC78" s="408"/>
      <c r="AD78" s="408"/>
    </row>
    <row r="79" spans="1:32" ht="13.95" customHeight="1">
      <c r="B79" s="424" t="s">
        <v>762</v>
      </c>
      <c r="C79" s="424"/>
      <c r="D79" s="424"/>
      <c r="E79" s="424"/>
      <c r="F79" s="424"/>
      <c r="G79" s="424"/>
      <c r="H79" s="424"/>
      <c r="I79" s="424"/>
      <c r="J79" s="408"/>
      <c r="K79" s="408"/>
      <c r="L79" s="408"/>
      <c r="M79" s="408"/>
      <c r="N79" s="408"/>
      <c r="O79" s="408"/>
      <c r="P79" s="408"/>
      <c r="Q79" s="408"/>
      <c r="R79" s="408"/>
      <c r="S79" s="408"/>
      <c r="T79" s="408"/>
      <c r="U79" s="408"/>
      <c r="V79" s="408"/>
      <c r="W79" s="408"/>
      <c r="X79" s="408"/>
      <c r="Y79" s="408"/>
      <c r="Z79" s="408"/>
      <c r="AA79" s="408"/>
      <c r="AB79" s="408"/>
      <c r="AC79" s="408"/>
      <c r="AD79" s="408"/>
    </row>
    <row r="80" spans="1:32" ht="13.95" customHeight="1">
      <c r="B80" s="408"/>
      <c r="C80" s="408"/>
      <c r="D80" s="408"/>
      <c r="E80" s="408"/>
      <c r="F80" s="408"/>
      <c r="G80" s="408"/>
      <c r="H80" s="408"/>
      <c r="I80" s="408"/>
      <c r="J80" s="408"/>
      <c r="K80" s="408"/>
      <c r="L80" s="408"/>
      <c r="M80" s="408"/>
      <c r="N80" s="408"/>
      <c r="O80" s="408"/>
      <c r="P80" s="408"/>
      <c r="Q80" s="408"/>
      <c r="R80" s="408"/>
      <c r="S80" s="408"/>
      <c r="T80" s="408"/>
      <c r="U80" s="408"/>
      <c r="V80" s="408"/>
      <c r="W80" s="408"/>
      <c r="X80" s="408"/>
      <c r="Y80" s="408"/>
      <c r="Z80" s="408"/>
      <c r="AA80" s="408"/>
      <c r="AB80" s="408"/>
      <c r="AC80" s="408"/>
      <c r="AD80" s="408"/>
    </row>
    <row r="81" spans="2:30" ht="13.95" customHeight="1">
      <c r="B81" s="420"/>
      <c r="C81" s="419"/>
      <c r="D81" s="408">
        <v>1</v>
      </c>
      <c r="E81" s="408" t="s">
        <v>761</v>
      </c>
      <c r="F81" s="408"/>
      <c r="G81" s="408"/>
      <c r="H81" s="408"/>
      <c r="I81" s="408"/>
      <c r="J81" s="408"/>
      <c r="K81" s="408" t="s">
        <v>760</v>
      </c>
      <c r="L81" s="408"/>
      <c r="M81" s="408"/>
      <c r="N81" s="408"/>
      <c r="O81" s="408"/>
      <c r="P81" s="408"/>
      <c r="Q81" s="408"/>
      <c r="R81" s="408"/>
      <c r="S81" s="408"/>
      <c r="T81" s="408"/>
      <c r="U81" s="408"/>
      <c r="V81" s="408"/>
      <c r="W81" s="408"/>
      <c r="X81" s="408"/>
      <c r="Y81" s="408"/>
      <c r="Z81" s="408"/>
      <c r="AA81" s="408"/>
      <c r="AB81" s="408"/>
      <c r="AC81" s="408"/>
      <c r="AD81" s="408"/>
    </row>
    <row r="82" spans="2:30" ht="13.95" customHeight="1">
      <c r="B82" s="420"/>
      <c r="C82" s="419"/>
      <c r="D82" s="408">
        <v>2</v>
      </c>
      <c r="E82" s="408" t="s">
        <v>759</v>
      </c>
      <c r="F82" s="408"/>
      <c r="G82" s="408"/>
      <c r="H82" s="408"/>
      <c r="I82" s="408"/>
      <c r="J82" s="408"/>
      <c r="K82" s="408" t="s">
        <v>758</v>
      </c>
      <c r="L82" s="408"/>
      <c r="M82" s="408"/>
      <c r="N82" s="408"/>
      <c r="O82" s="408"/>
      <c r="P82" s="408"/>
      <c r="Q82" s="408"/>
      <c r="R82" s="408"/>
      <c r="S82" s="408"/>
      <c r="T82" s="408"/>
      <c r="U82" s="408"/>
      <c r="V82" s="408"/>
      <c r="W82" s="408"/>
      <c r="X82" s="408"/>
      <c r="Y82" s="408"/>
      <c r="Z82" s="408"/>
      <c r="AA82" s="408"/>
      <c r="AB82" s="408"/>
      <c r="AC82" s="408"/>
      <c r="AD82" s="408"/>
    </row>
    <row r="83" spans="2:30" ht="13.95" customHeight="1">
      <c r="B83" s="420"/>
      <c r="C83" s="419"/>
      <c r="D83" s="408">
        <v>3</v>
      </c>
      <c r="E83" s="408" t="s">
        <v>757</v>
      </c>
      <c r="F83" s="408"/>
      <c r="G83" s="408"/>
      <c r="H83" s="408"/>
      <c r="I83" s="408"/>
      <c r="J83" s="408"/>
      <c r="K83" s="408" t="s">
        <v>860</v>
      </c>
      <c r="L83" s="408"/>
      <c r="M83" s="408"/>
      <c r="N83" s="408"/>
      <c r="O83" s="408"/>
      <c r="P83" s="408"/>
      <c r="Q83" s="408"/>
      <c r="R83" s="408"/>
      <c r="S83" s="408"/>
      <c r="T83" s="408"/>
      <c r="U83" s="408"/>
      <c r="V83" s="408"/>
      <c r="W83" s="408"/>
      <c r="X83" s="408"/>
      <c r="Y83" s="408"/>
      <c r="Z83" s="408"/>
      <c r="AA83" s="408"/>
      <c r="AB83" s="408"/>
      <c r="AC83" s="408"/>
      <c r="AD83" s="408"/>
    </row>
    <row r="84" spans="2:30" ht="13.95" customHeight="1">
      <c r="B84" s="420"/>
      <c r="C84" s="419"/>
      <c r="D84" s="408">
        <v>4</v>
      </c>
      <c r="E84" s="408" t="s">
        <v>755</v>
      </c>
      <c r="F84" s="408"/>
      <c r="G84" s="408"/>
      <c r="H84" s="408"/>
      <c r="I84" s="408"/>
      <c r="J84" s="408"/>
      <c r="K84" s="408" t="s">
        <v>754</v>
      </c>
      <c r="L84" s="408"/>
      <c r="M84" s="408"/>
      <c r="N84" s="408"/>
      <c r="O84" s="408"/>
      <c r="P84" s="408"/>
      <c r="Q84" s="408"/>
      <c r="R84" s="408"/>
      <c r="S84" s="408"/>
      <c r="T84" s="408"/>
      <c r="U84" s="408"/>
      <c r="V84" s="408"/>
      <c r="W84" s="408"/>
      <c r="X84" s="408"/>
      <c r="Y84" s="408"/>
      <c r="Z84" s="408"/>
      <c r="AA84" s="408"/>
      <c r="AB84" s="408"/>
      <c r="AC84" s="408"/>
      <c r="AD84" s="408"/>
    </row>
    <row r="85" spans="2:30" ht="13.95" customHeight="1">
      <c r="B85" s="420"/>
      <c r="C85" s="419"/>
      <c r="D85" s="408">
        <v>5</v>
      </c>
      <c r="E85" s="408" t="s">
        <v>753</v>
      </c>
      <c r="F85" s="408"/>
      <c r="G85" s="408"/>
      <c r="H85" s="408"/>
      <c r="I85" s="408"/>
      <c r="J85" s="408"/>
      <c r="K85" s="408" t="s">
        <v>752</v>
      </c>
      <c r="L85" s="408"/>
      <c r="M85" s="408"/>
      <c r="N85" s="408"/>
      <c r="O85" s="408"/>
      <c r="P85" s="408"/>
      <c r="Q85" s="408"/>
      <c r="R85" s="408"/>
      <c r="S85" s="408"/>
      <c r="T85" s="408"/>
      <c r="U85" s="408"/>
      <c r="V85" s="408"/>
      <c r="W85" s="408"/>
      <c r="X85" s="408"/>
      <c r="Y85" s="408"/>
      <c r="Z85" s="408"/>
      <c r="AA85" s="408"/>
      <c r="AB85" s="408"/>
      <c r="AC85" s="408"/>
      <c r="AD85" s="408"/>
    </row>
    <row r="86" spans="2:30" ht="13.95" customHeight="1">
      <c r="B86" s="408" t="s">
        <v>689</v>
      </c>
      <c r="C86" s="408"/>
      <c r="D86" s="408"/>
      <c r="E86" s="408"/>
      <c r="F86" s="408"/>
      <c r="G86" s="408"/>
      <c r="H86" s="408"/>
      <c r="I86" s="408"/>
      <c r="J86" s="408"/>
      <c r="K86" s="408"/>
      <c r="L86" s="408"/>
      <c r="M86" s="408"/>
      <c r="N86" s="408"/>
      <c r="O86" s="408"/>
      <c r="P86" s="408"/>
      <c r="Q86" s="408"/>
      <c r="R86" s="408"/>
      <c r="S86" s="408"/>
      <c r="T86" s="408"/>
      <c r="U86" s="408"/>
      <c r="V86" s="408"/>
      <c r="W86" s="408"/>
      <c r="X86" s="408"/>
      <c r="Y86" s="408"/>
      <c r="Z86" s="408"/>
      <c r="AA86" s="408"/>
      <c r="AB86" s="408"/>
      <c r="AC86" s="408"/>
      <c r="AD86" s="408"/>
    </row>
    <row r="87" spans="2:30" ht="13.95" customHeight="1">
      <c r="B87" s="420"/>
      <c r="C87" s="419"/>
      <c r="D87" s="408">
        <v>6</v>
      </c>
      <c r="E87" s="408" t="s">
        <v>751</v>
      </c>
      <c r="F87" s="408"/>
      <c r="G87" s="408"/>
      <c r="H87" s="408"/>
      <c r="I87" s="408"/>
      <c r="J87" s="408"/>
      <c r="K87" s="408"/>
      <c r="L87" s="408"/>
      <c r="M87" s="408"/>
      <c r="N87" s="408" t="s">
        <v>750</v>
      </c>
      <c r="O87" s="408"/>
      <c r="P87" s="408"/>
      <c r="Q87" s="408"/>
      <c r="R87" s="408"/>
      <c r="S87" s="408"/>
      <c r="T87" s="408"/>
      <c r="U87" s="408"/>
      <c r="V87" s="408"/>
      <c r="W87" s="408"/>
      <c r="X87" s="408"/>
      <c r="Y87" s="408"/>
      <c r="Z87" s="408"/>
      <c r="AA87" s="408"/>
      <c r="AB87" s="408"/>
      <c r="AC87" s="408"/>
      <c r="AD87" s="408"/>
    </row>
    <row r="88" spans="2:30" ht="13.95" customHeight="1">
      <c r="B88" s="408"/>
      <c r="C88" s="408"/>
      <c r="D88" s="408"/>
      <c r="E88" s="408"/>
      <c r="F88" s="408"/>
      <c r="G88" s="408"/>
      <c r="H88" s="408"/>
      <c r="I88" s="408"/>
      <c r="J88" s="408"/>
      <c r="K88" s="408"/>
      <c r="L88" s="408"/>
      <c r="M88" s="408"/>
      <c r="N88" s="408"/>
      <c r="O88" s="408"/>
      <c r="P88" s="408"/>
      <c r="Q88" s="408"/>
      <c r="R88" s="408"/>
      <c r="S88" s="408"/>
      <c r="T88" s="408"/>
      <c r="U88" s="408"/>
      <c r="V88" s="408"/>
      <c r="W88" s="408"/>
      <c r="X88" s="408"/>
      <c r="Y88" s="408"/>
      <c r="Z88" s="408"/>
      <c r="AA88" s="408"/>
      <c r="AB88" s="408"/>
      <c r="AC88" s="408"/>
      <c r="AD88" s="408"/>
    </row>
    <row r="89" spans="2:30" ht="13.95" customHeight="1">
      <c r="B89" s="424" t="s">
        <v>749</v>
      </c>
      <c r="C89" s="424"/>
      <c r="D89" s="424"/>
      <c r="E89" s="424"/>
      <c r="F89" s="424"/>
      <c r="G89" s="424"/>
      <c r="H89" s="424"/>
      <c r="I89" s="424"/>
      <c r="J89" s="408"/>
      <c r="K89" s="408"/>
      <c r="L89" s="408"/>
      <c r="M89" s="408"/>
      <c r="N89" s="408"/>
      <c r="O89" s="408"/>
      <c r="P89" s="408"/>
      <c r="Q89" s="408"/>
      <c r="R89" s="408"/>
      <c r="S89" s="408"/>
      <c r="T89" s="408"/>
      <c r="U89" s="408"/>
      <c r="V89" s="408"/>
      <c r="W89" s="408"/>
      <c r="X89" s="408"/>
      <c r="Y89" s="408"/>
      <c r="Z89" s="408"/>
      <c r="AA89" s="408"/>
      <c r="AB89" s="408"/>
      <c r="AC89" s="408"/>
      <c r="AD89" s="408"/>
    </row>
    <row r="90" spans="2:30" ht="13.95" customHeight="1">
      <c r="B90" s="408"/>
      <c r="C90" s="408"/>
      <c r="D90" s="408"/>
      <c r="E90" s="408"/>
      <c r="F90" s="408"/>
      <c r="G90" s="408"/>
      <c r="H90" s="408"/>
      <c r="I90" s="408"/>
      <c r="J90" s="408"/>
      <c r="K90" s="408"/>
      <c r="L90" s="408"/>
      <c r="M90" s="408"/>
      <c r="N90" s="408"/>
      <c r="O90" s="408"/>
      <c r="P90" s="408"/>
      <c r="Q90" s="408"/>
      <c r="R90" s="408"/>
      <c r="S90" s="408"/>
      <c r="T90" s="408"/>
      <c r="U90" s="408"/>
      <c r="V90" s="408"/>
      <c r="W90" s="408"/>
      <c r="X90" s="408"/>
      <c r="Y90" s="408"/>
      <c r="Z90" s="408"/>
      <c r="AA90" s="408"/>
      <c r="AB90" s="408"/>
      <c r="AC90" s="408"/>
      <c r="AD90" s="408"/>
    </row>
    <row r="91" spans="2:30" ht="13.95" customHeight="1">
      <c r="B91" s="420"/>
      <c r="C91" s="419"/>
      <c r="D91" s="423" t="s">
        <v>748</v>
      </c>
      <c r="E91" s="408"/>
      <c r="F91" s="408"/>
      <c r="G91" s="408"/>
      <c r="H91" s="408"/>
      <c r="I91" s="408"/>
      <c r="J91" s="408"/>
      <c r="K91" s="408"/>
      <c r="L91" s="408"/>
      <c r="M91" s="408"/>
      <c r="N91" s="408"/>
      <c r="O91" s="408"/>
      <c r="P91" s="408"/>
      <c r="Q91" s="408"/>
      <c r="R91" s="408"/>
      <c r="S91" s="408"/>
      <c r="T91" s="408"/>
      <c r="U91" s="408"/>
      <c r="V91" s="408"/>
      <c r="W91" s="408"/>
      <c r="X91" s="408"/>
      <c r="Y91" s="408"/>
      <c r="Z91" s="408"/>
      <c r="AA91" s="408"/>
      <c r="AB91" s="408"/>
      <c r="AC91" s="408"/>
      <c r="AD91" s="408"/>
    </row>
    <row r="92" spans="2:30" ht="13.95" customHeight="1">
      <c r="B92" s="408"/>
      <c r="C92" s="408"/>
      <c r="D92" s="420"/>
      <c r="E92" s="419"/>
      <c r="F92" s="408" t="s">
        <v>747</v>
      </c>
      <c r="G92" s="408" t="s">
        <v>746</v>
      </c>
      <c r="H92" s="408"/>
      <c r="I92" s="408"/>
      <c r="J92" s="408"/>
      <c r="K92" s="408"/>
      <c r="L92" s="408"/>
      <c r="M92" s="408"/>
      <c r="N92" s="408"/>
      <c r="O92" s="408"/>
      <c r="P92" s="408"/>
      <c r="Q92" s="408"/>
      <c r="R92" s="408"/>
      <c r="S92" s="408"/>
      <c r="T92" s="408"/>
      <c r="U92" s="408"/>
      <c r="V92" s="408"/>
      <c r="W92" s="408"/>
      <c r="X92" s="408"/>
      <c r="Y92" s="408"/>
      <c r="Z92" s="408"/>
      <c r="AA92" s="408"/>
      <c r="AB92" s="408"/>
      <c r="AC92" s="408"/>
      <c r="AD92" s="408"/>
    </row>
    <row r="93" spans="2:30" ht="13.95" customHeight="1">
      <c r="B93" s="408"/>
      <c r="C93" s="408"/>
      <c r="D93" s="420"/>
      <c r="E93" s="419"/>
      <c r="F93" s="408" t="s">
        <v>745</v>
      </c>
      <c r="G93" s="408" t="s">
        <v>744</v>
      </c>
      <c r="H93" s="408"/>
      <c r="I93" s="408"/>
      <c r="J93" s="408"/>
      <c r="K93" s="408"/>
      <c r="L93" s="408"/>
      <c r="M93" s="408"/>
      <c r="N93" s="408"/>
      <c r="O93" s="408"/>
      <c r="P93" s="408"/>
      <c r="Q93" s="408"/>
      <c r="R93" s="408"/>
      <c r="S93" s="408"/>
      <c r="T93" s="408"/>
      <c r="U93" s="408"/>
      <c r="V93" s="408"/>
      <c r="W93" s="408"/>
      <c r="X93" s="408"/>
      <c r="Y93" s="408"/>
      <c r="Z93" s="408"/>
      <c r="AA93" s="408"/>
      <c r="AB93" s="408"/>
      <c r="AC93" s="408"/>
      <c r="AD93" s="408"/>
    </row>
    <row r="94" spans="2:30" ht="13.95" customHeight="1">
      <c r="B94" s="408"/>
      <c r="C94" s="408"/>
      <c r="D94" s="420"/>
      <c r="E94" s="419"/>
      <c r="F94" s="408" t="s">
        <v>743</v>
      </c>
      <c r="G94" s="408" t="s">
        <v>742</v>
      </c>
      <c r="H94" s="408"/>
      <c r="I94" s="408"/>
      <c r="J94" s="408"/>
      <c r="K94" s="408"/>
      <c r="L94" s="408"/>
      <c r="M94" s="408"/>
      <c r="N94" s="408"/>
      <c r="O94" s="408"/>
      <c r="P94" s="408"/>
      <c r="Q94" s="408"/>
      <c r="R94" s="408"/>
      <c r="S94" s="408"/>
      <c r="T94" s="408"/>
      <c r="U94" s="408"/>
      <c r="V94" s="408"/>
      <c r="W94" s="408"/>
      <c r="X94" s="408"/>
      <c r="Y94" s="408"/>
      <c r="Z94" s="408"/>
      <c r="AA94" s="408"/>
      <c r="AB94" s="408"/>
      <c r="AC94" s="408"/>
      <c r="AD94" s="408"/>
    </row>
    <row r="95" spans="2:30" ht="13.95" customHeight="1">
      <c r="B95" s="408"/>
      <c r="C95" s="408"/>
      <c r="D95" s="420"/>
      <c r="E95" s="422"/>
      <c r="F95" s="408" t="s">
        <v>741</v>
      </c>
      <c r="G95" s="408" t="s">
        <v>878</v>
      </c>
      <c r="H95" s="408"/>
      <c r="I95" s="408"/>
      <c r="J95" s="408"/>
      <c r="K95" s="408"/>
      <c r="L95" s="408"/>
      <c r="M95" s="408"/>
      <c r="N95" s="408"/>
      <c r="O95" s="408"/>
      <c r="P95" s="408"/>
      <c r="Q95" s="408"/>
      <c r="R95" s="408"/>
      <c r="S95" s="408"/>
      <c r="T95" s="408"/>
      <c r="U95" s="408"/>
      <c r="V95" s="408"/>
      <c r="W95" s="408"/>
      <c r="X95" s="408"/>
      <c r="Y95" s="408"/>
      <c r="Z95" s="408"/>
      <c r="AA95" s="408"/>
      <c r="AB95" s="408"/>
      <c r="AC95" s="408"/>
      <c r="AD95" s="408"/>
    </row>
    <row r="96" spans="2:30" ht="13.95" customHeight="1">
      <c r="B96" s="408"/>
      <c r="C96" s="408"/>
      <c r="D96" s="408"/>
      <c r="E96" s="420"/>
      <c r="F96" s="419"/>
      <c r="G96" s="408" t="s">
        <v>877</v>
      </c>
      <c r="H96" s="408"/>
      <c r="I96" s="408"/>
      <c r="J96" s="408"/>
      <c r="K96" s="408"/>
      <c r="L96" s="408"/>
      <c r="M96" s="408"/>
      <c r="N96" s="408"/>
      <c r="O96" s="408"/>
      <c r="P96" s="408"/>
      <c r="Q96" s="408"/>
      <c r="R96" s="408"/>
      <c r="S96" s="408"/>
      <c r="T96" s="408"/>
      <c r="U96" s="408"/>
      <c r="V96" s="408"/>
      <c r="W96" s="408"/>
      <c r="X96" s="408"/>
      <c r="Y96" s="408"/>
      <c r="Z96" s="408"/>
      <c r="AA96" s="408"/>
      <c r="AB96" s="408"/>
      <c r="AC96" s="408"/>
      <c r="AD96" s="408"/>
    </row>
    <row r="97" spans="1:32" ht="13.95" customHeight="1">
      <c r="B97" s="408"/>
      <c r="C97" s="408"/>
      <c r="D97" s="408"/>
      <c r="E97" s="421"/>
      <c r="F97" s="419"/>
      <c r="G97" s="408" t="s">
        <v>876</v>
      </c>
      <c r="H97" s="408"/>
      <c r="I97" s="408"/>
      <c r="J97" s="408"/>
      <c r="K97" s="408"/>
      <c r="L97" s="408"/>
      <c r="M97" s="408"/>
      <c r="N97" s="408"/>
      <c r="O97" s="408"/>
      <c r="P97" s="408"/>
      <c r="Q97" s="408"/>
      <c r="R97" s="408"/>
      <c r="S97" s="408"/>
      <c r="T97" s="408"/>
      <c r="U97" s="408"/>
      <c r="V97" s="408"/>
      <c r="W97" s="408"/>
      <c r="X97" s="408"/>
      <c r="Y97" s="408"/>
      <c r="Z97" s="408"/>
      <c r="AA97" s="408"/>
      <c r="AB97" s="408"/>
      <c r="AC97" s="408"/>
      <c r="AD97" s="408"/>
    </row>
    <row r="98" spans="1:32" ht="13.95" customHeight="1">
      <c r="B98" s="408"/>
      <c r="C98" s="408"/>
      <c r="D98" s="420"/>
      <c r="E98" s="419"/>
      <c r="F98" s="408" t="s">
        <v>736</v>
      </c>
      <c r="G98" s="489" t="s">
        <v>735</v>
      </c>
      <c r="H98" s="489"/>
      <c r="I98" s="489"/>
      <c r="J98" s="489"/>
      <c r="K98" s="489"/>
      <c r="L98" s="489"/>
      <c r="M98" s="489"/>
      <c r="N98" s="489"/>
      <c r="O98" s="489"/>
      <c r="P98" s="489"/>
      <c r="Q98" s="489"/>
      <c r="R98" s="489"/>
      <c r="S98" s="489"/>
      <c r="T98" s="489"/>
      <c r="U98" s="489"/>
      <c r="V98" s="489"/>
      <c r="W98" s="489"/>
      <c r="X98" s="489"/>
      <c r="Y98" s="489"/>
      <c r="Z98" s="489"/>
      <c r="AA98" s="489"/>
      <c r="AB98" s="489"/>
      <c r="AC98" s="489"/>
      <c r="AD98" s="489"/>
    </row>
    <row r="99" spans="1:32" ht="13.95" customHeight="1">
      <c r="B99" s="408"/>
      <c r="C99" s="408"/>
      <c r="D99" s="408"/>
      <c r="E99" s="408"/>
      <c r="F99" s="408"/>
      <c r="G99" s="489"/>
      <c r="H99" s="489"/>
      <c r="I99" s="489"/>
      <c r="J99" s="489"/>
      <c r="K99" s="489"/>
      <c r="L99" s="489"/>
      <c r="M99" s="489"/>
      <c r="N99" s="489"/>
      <c r="O99" s="489"/>
      <c r="P99" s="489"/>
      <c r="Q99" s="489"/>
      <c r="R99" s="489"/>
      <c r="S99" s="489"/>
      <c r="T99" s="489"/>
      <c r="U99" s="489"/>
      <c r="V99" s="489"/>
      <c r="W99" s="489"/>
      <c r="X99" s="489"/>
      <c r="Y99" s="489"/>
      <c r="Z99" s="489"/>
      <c r="AA99" s="489"/>
      <c r="AB99" s="489"/>
      <c r="AC99" s="489"/>
      <c r="AD99" s="489"/>
    </row>
    <row r="100" spans="1:32" ht="13.95" customHeight="1">
      <c r="B100" s="408"/>
      <c r="C100" s="408"/>
      <c r="D100" s="420"/>
      <c r="E100" s="419"/>
      <c r="F100" s="408" t="s">
        <v>734</v>
      </c>
      <c r="G100" s="408" t="s">
        <v>733</v>
      </c>
      <c r="H100" s="408"/>
      <c r="I100" s="408"/>
      <c r="J100" s="408"/>
      <c r="K100" s="408"/>
      <c r="L100" s="408"/>
      <c r="M100" s="408"/>
      <c r="N100" s="408"/>
      <c r="O100" s="408"/>
      <c r="P100" s="408"/>
      <c r="Q100" s="408"/>
      <c r="R100" s="408"/>
      <c r="S100" s="408"/>
      <c r="T100" s="408"/>
      <c r="U100" s="408"/>
      <c r="V100" s="408"/>
      <c r="W100" s="408"/>
      <c r="X100" s="408"/>
      <c r="Y100" s="408"/>
      <c r="Z100" s="408"/>
      <c r="AA100" s="408"/>
      <c r="AB100" s="408"/>
      <c r="AC100" s="408"/>
      <c r="AD100" s="408"/>
    </row>
    <row r="101" spans="1:32" ht="13.95" customHeight="1">
      <c r="B101" s="408"/>
      <c r="C101" s="408"/>
      <c r="D101" s="420"/>
      <c r="E101" s="419"/>
      <c r="F101" s="408" t="s">
        <v>732</v>
      </c>
      <c r="G101" s="408" t="s">
        <v>859</v>
      </c>
      <c r="H101" s="408"/>
      <c r="I101" s="408"/>
      <c r="J101" s="408"/>
      <c r="K101" s="408"/>
      <c r="L101" s="408"/>
      <c r="M101" s="408"/>
      <c r="N101" s="408"/>
      <c r="O101" s="408"/>
      <c r="P101" s="408"/>
      <c r="Q101" s="408"/>
      <c r="R101" s="408"/>
      <c r="S101" s="408"/>
      <c r="T101" s="408"/>
      <c r="U101" s="408"/>
      <c r="V101" s="408"/>
      <c r="W101" s="408"/>
      <c r="X101" s="408"/>
      <c r="Y101" s="408"/>
      <c r="Z101" s="408"/>
      <c r="AA101" s="408"/>
      <c r="AB101" s="408"/>
      <c r="AC101" s="408"/>
      <c r="AD101" s="408"/>
    </row>
    <row r="102" spans="1:32" ht="13.95" customHeight="1">
      <c r="B102" s="408"/>
      <c r="C102" s="408"/>
      <c r="D102" s="420"/>
      <c r="E102" s="419"/>
      <c r="F102" s="408" t="s">
        <v>730</v>
      </c>
      <c r="G102" s="408" t="s">
        <v>729</v>
      </c>
      <c r="H102" s="408"/>
      <c r="I102" s="408"/>
      <c r="J102" s="408"/>
      <c r="K102" s="408"/>
      <c r="L102" s="408"/>
      <c r="M102" s="408"/>
      <c r="N102" s="408"/>
      <c r="O102" s="408"/>
      <c r="P102" s="408"/>
      <c r="Q102" s="408"/>
      <c r="R102" s="408"/>
      <c r="S102" s="408"/>
      <c r="T102" s="408"/>
      <c r="U102" s="408"/>
      <c r="V102" s="408"/>
      <c r="W102" s="408"/>
      <c r="X102" s="408"/>
      <c r="Y102" s="408"/>
      <c r="Z102" s="408"/>
      <c r="AA102" s="408"/>
      <c r="AB102" s="408"/>
      <c r="AC102" s="408"/>
      <c r="AD102" s="408"/>
    </row>
    <row r="103" spans="1:32" ht="13.95" customHeight="1">
      <c r="B103" s="408"/>
      <c r="C103" s="408"/>
      <c r="D103" s="420"/>
      <c r="E103" s="419"/>
      <c r="F103" s="408" t="s">
        <v>728</v>
      </c>
      <c r="G103" s="408" t="s">
        <v>858</v>
      </c>
      <c r="H103" s="408"/>
      <c r="I103" s="408"/>
      <c r="J103" s="408"/>
      <c r="K103" s="408"/>
      <c r="L103" s="408"/>
      <c r="M103" s="408"/>
      <c r="N103" s="408"/>
      <c r="O103" s="408"/>
      <c r="P103" s="408"/>
      <c r="Q103" s="408"/>
      <c r="R103" s="408"/>
      <c r="S103" s="408"/>
      <c r="T103" s="408"/>
      <c r="U103" s="408"/>
      <c r="V103" s="408"/>
      <c r="W103" s="408"/>
      <c r="X103" s="408"/>
      <c r="Y103" s="408"/>
      <c r="Z103" s="408"/>
      <c r="AA103" s="408"/>
      <c r="AB103" s="408"/>
      <c r="AC103" s="408"/>
      <c r="AD103" s="408"/>
    </row>
    <row r="104" spans="1:32" ht="13.95" customHeight="1">
      <c r="B104" s="408"/>
      <c r="C104" s="408"/>
      <c r="D104" s="420"/>
      <c r="E104" s="419"/>
      <c r="F104" s="408" t="s">
        <v>726</v>
      </c>
      <c r="G104" s="408" t="s">
        <v>725</v>
      </c>
      <c r="H104" s="408"/>
      <c r="I104" s="408"/>
      <c r="J104" s="408"/>
      <c r="K104" s="408"/>
      <c r="L104" s="408"/>
      <c r="M104" s="408"/>
      <c r="N104" s="408"/>
      <c r="O104" s="408"/>
      <c r="P104" s="408"/>
      <c r="Q104" s="408"/>
      <c r="R104" s="408"/>
      <c r="S104" s="408"/>
      <c r="T104" s="408"/>
      <c r="U104" s="408"/>
      <c r="V104" s="408"/>
      <c r="W104" s="408"/>
      <c r="X104" s="408"/>
      <c r="Y104" s="408"/>
      <c r="Z104" s="408"/>
      <c r="AA104" s="408"/>
      <c r="AB104" s="408"/>
      <c r="AC104" s="408"/>
      <c r="AD104" s="408"/>
    </row>
    <row r="105" spans="1:32" s="385" customFormat="1" ht="13.65" customHeight="1">
      <c r="A105" s="440"/>
      <c r="E105" s="383"/>
      <c r="F105" s="382"/>
      <c r="G105" s="381" t="s">
        <v>724</v>
      </c>
      <c r="H105" s="381" t="s">
        <v>723</v>
      </c>
      <c r="I105" s="381"/>
      <c r="O105" s="381"/>
      <c r="P105" s="381"/>
      <c r="Q105" s="381"/>
      <c r="R105" s="381"/>
      <c r="S105" s="381"/>
      <c r="T105" s="381"/>
      <c r="U105" s="381"/>
      <c r="V105" s="381"/>
      <c r="W105" s="381"/>
      <c r="X105" s="381"/>
      <c r="Y105" s="381"/>
      <c r="Z105" s="381"/>
      <c r="AA105" s="381"/>
      <c r="AB105" s="381"/>
      <c r="AC105" s="381"/>
      <c r="AD105" s="381"/>
      <c r="AE105" s="381"/>
    </row>
    <row r="106" spans="1:32" s="385" customFormat="1" ht="13.95" customHeight="1">
      <c r="A106" s="440"/>
      <c r="E106" s="383"/>
      <c r="F106" s="382"/>
      <c r="G106" s="381" t="s">
        <v>722</v>
      </c>
      <c r="H106" s="381" t="s">
        <v>721</v>
      </c>
      <c r="I106" s="381"/>
      <c r="O106" s="381"/>
      <c r="P106" s="381"/>
      <c r="Q106" s="381"/>
      <c r="R106" s="381"/>
      <c r="S106" s="381"/>
      <c r="T106" s="381"/>
      <c r="U106" s="381"/>
      <c r="V106" s="381"/>
      <c r="W106" s="381"/>
      <c r="X106" s="381"/>
      <c r="Y106" s="381"/>
      <c r="Z106" s="381"/>
      <c r="AA106" s="381"/>
      <c r="AB106" s="381"/>
      <c r="AC106" s="381"/>
      <c r="AD106" s="381"/>
      <c r="AE106" s="381"/>
    </row>
    <row r="107" spans="1:32" s="385" customFormat="1" ht="13.95" customHeight="1">
      <c r="A107" s="440"/>
      <c r="E107" s="383"/>
      <c r="F107" s="382"/>
      <c r="G107" s="381" t="s">
        <v>720</v>
      </c>
      <c r="H107" s="381" t="s">
        <v>719</v>
      </c>
      <c r="I107" s="381"/>
      <c r="O107" s="381"/>
      <c r="P107" s="381"/>
      <c r="Q107" s="381"/>
      <c r="R107" s="381"/>
      <c r="S107" s="381"/>
      <c r="T107" s="381"/>
      <c r="U107" s="381"/>
      <c r="V107" s="381"/>
      <c r="W107" s="381"/>
      <c r="X107" s="381"/>
      <c r="Y107" s="381"/>
      <c r="Z107" s="381"/>
      <c r="AA107" s="381"/>
      <c r="AB107" s="381"/>
      <c r="AC107" s="381"/>
      <c r="AD107" s="381"/>
      <c r="AE107" s="381"/>
    </row>
    <row r="108" spans="1:32" s="385" customFormat="1" ht="13.95" customHeight="1">
      <c r="A108" s="440"/>
      <c r="E108" s="383"/>
      <c r="F108" s="382"/>
      <c r="G108" s="381" t="s">
        <v>718</v>
      </c>
      <c r="H108" s="390" t="s">
        <v>717</v>
      </c>
      <c r="I108" s="381"/>
      <c r="O108" s="381"/>
      <c r="P108" s="381"/>
      <c r="Q108" s="381"/>
      <c r="R108" s="381"/>
      <c r="S108" s="381"/>
      <c r="T108" s="381"/>
      <c r="U108" s="381"/>
      <c r="V108" s="381"/>
      <c r="W108" s="381"/>
      <c r="X108" s="381"/>
      <c r="Y108" s="381"/>
      <c r="Z108" s="381"/>
      <c r="AA108" s="381"/>
      <c r="AB108" s="381"/>
      <c r="AC108" s="381"/>
      <c r="AD108" s="381"/>
      <c r="AE108" s="381"/>
    </row>
    <row r="109" spans="1:32" s="385" customFormat="1" ht="13.95" customHeight="1">
      <c r="A109" s="440"/>
      <c r="E109" s="383"/>
      <c r="F109" s="382"/>
      <c r="G109" s="381" t="s">
        <v>716</v>
      </c>
      <c r="H109" s="381" t="s">
        <v>715</v>
      </c>
      <c r="I109" s="381"/>
      <c r="O109" s="381"/>
      <c r="P109" s="381"/>
      <c r="Q109" s="381"/>
      <c r="R109" s="381"/>
      <c r="S109" s="381"/>
      <c r="T109" s="381"/>
      <c r="U109" s="381"/>
      <c r="V109" s="381"/>
      <c r="W109" s="381"/>
      <c r="X109" s="381"/>
      <c r="Y109" s="381"/>
      <c r="Z109" s="381"/>
      <c r="AA109" s="381"/>
      <c r="AB109" s="381"/>
      <c r="AC109" s="381"/>
      <c r="AD109" s="381"/>
      <c r="AE109" s="381"/>
    </row>
    <row r="110" spans="1:32" ht="13.95" customHeight="1">
      <c r="B110" s="408"/>
      <c r="C110" s="408"/>
      <c r="D110" s="420"/>
      <c r="E110" s="419"/>
      <c r="F110" s="408" t="s">
        <v>714</v>
      </c>
      <c r="G110" s="408" t="s">
        <v>713</v>
      </c>
      <c r="H110" s="408"/>
      <c r="I110" s="408"/>
      <c r="J110" s="408"/>
      <c r="K110" s="408"/>
      <c r="L110" s="408"/>
      <c r="M110" s="408"/>
      <c r="N110" s="408"/>
      <c r="O110" s="408"/>
      <c r="P110" s="408"/>
      <c r="Q110" s="408"/>
      <c r="R110" s="408"/>
      <c r="S110" s="408"/>
      <c r="T110" s="408"/>
      <c r="U110" s="408"/>
      <c r="V110" s="408"/>
      <c r="W110" s="408"/>
      <c r="X110" s="408"/>
      <c r="Y110" s="408"/>
      <c r="Z110" s="408"/>
      <c r="AA110" s="408"/>
      <c r="AB110" s="408"/>
      <c r="AC110" s="408"/>
      <c r="AD110" s="408"/>
    </row>
    <row r="111" spans="1:32" s="385" customFormat="1" ht="13.95" customHeight="1">
      <c r="A111" s="440"/>
      <c r="B111" s="381"/>
      <c r="C111" s="381"/>
      <c r="D111" s="381"/>
      <c r="E111" s="381"/>
      <c r="F111" s="381"/>
      <c r="G111" s="381"/>
      <c r="H111" s="381"/>
      <c r="I111" s="381"/>
      <c r="J111" s="381"/>
      <c r="K111" s="381"/>
      <c r="L111" s="381"/>
      <c r="M111" s="381"/>
      <c r="N111" s="381"/>
      <c r="O111" s="381"/>
      <c r="P111" s="381"/>
      <c r="Q111" s="381"/>
      <c r="R111" s="381"/>
      <c r="S111" s="381"/>
      <c r="T111" s="381"/>
      <c r="U111" s="381"/>
      <c r="V111" s="381"/>
      <c r="W111" s="381"/>
      <c r="X111" s="381"/>
      <c r="Y111" s="381"/>
      <c r="Z111" s="381"/>
      <c r="AA111" s="381"/>
      <c r="AB111" s="381"/>
      <c r="AC111" s="381"/>
      <c r="AD111" s="381"/>
      <c r="AE111" s="381"/>
      <c r="AF111" s="381"/>
    </row>
    <row r="112" spans="1:32" s="385" customFormat="1" ht="13.95" customHeight="1">
      <c r="A112" s="440"/>
      <c r="B112" s="381" t="s">
        <v>712</v>
      </c>
      <c r="C112" s="389"/>
      <c r="D112" s="381"/>
      <c r="E112" s="381"/>
      <c r="F112" s="381"/>
      <c r="G112" s="381"/>
      <c r="J112" s="381"/>
      <c r="K112" s="381"/>
      <c r="L112" s="381"/>
      <c r="M112" s="381"/>
      <c r="N112" s="381"/>
      <c r="O112" s="381"/>
      <c r="P112" s="381"/>
      <c r="Q112" s="381"/>
      <c r="R112" s="381"/>
      <c r="S112" s="381"/>
      <c r="T112" s="381"/>
      <c r="U112" s="381"/>
      <c r="V112" s="381"/>
      <c r="W112" s="381"/>
      <c r="X112" s="381"/>
      <c r="Y112" s="381"/>
      <c r="Z112" s="381"/>
      <c r="AA112" s="381"/>
      <c r="AB112" s="381"/>
      <c r="AC112" s="381"/>
      <c r="AD112" s="381"/>
      <c r="AE112" s="381"/>
    </row>
    <row r="113" spans="1:31" s="385" customFormat="1" ht="13.95" customHeight="1">
      <c r="A113" s="440"/>
      <c r="B113" s="383"/>
      <c r="C113" s="382"/>
      <c r="D113" s="381" t="s">
        <v>711</v>
      </c>
      <c r="E113" s="381"/>
      <c r="F113" s="381"/>
      <c r="G113" s="381"/>
      <c r="J113" s="381"/>
      <c r="K113" s="381"/>
      <c r="L113" s="381"/>
      <c r="M113" s="381"/>
      <c r="N113" s="381"/>
      <c r="O113" s="381"/>
      <c r="P113" s="381"/>
      <c r="Q113" s="381"/>
      <c r="R113" s="381"/>
      <c r="S113" s="381"/>
      <c r="T113" s="381"/>
      <c r="U113" s="381"/>
      <c r="V113" s="381"/>
      <c r="W113" s="381"/>
      <c r="X113" s="381"/>
      <c r="Y113" s="381"/>
      <c r="Z113" s="381"/>
      <c r="AA113" s="381"/>
      <c r="AB113" s="381"/>
      <c r="AC113" s="381"/>
      <c r="AD113" s="381"/>
      <c r="AE113" s="381"/>
    </row>
    <row r="114" spans="1:31" ht="13.95" customHeight="1">
      <c r="B114" s="408"/>
      <c r="C114" s="408"/>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08"/>
    </row>
    <row r="115" spans="1:31" ht="13.65" customHeight="1">
      <c r="B115" s="420"/>
      <c r="C115" s="419"/>
      <c r="D115" s="408" t="s">
        <v>857</v>
      </c>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08"/>
      <c r="AD115" s="408"/>
    </row>
    <row r="116" spans="1:31" s="381" customFormat="1" ht="13.95" customHeight="1">
      <c r="A116" s="441"/>
      <c r="E116" s="468" t="s">
        <v>709</v>
      </c>
      <c r="F116" s="468"/>
      <c r="G116" s="468"/>
      <c r="H116" s="468"/>
      <c r="I116" s="468"/>
      <c r="J116" s="388" t="s">
        <v>706</v>
      </c>
      <c r="K116" s="469"/>
      <c r="L116" s="469"/>
      <c r="M116" s="469"/>
      <c r="N116" s="469"/>
      <c r="O116" s="469"/>
      <c r="P116" s="469"/>
      <c r="Q116" s="469"/>
      <c r="R116" s="469"/>
      <c r="S116" s="469"/>
      <c r="T116" s="387" t="s">
        <v>705</v>
      </c>
      <c r="U116" s="386" t="s">
        <v>704</v>
      </c>
    </row>
    <row r="117" spans="1:31" s="381" customFormat="1" ht="13.95" customHeight="1">
      <c r="A117" s="441"/>
      <c r="E117" s="468" t="s">
        <v>708</v>
      </c>
      <c r="F117" s="468"/>
      <c r="G117" s="468"/>
      <c r="H117" s="468"/>
      <c r="I117" s="468"/>
      <c r="J117" s="388" t="s">
        <v>706</v>
      </c>
      <c r="K117" s="469"/>
      <c r="L117" s="469"/>
      <c r="M117" s="469"/>
      <c r="N117" s="469"/>
      <c r="O117" s="469"/>
      <c r="P117" s="469"/>
      <c r="Q117" s="469"/>
      <c r="R117" s="469"/>
      <c r="S117" s="469"/>
      <c r="T117" s="387" t="s">
        <v>705</v>
      </c>
      <c r="U117" s="386" t="s">
        <v>704</v>
      </c>
    </row>
    <row r="118" spans="1:31" s="381" customFormat="1" ht="13.95" customHeight="1">
      <c r="A118" s="441"/>
      <c r="E118" s="470" t="s">
        <v>707</v>
      </c>
      <c r="F118" s="470"/>
      <c r="G118" s="470"/>
      <c r="H118" s="470"/>
      <c r="I118" s="470"/>
      <c r="J118" s="388" t="s">
        <v>706</v>
      </c>
      <c r="K118" s="469"/>
      <c r="L118" s="469"/>
      <c r="M118" s="469"/>
      <c r="N118" s="469"/>
      <c r="O118" s="469"/>
      <c r="P118" s="469"/>
      <c r="Q118" s="469"/>
      <c r="R118" s="469"/>
      <c r="S118" s="469"/>
      <c r="T118" s="387" t="s">
        <v>705</v>
      </c>
      <c r="U118" s="386" t="s">
        <v>704</v>
      </c>
    </row>
    <row r="119" spans="1:31" ht="17.100000000000001" customHeight="1">
      <c r="B119" s="408"/>
      <c r="C119" s="408"/>
      <c r="D119" s="408"/>
      <c r="E119" s="408" t="s">
        <v>703</v>
      </c>
      <c r="F119" s="408"/>
      <c r="G119" s="408"/>
      <c r="H119" s="408"/>
      <c r="I119" s="408"/>
      <c r="J119" s="408"/>
      <c r="K119" s="408"/>
      <c r="L119" s="408"/>
      <c r="M119" s="408"/>
      <c r="N119" s="408"/>
      <c r="O119" s="408"/>
      <c r="P119" s="408"/>
      <c r="Q119" s="408"/>
      <c r="R119" s="408"/>
      <c r="S119" s="408"/>
      <c r="T119" s="408"/>
      <c r="U119" s="408"/>
      <c r="V119" s="408"/>
      <c r="W119" s="408"/>
      <c r="X119" s="408"/>
      <c r="Y119" s="408"/>
      <c r="Z119" s="408"/>
      <c r="AA119" s="408"/>
      <c r="AB119" s="408"/>
      <c r="AC119" s="408"/>
      <c r="AD119" s="408"/>
    </row>
    <row r="120" spans="1:31" ht="12.15" customHeight="1">
      <c r="B120" s="408"/>
      <c r="C120" s="408"/>
      <c r="D120" s="408"/>
      <c r="E120" s="408" t="s">
        <v>702</v>
      </c>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08"/>
    </row>
    <row r="121" spans="1:31" ht="12.15" customHeight="1">
      <c r="B121" s="408"/>
      <c r="C121" s="408"/>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08"/>
    </row>
    <row r="122" spans="1:31" s="385" customFormat="1" ht="14.1" customHeight="1">
      <c r="A122" s="440"/>
      <c r="B122" s="383"/>
      <c r="C122" s="382"/>
      <c r="D122" s="381">
        <v>3</v>
      </c>
      <c r="E122" s="381" t="s">
        <v>701</v>
      </c>
      <c r="F122" s="381"/>
      <c r="G122" s="381"/>
      <c r="H122" s="381"/>
      <c r="I122" s="381"/>
      <c r="J122" s="381"/>
      <c r="K122" s="381"/>
      <c r="L122" s="381"/>
      <c r="M122" s="381"/>
      <c r="N122" s="381"/>
      <c r="O122" s="381"/>
      <c r="P122" s="381"/>
      <c r="Q122" s="381"/>
      <c r="R122" s="381"/>
      <c r="S122" s="381"/>
      <c r="T122" s="381"/>
      <c r="U122" s="381"/>
      <c r="V122" s="381"/>
      <c r="W122" s="381"/>
      <c r="X122" s="381"/>
      <c r="Y122" s="381"/>
      <c r="Z122" s="381"/>
      <c r="AA122" s="381"/>
      <c r="AB122" s="381"/>
      <c r="AC122" s="381"/>
      <c r="AD122" s="381"/>
      <c r="AE122" s="381"/>
    </row>
    <row r="123" spans="1:31" s="385" customFormat="1" ht="14.1" customHeight="1">
      <c r="A123" s="440"/>
      <c r="E123" s="385" t="s">
        <v>700</v>
      </c>
    </row>
    <row r="124" spans="1:31" s="385" customFormat="1" ht="14.1" customHeight="1">
      <c r="A124" s="440"/>
      <c r="E124" s="385" t="s">
        <v>699</v>
      </c>
    </row>
    <row r="125" spans="1:31" s="385" customFormat="1" ht="14.1" customHeight="1">
      <c r="A125" s="440"/>
      <c r="E125" s="385" t="s">
        <v>698</v>
      </c>
    </row>
    <row r="126" spans="1:31" s="385" customFormat="1" ht="14.1" customHeight="1">
      <c r="A126" s="440"/>
    </row>
    <row r="127" spans="1:31" s="385" customFormat="1" ht="14.1" customHeight="1">
      <c r="A127" s="440"/>
      <c r="B127" s="383"/>
      <c r="C127" s="382"/>
      <c r="D127" s="381">
        <v>4</v>
      </c>
      <c r="E127" s="381" t="s">
        <v>697</v>
      </c>
      <c r="F127" s="381"/>
      <c r="G127" s="381"/>
      <c r="H127" s="381"/>
      <c r="I127" s="381"/>
      <c r="J127" s="381"/>
      <c r="K127" s="381"/>
      <c r="L127" s="381"/>
      <c r="M127" s="381"/>
      <c r="N127" s="381"/>
      <c r="O127" s="381"/>
      <c r="P127" s="381"/>
      <c r="Q127" s="381"/>
      <c r="R127" s="381"/>
      <c r="S127" s="381"/>
      <c r="T127" s="381"/>
      <c r="U127" s="381"/>
      <c r="V127" s="381"/>
      <c r="W127" s="381"/>
      <c r="X127" s="381"/>
      <c r="Y127" s="381"/>
      <c r="Z127" s="381"/>
      <c r="AA127" s="381"/>
      <c r="AB127" s="381"/>
      <c r="AC127" s="381"/>
      <c r="AD127" s="381"/>
      <c r="AE127" s="381"/>
    </row>
    <row r="128" spans="1:31" s="385" customFormat="1" ht="14.1" customHeight="1">
      <c r="A128" s="440"/>
      <c r="B128" s="381"/>
      <c r="C128" s="381"/>
      <c r="D128" s="381"/>
      <c r="E128" s="381" t="s">
        <v>696</v>
      </c>
      <c r="F128" s="381"/>
      <c r="G128" s="381"/>
      <c r="H128" s="381"/>
      <c r="I128" s="381"/>
      <c r="J128" s="381"/>
      <c r="K128" s="381"/>
      <c r="L128" s="381"/>
      <c r="M128" s="381"/>
      <c r="N128" s="381"/>
      <c r="O128" s="381"/>
      <c r="P128" s="381"/>
      <c r="Q128" s="381"/>
      <c r="R128" s="381"/>
      <c r="S128" s="381"/>
      <c r="T128" s="381"/>
      <c r="U128" s="381"/>
      <c r="V128" s="381"/>
      <c r="W128" s="381"/>
      <c r="X128" s="381"/>
      <c r="Y128" s="381"/>
      <c r="Z128" s="381"/>
      <c r="AA128" s="381"/>
      <c r="AB128" s="381"/>
      <c r="AC128" s="381"/>
      <c r="AD128" s="381"/>
      <c r="AE128" s="381"/>
    </row>
    <row r="129" spans="1:30" s="385" customFormat="1" ht="14.1" customHeight="1">
      <c r="A129" s="440"/>
      <c r="E129" s="471" t="s">
        <v>695</v>
      </c>
      <c r="F129" s="471"/>
      <c r="G129" s="471"/>
      <c r="H129" s="471"/>
      <c r="I129" s="471"/>
      <c r="J129" s="471"/>
      <c r="K129" s="471"/>
      <c r="L129" s="471"/>
      <c r="M129" s="471"/>
      <c r="N129" s="471"/>
      <c r="O129" s="471"/>
      <c r="P129" s="471"/>
      <c r="Q129" s="471"/>
      <c r="R129" s="471"/>
      <c r="S129" s="471"/>
      <c r="T129" s="471"/>
      <c r="U129" s="471"/>
      <c r="V129" s="471"/>
      <c r="W129" s="471"/>
      <c r="X129" s="471"/>
      <c r="Y129" s="471"/>
      <c r="Z129" s="471"/>
      <c r="AA129" s="471"/>
      <c r="AB129" s="471"/>
      <c r="AC129" s="471"/>
      <c r="AD129" s="471"/>
    </row>
    <row r="130" spans="1:30" s="385" customFormat="1" ht="14.1" customHeight="1">
      <c r="A130" s="440"/>
      <c r="E130" s="471"/>
      <c r="F130" s="471"/>
      <c r="G130" s="471"/>
      <c r="H130" s="471"/>
      <c r="I130" s="471"/>
      <c r="J130" s="471"/>
      <c r="K130" s="471"/>
      <c r="L130" s="471"/>
      <c r="M130" s="471"/>
      <c r="N130" s="471"/>
      <c r="O130" s="471"/>
      <c r="P130" s="471"/>
      <c r="Q130" s="471"/>
      <c r="R130" s="471"/>
      <c r="S130" s="471"/>
      <c r="T130" s="471"/>
      <c r="U130" s="471"/>
      <c r="V130" s="471"/>
      <c r="W130" s="471"/>
      <c r="X130" s="471"/>
      <c r="Y130" s="471"/>
      <c r="Z130" s="471"/>
      <c r="AA130" s="471"/>
      <c r="AB130" s="471"/>
      <c r="AC130" s="471"/>
      <c r="AD130" s="471"/>
    </row>
    <row r="131" spans="1:30" s="385" customFormat="1" ht="14.1" customHeight="1">
      <c r="A131" s="440"/>
      <c r="E131" s="385" t="s">
        <v>694</v>
      </c>
    </row>
    <row r="132" spans="1:30" s="385" customFormat="1" ht="14.1" customHeight="1">
      <c r="A132" s="440"/>
    </row>
    <row r="133" spans="1:30" s="381" customFormat="1" ht="16.95" customHeight="1">
      <c r="B133" s="383"/>
      <c r="C133" s="382"/>
      <c r="D133" s="381">
        <v>5</v>
      </c>
      <c r="E133" s="381" t="s">
        <v>856</v>
      </c>
    </row>
    <row r="134" spans="1:30" s="381" customFormat="1" ht="16.95" customHeight="1">
      <c r="D134" s="381" t="s">
        <v>692</v>
      </c>
    </row>
    <row r="135" spans="1:30" s="381" customFormat="1" ht="42.6" customHeight="1">
      <c r="D135" s="467" t="s">
        <v>691</v>
      </c>
      <c r="E135" s="467"/>
      <c r="F135" s="467"/>
      <c r="G135" s="467"/>
      <c r="H135" s="467"/>
      <c r="I135" s="467"/>
      <c r="J135" s="467"/>
      <c r="K135" s="467"/>
      <c r="L135" s="467"/>
      <c r="M135" s="467"/>
      <c r="N135" s="467"/>
      <c r="O135" s="467"/>
      <c r="P135" s="467"/>
      <c r="Q135" s="467"/>
      <c r="R135" s="467"/>
      <c r="S135" s="467"/>
      <c r="T135" s="467"/>
      <c r="U135" s="467"/>
      <c r="V135" s="467"/>
      <c r="W135" s="467"/>
      <c r="X135" s="467"/>
      <c r="Y135" s="467"/>
      <c r="Z135" s="467"/>
      <c r="AA135" s="467"/>
      <c r="AB135" s="467"/>
      <c r="AC135" s="467"/>
    </row>
    <row r="136" spans="1:30" s="381" customFormat="1" ht="22.95" customHeight="1">
      <c r="D136" s="467"/>
      <c r="E136" s="467"/>
      <c r="F136" s="467"/>
      <c r="G136" s="467"/>
      <c r="H136" s="467"/>
      <c r="I136" s="467"/>
      <c r="J136" s="467"/>
      <c r="K136" s="467"/>
      <c r="L136" s="467"/>
      <c r="M136" s="467"/>
      <c r="N136" s="467"/>
      <c r="O136" s="467"/>
      <c r="P136" s="467"/>
      <c r="Q136" s="467"/>
      <c r="R136" s="467"/>
      <c r="S136" s="467"/>
      <c r="T136" s="467"/>
      <c r="U136" s="467"/>
      <c r="V136" s="467"/>
      <c r="W136" s="467"/>
      <c r="X136" s="467"/>
      <c r="Y136" s="467"/>
      <c r="Z136" s="467"/>
      <c r="AA136" s="467"/>
      <c r="AB136" s="467"/>
      <c r="AC136" s="467"/>
    </row>
    <row r="137" spans="1:30" ht="13.95" customHeight="1">
      <c r="B137" s="408"/>
      <c r="C137" s="408"/>
      <c r="D137" s="408"/>
      <c r="E137" s="408"/>
      <c r="F137" s="408"/>
      <c r="G137" s="408"/>
      <c r="H137" s="408"/>
      <c r="I137" s="408"/>
      <c r="J137" s="408"/>
      <c r="K137" s="408"/>
      <c r="L137" s="408"/>
      <c r="M137" s="408"/>
      <c r="N137" s="408"/>
      <c r="O137" s="408"/>
      <c r="P137" s="408"/>
      <c r="Q137" s="408"/>
      <c r="R137" s="408"/>
      <c r="S137" s="408"/>
      <c r="T137" s="408"/>
      <c r="U137" s="408"/>
      <c r="V137" s="408"/>
      <c r="W137" s="408"/>
      <c r="X137" s="408"/>
      <c r="Y137" s="408"/>
      <c r="Z137" s="408"/>
      <c r="AA137" s="408"/>
      <c r="AB137" s="408"/>
      <c r="AC137" s="408"/>
      <c r="AD137" s="408"/>
    </row>
    <row r="138" spans="1:30" ht="13.95" customHeight="1">
      <c r="B138" s="408" t="s">
        <v>875</v>
      </c>
      <c r="C138" s="408"/>
      <c r="D138" s="408"/>
      <c r="E138" s="408"/>
      <c r="F138" s="408"/>
      <c r="G138" s="408"/>
      <c r="H138" s="408"/>
      <c r="I138" s="408"/>
      <c r="J138" s="408"/>
      <c r="K138" s="408"/>
      <c r="L138" s="408"/>
      <c r="M138" s="408"/>
      <c r="N138" s="408"/>
      <c r="O138" s="408"/>
      <c r="P138" s="408"/>
      <c r="Q138" s="408"/>
      <c r="R138" s="408"/>
      <c r="S138" s="408"/>
      <c r="T138" s="408"/>
      <c r="U138" s="408"/>
      <c r="V138" s="408"/>
      <c r="W138" s="408"/>
      <c r="X138" s="408"/>
      <c r="Y138" s="408"/>
      <c r="Z138" s="408"/>
      <c r="AA138" s="408"/>
      <c r="AB138" s="408"/>
      <c r="AC138" s="408"/>
      <c r="AD138" s="408"/>
    </row>
    <row r="139" spans="1:30" ht="13.95" customHeight="1">
      <c r="B139" s="408"/>
      <c r="C139" s="408"/>
      <c r="D139" s="408"/>
      <c r="E139" s="408"/>
      <c r="F139" s="408"/>
      <c r="G139" s="408"/>
      <c r="H139" s="408"/>
      <c r="I139" s="408"/>
      <c r="J139" s="408"/>
      <c r="K139" s="408"/>
      <c r="L139" s="408"/>
      <c r="M139" s="408"/>
      <c r="N139" s="408"/>
      <c r="O139" s="408"/>
      <c r="P139" s="408"/>
      <c r="Q139" s="408"/>
      <c r="R139" s="408"/>
      <c r="S139" s="408"/>
      <c r="T139" s="408"/>
      <c r="U139" s="408"/>
      <c r="V139" s="408"/>
      <c r="W139" s="408"/>
      <c r="X139" s="408"/>
      <c r="Y139" s="408"/>
      <c r="Z139" s="408"/>
      <c r="AA139" s="408"/>
      <c r="AB139" s="408"/>
      <c r="AC139" s="408"/>
      <c r="AD139" s="408"/>
    </row>
    <row r="140" spans="1:30" ht="13.95" customHeight="1">
      <c r="B140" s="420"/>
      <c r="C140" s="419"/>
      <c r="D140" s="408" t="s">
        <v>690</v>
      </c>
      <c r="E140" s="408"/>
      <c r="F140" s="408"/>
      <c r="G140" s="408"/>
      <c r="H140" s="408"/>
      <c r="I140" s="408"/>
      <c r="J140" s="408"/>
      <c r="K140" s="408"/>
      <c r="L140" s="408"/>
      <c r="M140" s="408"/>
      <c r="N140" s="408"/>
      <c r="O140" s="408"/>
      <c r="P140" s="408"/>
      <c r="Q140" s="408"/>
      <c r="R140" s="408"/>
      <c r="S140" s="408"/>
      <c r="T140" s="408"/>
      <c r="U140" s="408"/>
      <c r="V140" s="408"/>
      <c r="W140" s="408"/>
      <c r="X140" s="408"/>
      <c r="Y140" s="408"/>
      <c r="Z140" s="408"/>
      <c r="AA140" s="408"/>
      <c r="AB140" s="408"/>
      <c r="AC140" s="408"/>
      <c r="AD140" s="408"/>
    </row>
    <row r="141" spans="1:30" ht="13.95" customHeight="1">
      <c r="B141" s="408"/>
      <c r="C141" s="408"/>
      <c r="D141" s="408"/>
      <c r="E141" s="408"/>
      <c r="F141" s="408"/>
      <c r="G141" s="408"/>
      <c r="H141" s="408"/>
      <c r="I141" s="408"/>
      <c r="J141" s="408"/>
      <c r="K141" s="408"/>
      <c r="L141" s="408"/>
      <c r="M141" s="408"/>
      <c r="N141" s="408"/>
      <c r="O141" s="408"/>
      <c r="P141" s="408"/>
      <c r="Q141" s="408"/>
      <c r="R141" s="408"/>
      <c r="S141" s="408"/>
      <c r="T141" s="408"/>
      <c r="U141" s="408"/>
      <c r="V141" s="408"/>
      <c r="W141" s="408"/>
      <c r="X141" s="408"/>
      <c r="Y141" s="408"/>
      <c r="Z141" s="408"/>
      <c r="AA141" s="408"/>
      <c r="AB141" s="408"/>
      <c r="AC141" s="408"/>
      <c r="AD141" s="408"/>
    </row>
    <row r="142" spans="1:30" ht="13.95" customHeight="1">
      <c r="B142" s="408" t="s">
        <v>689</v>
      </c>
      <c r="C142" s="408"/>
      <c r="D142" s="408"/>
      <c r="E142" s="408"/>
      <c r="F142" s="408"/>
      <c r="G142" s="408"/>
      <c r="H142" s="408"/>
      <c r="I142" s="408"/>
      <c r="J142" s="408"/>
      <c r="K142" s="408"/>
      <c r="L142" s="408"/>
      <c r="M142" s="408"/>
      <c r="N142" s="408"/>
      <c r="O142" s="408"/>
      <c r="P142" s="408"/>
      <c r="Q142" s="408"/>
      <c r="R142" s="408"/>
      <c r="S142" s="408"/>
      <c r="T142" s="408"/>
      <c r="U142" s="408"/>
      <c r="V142" s="408"/>
      <c r="W142" s="408"/>
      <c r="X142" s="408"/>
      <c r="Y142" s="408"/>
      <c r="Z142" s="408"/>
      <c r="AA142" s="408"/>
      <c r="AB142" s="408"/>
      <c r="AC142" s="408"/>
      <c r="AD142" s="408"/>
    </row>
    <row r="143" spans="1:30" ht="13.95" customHeight="1">
      <c r="B143" s="408" t="s">
        <v>874</v>
      </c>
      <c r="C143" s="408"/>
      <c r="D143" s="408"/>
      <c r="E143" s="408"/>
      <c r="F143" s="408"/>
      <c r="G143" s="408"/>
      <c r="H143" s="408"/>
      <c r="I143" s="408"/>
      <c r="J143" s="408"/>
      <c r="K143" s="408"/>
      <c r="L143" s="408"/>
      <c r="M143" s="408"/>
      <c r="N143" s="408"/>
      <c r="O143" s="408"/>
      <c r="P143" s="408"/>
      <c r="Q143" s="408"/>
      <c r="R143" s="408"/>
      <c r="S143" s="408"/>
      <c r="T143" s="408"/>
      <c r="U143" s="408"/>
      <c r="V143" s="408"/>
      <c r="W143" s="408"/>
      <c r="X143" s="408"/>
      <c r="Y143" s="408"/>
      <c r="Z143" s="408"/>
      <c r="AA143" s="408"/>
      <c r="AB143" s="408"/>
      <c r="AC143" s="408"/>
      <c r="AD143" s="408"/>
    </row>
    <row r="144" spans="1:30" ht="13.95" customHeight="1">
      <c r="B144" s="408" t="s">
        <v>687</v>
      </c>
      <c r="C144" s="408"/>
      <c r="D144" s="408"/>
      <c r="E144" s="408"/>
      <c r="F144" s="408"/>
      <c r="G144" s="408"/>
      <c r="H144" s="408"/>
      <c r="I144" s="408"/>
      <c r="J144" s="408"/>
      <c r="K144" s="408"/>
      <c r="L144" s="408"/>
      <c r="M144" s="408"/>
      <c r="N144" s="408"/>
      <c r="O144" s="408"/>
      <c r="P144" s="408"/>
      <c r="Q144" s="408"/>
      <c r="R144" s="408"/>
      <c r="S144" s="408"/>
      <c r="T144" s="408"/>
      <c r="U144" s="408"/>
      <c r="V144" s="408"/>
      <c r="W144" s="408"/>
      <c r="X144" s="408"/>
      <c r="Y144" s="408"/>
      <c r="Z144" s="408"/>
      <c r="AA144" s="408"/>
      <c r="AB144" s="408"/>
      <c r="AC144" s="408"/>
      <c r="AD144" s="408"/>
    </row>
    <row r="145" spans="2:30" ht="13.95" customHeight="1">
      <c r="B145" s="408" t="s">
        <v>686</v>
      </c>
      <c r="C145" s="408"/>
      <c r="D145" s="408"/>
      <c r="E145" s="408"/>
      <c r="F145" s="408"/>
      <c r="G145" s="408"/>
      <c r="H145" s="408"/>
      <c r="I145" s="408"/>
      <c r="J145" s="408"/>
      <c r="K145" s="408"/>
      <c r="L145" s="408"/>
      <c r="M145" s="408"/>
      <c r="N145" s="408"/>
      <c r="O145" s="408"/>
      <c r="P145" s="408"/>
      <c r="Q145" s="408"/>
      <c r="R145" s="408"/>
      <c r="S145" s="408"/>
      <c r="T145" s="408"/>
      <c r="U145" s="408"/>
      <c r="V145" s="408"/>
      <c r="W145" s="408"/>
      <c r="X145" s="408"/>
      <c r="Y145" s="408"/>
      <c r="Z145" s="408"/>
      <c r="AA145" s="408"/>
      <c r="AB145" s="408"/>
      <c r="AC145" s="408"/>
      <c r="AD145" s="408"/>
    </row>
    <row r="146" spans="2:30" ht="13.95" customHeight="1">
      <c r="B146" s="408" t="s">
        <v>685</v>
      </c>
      <c r="C146" s="408"/>
      <c r="D146" s="408"/>
      <c r="E146" s="408"/>
      <c r="F146" s="408"/>
      <c r="G146" s="408"/>
      <c r="H146" s="408"/>
      <c r="I146" s="408"/>
      <c r="J146" s="408"/>
      <c r="K146" s="408"/>
      <c r="L146" s="408"/>
      <c r="M146" s="408"/>
      <c r="N146" s="408"/>
      <c r="O146" s="408"/>
      <c r="P146" s="408"/>
      <c r="Q146" s="408"/>
      <c r="R146" s="408"/>
      <c r="S146" s="408"/>
      <c r="T146" s="408"/>
      <c r="U146" s="408"/>
      <c r="V146" s="408"/>
      <c r="W146" s="408"/>
      <c r="X146" s="408"/>
      <c r="Y146" s="408"/>
      <c r="Z146" s="408"/>
      <c r="AA146" s="408"/>
      <c r="AB146" s="408"/>
      <c r="AC146" s="408"/>
      <c r="AD146" s="408"/>
    </row>
    <row r="147" spans="2:30" ht="13.95" customHeight="1">
      <c r="B147" s="408"/>
      <c r="C147" s="408"/>
      <c r="D147" s="408"/>
      <c r="E147" s="408"/>
      <c r="F147" s="408"/>
      <c r="G147" s="408"/>
      <c r="H147" s="408"/>
      <c r="I147" s="408"/>
      <c r="J147" s="408"/>
      <c r="K147" s="408"/>
      <c r="L147" s="408"/>
      <c r="M147" s="408"/>
      <c r="N147" s="408"/>
      <c r="O147" s="408"/>
      <c r="P147" s="408"/>
      <c r="Q147" s="408"/>
      <c r="R147" s="408"/>
      <c r="S147" s="408"/>
      <c r="T147" s="408"/>
      <c r="U147" s="408"/>
      <c r="V147" s="408"/>
      <c r="W147" s="408"/>
      <c r="X147" s="408"/>
      <c r="Y147" s="408"/>
      <c r="Z147" s="408"/>
      <c r="AA147" s="408"/>
      <c r="AB147" s="408"/>
      <c r="AC147" s="408"/>
      <c r="AD147" s="408"/>
    </row>
    <row r="148" spans="2:30" ht="13.95" customHeight="1">
      <c r="B148" s="408" t="s">
        <v>684</v>
      </c>
      <c r="C148" s="408"/>
      <c r="D148" s="408"/>
      <c r="E148" s="408"/>
      <c r="F148" s="408"/>
      <c r="G148" s="408"/>
      <c r="H148" s="408"/>
      <c r="I148" s="408"/>
      <c r="J148" s="408"/>
      <c r="K148" s="408"/>
      <c r="L148" s="408"/>
      <c r="M148" s="408"/>
      <c r="N148" s="408"/>
      <c r="O148" s="408"/>
      <c r="P148" s="408"/>
      <c r="Q148" s="408"/>
      <c r="R148" s="408"/>
      <c r="S148" s="408"/>
      <c r="T148" s="408"/>
      <c r="U148" s="408"/>
      <c r="V148" s="408"/>
      <c r="W148" s="408"/>
      <c r="X148" s="408"/>
      <c r="Y148" s="408"/>
      <c r="Z148" s="408"/>
      <c r="AA148" s="408"/>
      <c r="AB148" s="408"/>
      <c r="AC148" s="408"/>
      <c r="AD148" s="408"/>
    </row>
    <row r="149" spans="2:30" ht="13.95" customHeight="1">
      <c r="B149" s="420"/>
      <c r="C149" s="419"/>
      <c r="D149" s="408">
        <v>1</v>
      </c>
      <c r="E149" s="408" t="s">
        <v>683</v>
      </c>
      <c r="F149" s="408"/>
      <c r="G149" s="408"/>
      <c r="H149" s="408"/>
      <c r="I149" s="408"/>
      <c r="J149" s="408"/>
      <c r="K149" s="408"/>
      <c r="L149" s="408"/>
      <c r="M149" s="408"/>
      <c r="N149" s="408"/>
      <c r="O149" s="408"/>
      <c r="P149" s="408"/>
      <c r="Q149" s="408"/>
      <c r="R149" s="408"/>
      <c r="S149" s="408"/>
      <c r="T149" s="408"/>
      <c r="U149" s="408"/>
      <c r="V149" s="408"/>
      <c r="W149" s="408"/>
      <c r="X149" s="408"/>
      <c r="Y149" s="408"/>
      <c r="Z149" s="408"/>
      <c r="AA149" s="408"/>
      <c r="AB149" s="408"/>
      <c r="AC149" s="408"/>
      <c r="AD149" s="408"/>
    </row>
    <row r="150" spans="2:30" ht="13.95" customHeight="1">
      <c r="B150" s="420"/>
      <c r="C150" s="419"/>
      <c r="D150" s="408">
        <v>2</v>
      </c>
      <c r="E150" s="408" t="s">
        <v>682</v>
      </c>
      <c r="F150" s="408"/>
      <c r="G150" s="408"/>
      <c r="H150" s="408"/>
      <c r="I150" s="408"/>
      <c r="J150" s="408"/>
      <c r="K150" s="408"/>
      <c r="L150" s="408"/>
      <c r="M150" s="408"/>
      <c r="N150" s="408"/>
      <c r="O150" s="408"/>
      <c r="P150" s="408"/>
      <c r="Q150" s="408"/>
      <c r="R150" s="408"/>
      <c r="S150" s="408"/>
      <c r="T150" s="408"/>
      <c r="U150" s="408"/>
      <c r="V150" s="408"/>
      <c r="W150" s="408"/>
      <c r="X150" s="408"/>
      <c r="Y150" s="408"/>
      <c r="Z150" s="408"/>
      <c r="AA150" s="408"/>
      <c r="AB150" s="408"/>
      <c r="AC150" s="408"/>
      <c r="AD150" s="408"/>
    </row>
    <row r="151" spans="2:30" ht="17.100000000000001" customHeight="1">
      <c r="B151" s="408"/>
      <c r="C151" s="408"/>
      <c r="D151" s="408"/>
      <c r="E151" s="408"/>
      <c r="F151" s="408"/>
      <c r="G151" s="408"/>
      <c r="H151" s="408"/>
      <c r="I151" s="408"/>
      <c r="J151" s="408"/>
      <c r="K151" s="408"/>
      <c r="L151" s="408"/>
      <c r="M151" s="408"/>
      <c r="N151" s="408"/>
      <c r="O151" s="408"/>
      <c r="P151" s="408"/>
      <c r="Q151" s="408"/>
      <c r="R151" s="408"/>
      <c r="S151" s="408"/>
      <c r="T151" s="408"/>
      <c r="U151" s="408"/>
      <c r="V151" s="408"/>
      <c r="W151" s="408"/>
      <c r="X151" s="408"/>
      <c r="Y151" s="408"/>
      <c r="Z151" s="408"/>
      <c r="AA151" s="408"/>
      <c r="AB151" s="408"/>
      <c r="AC151" s="408"/>
      <c r="AD151" s="408"/>
    </row>
    <row r="152" spans="2:30" ht="17.100000000000001" customHeight="1">
      <c r="B152" s="408"/>
      <c r="C152" s="408"/>
      <c r="D152" s="408"/>
      <c r="E152" s="408"/>
      <c r="F152" s="408"/>
      <c r="G152" s="408"/>
      <c r="H152" s="408"/>
      <c r="I152" s="408"/>
      <c r="J152" s="408"/>
      <c r="K152" s="408"/>
      <c r="L152" s="408"/>
      <c r="M152" s="408"/>
      <c r="N152" s="408"/>
      <c r="O152" s="408"/>
      <c r="P152" s="408"/>
      <c r="Q152" s="408"/>
      <c r="R152" s="408"/>
      <c r="S152" s="408"/>
      <c r="T152" s="408"/>
      <c r="U152" s="408"/>
      <c r="V152" s="408"/>
      <c r="W152" s="408"/>
      <c r="X152" s="408"/>
      <c r="Y152" s="408"/>
      <c r="Z152" s="408"/>
      <c r="AA152" s="408"/>
      <c r="AB152" s="408"/>
      <c r="AC152" s="408"/>
      <c r="AD152" s="408"/>
    </row>
    <row r="153" spans="2:30">
      <c r="B153" s="408"/>
      <c r="C153" s="408"/>
      <c r="D153" s="408"/>
      <c r="E153" s="408"/>
      <c r="F153" s="408"/>
      <c r="G153" s="408"/>
      <c r="H153" s="408"/>
      <c r="I153" s="408"/>
      <c r="J153" s="408"/>
      <c r="K153" s="408"/>
      <c r="L153" s="408"/>
      <c r="M153" s="408"/>
      <c r="N153" s="408"/>
      <c r="O153" s="408"/>
      <c r="P153" s="408"/>
      <c r="Q153" s="408"/>
      <c r="R153" s="408"/>
      <c r="S153" s="408"/>
      <c r="T153" s="408"/>
      <c r="U153" s="408"/>
      <c r="V153" s="408"/>
      <c r="W153" s="408"/>
      <c r="X153" s="408"/>
      <c r="Y153" s="408"/>
      <c r="Z153" s="408"/>
      <c r="AA153" s="408"/>
      <c r="AB153" s="408"/>
      <c r="AC153" s="408"/>
      <c r="AD153" s="408"/>
    </row>
  </sheetData>
  <mergeCells count="29">
    <mergeCell ref="A8:A13"/>
    <mergeCell ref="A30:A32"/>
    <mergeCell ref="A33:A38"/>
    <mergeCell ref="E117:I117"/>
    <mergeCell ref="A14:A29"/>
    <mergeCell ref="A39:A43"/>
    <mergeCell ref="D135:AC136"/>
    <mergeCell ref="F1:O1"/>
    <mergeCell ref="G2:O2"/>
    <mergeCell ref="T2:AD2"/>
    <mergeCell ref="L55:AD56"/>
    <mergeCell ref="B4:AD4"/>
    <mergeCell ref="B5:AD5"/>
    <mergeCell ref="E9:AD10"/>
    <mergeCell ref="E12:AD13"/>
    <mergeCell ref="E41:AD42"/>
    <mergeCell ref="E129:AD130"/>
    <mergeCell ref="G60:AD61"/>
    <mergeCell ref="G63:AD65"/>
    <mergeCell ref="L75:AD76"/>
    <mergeCell ref="G98:AD99"/>
    <mergeCell ref="E116:I116"/>
    <mergeCell ref="L48:AD48"/>
    <mergeCell ref="L49:AD50"/>
    <mergeCell ref="E40:AD40"/>
    <mergeCell ref="K117:S117"/>
    <mergeCell ref="E118:I118"/>
    <mergeCell ref="K118:S118"/>
    <mergeCell ref="K116:S116"/>
  </mergeCells>
  <phoneticPr fontId="7"/>
  <printOptions horizontalCentered="1"/>
  <pageMargins left="0.70866141732283472" right="0.70866141732283472" top="0.55118110236220474" bottom="0.55118110236220474" header="0.31496062992125984" footer="0.31496062992125984"/>
  <pageSetup paperSize="9" scale="96" fitToHeight="0" orientation="portrait" r:id="rId1"/>
  <headerFooter>
    <oddFooter>&amp;L※令和7年1月改訂&amp;R&amp;P/&amp;N</oddFooter>
  </headerFooter>
  <rowBreaks count="3" manualBreakCount="3">
    <brk id="45" min="5" max="30" man="1"/>
    <brk id="88" min="5" max="30" man="1"/>
    <brk id="137" min="5" max="30"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59999389629810485"/>
  </sheetPr>
  <dimension ref="A1:F23"/>
  <sheetViews>
    <sheetView zoomScaleNormal="100" zoomScaleSheetLayoutView="100" workbookViewId="0">
      <selection sqref="A1:E1"/>
    </sheetView>
  </sheetViews>
  <sheetFormatPr defaultColWidth="9" defaultRowHeight="13.2"/>
  <cols>
    <col min="1" max="1" width="9" style="116"/>
    <col min="2" max="2" width="17.44140625" style="116" customWidth="1"/>
    <col min="3" max="3" width="59.44140625" style="116" customWidth="1"/>
    <col min="4" max="4" width="14.44140625" style="116" customWidth="1"/>
    <col min="5" max="5" width="26.44140625" style="116" customWidth="1"/>
    <col min="6" max="16384" width="9" style="116"/>
  </cols>
  <sheetData>
    <row r="1" spans="1:6" ht="24" customHeight="1">
      <c r="A1" s="115" t="s">
        <v>173</v>
      </c>
    </row>
    <row r="2" spans="1:6" ht="18.75" customHeight="1">
      <c r="A2" s="115"/>
    </row>
    <row r="3" spans="1:6">
      <c r="A3" s="116" t="s">
        <v>174</v>
      </c>
    </row>
    <row r="4" spans="1:6">
      <c r="A4" s="116" t="s">
        <v>175</v>
      </c>
    </row>
    <row r="5" spans="1:6" ht="18.75" customHeight="1">
      <c r="A5" s="1146" t="s">
        <v>176</v>
      </c>
      <c r="B5" s="1146"/>
      <c r="C5" s="1146"/>
      <c r="D5" s="1146"/>
      <c r="E5" s="1146"/>
    </row>
    <row r="6" spans="1:6">
      <c r="A6" s="1146"/>
      <c r="B6" s="1146"/>
      <c r="C6" s="1146"/>
      <c r="D6" s="1146"/>
      <c r="E6" s="1146"/>
    </row>
    <row r="7" spans="1:6">
      <c r="A7" s="1146"/>
      <c r="B7" s="1146"/>
      <c r="C7" s="1146"/>
      <c r="D7" s="1146"/>
      <c r="E7" s="1146"/>
    </row>
    <row r="8" spans="1:6">
      <c r="A8" s="117"/>
      <c r="B8" s="117"/>
      <c r="C8" s="117"/>
      <c r="D8" s="117"/>
      <c r="E8" s="117"/>
    </row>
    <row r="9" spans="1:6">
      <c r="A9" s="116" t="s">
        <v>177</v>
      </c>
    </row>
    <row r="10" spans="1:6">
      <c r="A10" s="116" t="s">
        <v>178</v>
      </c>
    </row>
    <row r="11" spans="1:6">
      <c r="A11" s="116" t="s">
        <v>179</v>
      </c>
    </row>
    <row r="12" spans="1:6">
      <c r="A12" s="1155" t="s">
        <v>180</v>
      </c>
      <c r="B12" s="1156"/>
      <c r="C12" s="1156"/>
      <c r="D12" s="1156"/>
      <c r="E12" s="1156"/>
      <c r="F12" s="1156"/>
    </row>
    <row r="13" spans="1:6">
      <c r="A13" s="116" t="s">
        <v>181</v>
      </c>
    </row>
    <row r="15" spans="1:6">
      <c r="A15" s="116" t="s">
        <v>182</v>
      </c>
    </row>
    <row r="16" spans="1:6" s="120" customFormat="1" ht="39.6">
      <c r="A16" s="1157" t="s">
        <v>183</v>
      </c>
      <c r="B16" s="1157"/>
      <c r="C16" s="118" t="s">
        <v>184</v>
      </c>
      <c r="D16" s="118" t="s">
        <v>185</v>
      </c>
      <c r="E16" s="119" t="s">
        <v>186</v>
      </c>
    </row>
    <row r="17" spans="1:5" ht="78.75" customHeight="1">
      <c r="A17" s="1157" t="s">
        <v>187</v>
      </c>
      <c r="B17" s="1157"/>
      <c r="C17" s="121" t="s">
        <v>188</v>
      </c>
      <c r="D17" s="118" t="s">
        <v>189</v>
      </c>
      <c r="E17" s="122"/>
    </row>
    <row r="18" spans="1:5">
      <c r="A18" s="1157"/>
      <c r="B18" s="1157"/>
      <c r="C18" s="123" t="s">
        <v>190</v>
      </c>
      <c r="D18" s="118" t="s">
        <v>191</v>
      </c>
      <c r="E18" s="122"/>
    </row>
    <row r="19" spans="1:5" ht="84.75" customHeight="1">
      <c r="A19" s="1157" t="s">
        <v>192</v>
      </c>
      <c r="B19" s="1154" t="s">
        <v>193</v>
      </c>
      <c r="C19" s="121" t="s">
        <v>194</v>
      </c>
      <c r="D19" s="118" t="s">
        <v>189</v>
      </c>
      <c r="E19" s="122"/>
    </row>
    <row r="20" spans="1:5">
      <c r="A20" s="1157"/>
      <c r="B20" s="1154"/>
      <c r="C20" s="121" t="s">
        <v>195</v>
      </c>
      <c r="D20" s="118" t="s">
        <v>191</v>
      </c>
      <c r="E20" s="122"/>
    </row>
    <row r="21" spans="1:5" ht="26.4">
      <c r="A21" s="1157"/>
      <c r="B21" s="1154" t="s">
        <v>196</v>
      </c>
      <c r="C21" s="121" t="s">
        <v>197</v>
      </c>
      <c r="D21" s="118" t="s">
        <v>189</v>
      </c>
      <c r="E21" s="122"/>
    </row>
    <row r="22" spans="1:5">
      <c r="A22" s="1157"/>
      <c r="B22" s="1154"/>
      <c r="C22" s="121" t="s">
        <v>198</v>
      </c>
      <c r="D22" s="118" t="s">
        <v>191</v>
      </c>
      <c r="E22" s="122"/>
    </row>
    <row r="23" spans="1:5" ht="25.2" customHeight="1">
      <c r="A23" s="1157"/>
      <c r="B23" s="124" t="s">
        <v>199</v>
      </c>
      <c r="C23" s="122"/>
      <c r="D23" s="122"/>
      <c r="E23" s="122"/>
    </row>
  </sheetData>
  <mergeCells count="7">
    <mergeCell ref="B21:B22"/>
    <mergeCell ref="A12:F12"/>
    <mergeCell ref="A5:E7"/>
    <mergeCell ref="A16:B16"/>
    <mergeCell ref="A17:B18"/>
    <mergeCell ref="A19:A23"/>
    <mergeCell ref="B19:B20"/>
  </mergeCells>
  <phoneticPr fontId="7"/>
  <printOptions horizontalCentered="1"/>
  <pageMargins left="0.70866141732283472" right="0.70866141732283472" top="0.74803149606299213" bottom="0.74803149606299213" header="0.31496062992125984" footer="0.31496062992125984"/>
  <pageSetup paperSize="9" scale="8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6BBAE-558B-4215-BA91-03BFA2892F37}">
  <sheetPr>
    <tabColor theme="7" tint="0.59999389629810485"/>
  </sheetPr>
  <dimension ref="B1:G36"/>
  <sheetViews>
    <sheetView view="pageBreakPreview" zoomScaleNormal="100" zoomScaleSheetLayoutView="100" workbookViewId="0"/>
  </sheetViews>
  <sheetFormatPr defaultColWidth="9" defaultRowHeight="13.2"/>
  <cols>
    <col min="1" max="1" width="3.77734375" style="138" customWidth="1"/>
    <col min="2" max="2" width="3.33203125" style="138" customWidth="1"/>
    <col min="3" max="3" width="14" style="138" customWidth="1"/>
    <col min="4" max="6" width="9" style="138"/>
    <col min="7" max="7" width="11.33203125" style="138" customWidth="1"/>
    <col min="8" max="8" width="3" style="138" customWidth="1"/>
    <col min="9" max="16384" width="9" style="138"/>
  </cols>
  <sheetData>
    <row r="1" spans="2:7">
      <c r="B1" s="138" t="s">
        <v>370</v>
      </c>
    </row>
    <row r="2" spans="2:7">
      <c r="C2" s="138" t="s">
        <v>371</v>
      </c>
    </row>
    <row r="3" spans="2:7">
      <c r="C3" s="138" t="s">
        <v>372</v>
      </c>
    </row>
    <row r="4" spans="2:7">
      <c r="C4" s="138" t="s">
        <v>373</v>
      </c>
    </row>
    <row r="6" spans="2:7">
      <c r="B6" s="139" t="s">
        <v>374</v>
      </c>
    </row>
    <row r="7" spans="2:7" ht="13.8" thickBot="1"/>
    <row r="8" spans="2:7">
      <c r="B8" s="1171" t="s">
        <v>389</v>
      </c>
      <c r="C8" s="1172"/>
      <c r="D8" s="1172"/>
      <c r="E8" s="1172"/>
      <c r="F8" s="1172"/>
      <c r="G8" s="1173"/>
    </row>
    <row r="9" spans="2:7" ht="13.8" thickBot="1">
      <c r="B9" s="1174"/>
      <c r="C9" s="1175"/>
      <c r="D9" s="1175"/>
      <c r="E9" s="1175"/>
      <c r="F9" s="1175"/>
      <c r="G9" s="1176"/>
    </row>
    <row r="10" spans="2:7" ht="10.5" customHeight="1">
      <c r="B10" s="140"/>
      <c r="C10" s="141"/>
      <c r="D10" s="141"/>
      <c r="E10" s="141"/>
      <c r="F10" s="141"/>
      <c r="G10" s="142"/>
    </row>
    <row r="11" spans="2:7">
      <c r="B11" s="143" t="s">
        <v>375</v>
      </c>
      <c r="C11" s="144"/>
      <c r="D11" s="144"/>
      <c r="E11" s="144"/>
      <c r="F11" s="144"/>
      <c r="G11" s="145"/>
    </row>
    <row r="12" spans="2:7" ht="24.9" customHeight="1" thickBot="1">
      <c r="B12" s="143"/>
      <c r="C12" s="144"/>
      <c r="D12" s="1177" t="s">
        <v>376</v>
      </c>
      <c r="E12" s="1177"/>
      <c r="F12" s="1177"/>
      <c r="G12" s="146"/>
    </row>
    <row r="13" spans="2:7" ht="13.8" thickTop="1">
      <c r="B13" s="143"/>
      <c r="C13" s="144"/>
      <c r="D13" s="144"/>
      <c r="E13" s="144"/>
      <c r="F13" s="144"/>
      <c r="G13" s="145"/>
    </row>
    <row r="14" spans="2:7">
      <c r="B14" s="143" t="s">
        <v>377</v>
      </c>
      <c r="C14" s="144"/>
      <c r="D14" s="144"/>
      <c r="E14" s="144"/>
      <c r="F14" s="144"/>
      <c r="G14" s="145"/>
    </row>
    <row r="15" spans="2:7" ht="24.9" customHeight="1" thickBot="1">
      <c r="B15" s="143"/>
      <c r="C15" s="144"/>
      <c r="D15" s="1158"/>
      <c r="E15" s="1158"/>
      <c r="F15" s="1158"/>
      <c r="G15" s="1159"/>
    </row>
    <row r="16" spans="2:7" ht="13.8" thickTop="1">
      <c r="B16" s="143"/>
      <c r="C16" s="144"/>
      <c r="D16" s="147" t="s">
        <v>378</v>
      </c>
      <c r="E16" s="144"/>
      <c r="F16" s="144"/>
      <c r="G16" s="145"/>
    </row>
    <row r="17" spans="2:7">
      <c r="B17" s="143"/>
      <c r="C17" s="144"/>
      <c r="D17" s="144"/>
      <c r="E17" s="144"/>
      <c r="F17" s="144"/>
      <c r="G17" s="145"/>
    </row>
    <row r="18" spans="2:7">
      <c r="B18" s="143" t="s">
        <v>379</v>
      </c>
      <c r="C18" s="144"/>
      <c r="D18" s="144"/>
      <c r="E18" s="144"/>
      <c r="F18" s="144"/>
      <c r="G18" s="145"/>
    </row>
    <row r="19" spans="2:7">
      <c r="B19" s="143"/>
      <c r="C19" s="144"/>
      <c r="D19" s="144"/>
      <c r="E19" s="144"/>
      <c r="F19" s="144"/>
      <c r="G19" s="145"/>
    </row>
    <row r="20" spans="2:7" ht="24.9" customHeight="1" thickBot="1">
      <c r="B20" s="143"/>
      <c r="C20" s="144"/>
      <c r="D20" s="1178"/>
      <c r="E20" s="1178"/>
      <c r="F20" s="1178" t="s">
        <v>380</v>
      </c>
      <c r="G20" s="1179"/>
    </row>
    <row r="21" spans="2:7" ht="13.8" thickTop="1">
      <c r="B21" s="143"/>
      <c r="C21" s="144"/>
      <c r="D21" s="144"/>
      <c r="E21" s="144"/>
      <c r="F21" s="144"/>
      <c r="G21" s="145"/>
    </row>
    <row r="22" spans="2:7">
      <c r="B22" s="143" t="s">
        <v>381</v>
      </c>
      <c r="C22" s="144"/>
      <c r="D22" s="144"/>
      <c r="E22" s="144"/>
      <c r="F22" s="144"/>
      <c r="G22" s="145"/>
    </row>
    <row r="23" spans="2:7" ht="24.9" customHeight="1" thickBot="1">
      <c r="B23" s="143"/>
      <c r="C23" s="144"/>
      <c r="D23" s="1158"/>
      <c r="E23" s="1158"/>
      <c r="F23" s="1158"/>
      <c r="G23" s="1159"/>
    </row>
    <row r="24" spans="2:7" ht="13.8" thickTop="1">
      <c r="B24" s="143"/>
      <c r="C24" s="144"/>
      <c r="D24" s="144"/>
      <c r="E24" s="144"/>
      <c r="F24" s="144"/>
      <c r="G24" s="145"/>
    </row>
    <row r="25" spans="2:7">
      <c r="B25" s="143" t="s">
        <v>382</v>
      </c>
      <c r="C25" s="144"/>
      <c r="D25" s="144"/>
      <c r="E25" s="144"/>
      <c r="F25" s="144"/>
      <c r="G25" s="145"/>
    </row>
    <row r="26" spans="2:7" ht="24.9" customHeight="1" thickBot="1">
      <c r="B26" s="143"/>
      <c r="C26" s="144"/>
      <c r="D26" s="1158"/>
      <c r="E26" s="1158"/>
      <c r="F26" s="1158"/>
      <c r="G26" s="1159"/>
    </row>
    <row r="27" spans="2:7" ht="13.8" thickTop="1">
      <c r="B27" s="143"/>
      <c r="C27" s="144"/>
      <c r="D27" s="144"/>
      <c r="E27" s="144"/>
      <c r="F27" s="144"/>
      <c r="G27" s="145"/>
    </row>
    <row r="28" spans="2:7">
      <c r="B28" s="143" t="s">
        <v>383</v>
      </c>
      <c r="C28" s="144"/>
      <c r="D28" s="144"/>
      <c r="E28" s="144"/>
      <c r="F28" s="144"/>
      <c r="G28" s="145"/>
    </row>
    <row r="29" spans="2:7" ht="24.9" customHeight="1">
      <c r="B29" s="143"/>
      <c r="C29" s="144"/>
      <c r="D29" s="1160"/>
      <c r="E29" s="1160"/>
      <c r="F29" s="1160"/>
      <c r="G29" s="1161"/>
    </row>
    <row r="30" spans="2:7" ht="24.9" customHeight="1" thickBot="1">
      <c r="B30" s="148"/>
      <c r="D30" s="1158"/>
      <c r="E30" s="1158"/>
      <c r="F30" s="1158"/>
      <c r="G30" s="1159"/>
    </row>
    <row r="31" spans="2:7" ht="14.4" thickTop="1" thickBot="1">
      <c r="B31" s="149"/>
      <c r="C31" s="150"/>
      <c r="D31" s="150"/>
      <c r="E31" s="150"/>
      <c r="F31" s="150"/>
      <c r="G31" s="151"/>
    </row>
    <row r="32" spans="2:7" ht="13.5" customHeight="1">
      <c r="B32" s="1162" t="s">
        <v>384</v>
      </c>
      <c r="C32" s="1163"/>
      <c r="D32" s="1163"/>
      <c r="E32" s="1163"/>
      <c r="F32" s="1163"/>
      <c r="G32" s="1164"/>
    </row>
    <row r="33" spans="2:7">
      <c r="B33" s="1165"/>
      <c r="C33" s="1166"/>
      <c r="D33" s="1166"/>
      <c r="E33" s="1166"/>
      <c r="F33" s="1166"/>
      <c r="G33" s="1167"/>
    </row>
    <row r="34" spans="2:7">
      <c r="B34" s="148"/>
      <c r="G34" s="145"/>
    </row>
    <row r="35" spans="2:7">
      <c r="B35" s="1165" t="s">
        <v>385</v>
      </c>
      <c r="C35" s="1166"/>
      <c r="D35" s="1166"/>
      <c r="E35" s="1166"/>
      <c r="F35" s="1166"/>
      <c r="G35" s="1167"/>
    </row>
    <row r="36" spans="2:7" ht="13.8" thickBot="1">
      <c r="B36" s="1168"/>
      <c r="C36" s="1169"/>
      <c r="D36" s="1169"/>
      <c r="E36" s="1169"/>
      <c r="F36" s="1169"/>
      <c r="G36" s="1170"/>
    </row>
  </sheetData>
  <mergeCells count="10">
    <mergeCell ref="D26:G26"/>
    <mergeCell ref="D29:G30"/>
    <mergeCell ref="B32:G33"/>
    <mergeCell ref="B35:G36"/>
    <mergeCell ref="B8:G9"/>
    <mergeCell ref="D12:F12"/>
    <mergeCell ref="D15:G15"/>
    <mergeCell ref="D20:E20"/>
    <mergeCell ref="F20:G20"/>
    <mergeCell ref="D23:G23"/>
  </mergeCells>
  <phoneticPr fontId="7"/>
  <pageMargins left="0.76" right="0.41" top="1" bottom="1" header="0.51200000000000001" footer="0.51200000000000001"/>
  <pageSetup paperSize="9" scale="145" orientation="portrait" horizontalDpi="300" verticalDpi="300" r:id="rId1"/>
  <headerFooter alignWithMargins="0"/>
  <rowBreaks count="1" manualBreakCount="1">
    <brk id="31" max="7"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B3AAA-A4CD-4807-9E8B-32C02281793B}">
  <sheetPr>
    <tabColor theme="7" tint="0.59999389629810485"/>
  </sheetPr>
  <dimension ref="B1:G36"/>
  <sheetViews>
    <sheetView view="pageBreakPreview" zoomScaleNormal="100" zoomScaleSheetLayoutView="100" workbookViewId="0">
      <selection activeCell="N11" sqref="N11"/>
    </sheetView>
  </sheetViews>
  <sheetFormatPr defaultColWidth="9" defaultRowHeight="13.2"/>
  <cols>
    <col min="1" max="1" width="3.77734375" style="152" customWidth="1"/>
    <col min="2" max="2" width="3.33203125" style="152" customWidth="1"/>
    <col min="3" max="3" width="14" style="152" customWidth="1"/>
    <col min="4" max="6" width="9" style="152"/>
    <col min="7" max="7" width="11.33203125" style="152" customWidth="1"/>
    <col min="8" max="8" width="3" style="152" customWidth="1"/>
    <col min="9" max="16384" width="9" style="152"/>
  </cols>
  <sheetData>
    <row r="1" spans="2:7">
      <c r="B1" s="152" t="s">
        <v>370</v>
      </c>
    </row>
    <row r="2" spans="2:7">
      <c r="C2" s="152" t="s">
        <v>371</v>
      </c>
    </row>
    <row r="3" spans="2:7">
      <c r="C3" s="152" t="s">
        <v>372</v>
      </c>
    </row>
    <row r="4" spans="2:7">
      <c r="C4" s="152" t="s">
        <v>373</v>
      </c>
    </row>
    <row r="6" spans="2:7">
      <c r="B6" s="153" t="s">
        <v>386</v>
      </c>
    </row>
    <row r="7" spans="2:7" ht="13.8" thickBot="1"/>
    <row r="8" spans="2:7">
      <c r="B8" s="1193" t="s">
        <v>390</v>
      </c>
      <c r="C8" s="1194"/>
      <c r="D8" s="1194"/>
      <c r="E8" s="1194"/>
      <c r="F8" s="1194"/>
      <c r="G8" s="1195"/>
    </row>
    <row r="9" spans="2:7" ht="13.8" thickBot="1">
      <c r="B9" s="1196"/>
      <c r="C9" s="1197"/>
      <c r="D9" s="1197"/>
      <c r="E9" s="1197"/>
      <c r="F9" s="1197"/>
      <c r="G9" s="1198"/>
    </row>
    <row r="10" spans="2:7" ht="10.5" customHeight="1">
      <c r="B10" s="154"/>
      <c r="C10" s="155"/>
      <c r="D10" s="155"/>
      <c r="E10" s="155"/>
      <c r="F10" s="155"/>
      <c r="G10" s="156"/>
    </row>
    <row r="11" spans="2:7">
      <c r="B11" s="157" t="s">
        <v>387</v>
      </c>
      <c r="C11" s="158"/>
      <c r="D11" s="158"/>
      <c r="E11" s="158"/>
      <c r="F11" s="158"/>
      <c r="G11" s="159"/>
    </row>
    <row r="12" spans="2:7" ht="24.9" customHeight="1" thickBot="1">
      <c r="B12" s="157"/>
      <c r="C12" s="158"/>
      <c r="D12" s="160" t="s">
        <v>376</v>
      </c>
      <c r="E12" s="161"/>
      <c r="F12" s="161"/>
      <c r="G12" s="162"/>
    </row>
    <row r="13" spans="2:7" ht="13.8" thickTop="1">
      <c r="B13" s="157"/>
      <c r="C13" s="158"/>
      <c r="D13" s="158"/>
      <c r="E13" s="158"/>
      <c r="F13" s="158"/>
      <c r="G13" s="159"/>
    </row>
    <row r="14" spans="2:7">
      <c r="B14" s="157" t="s">
        <v>377</v>
      </c>
      <c r="C14" s="158"/>
      <c r="D14" s="158"/>
      <c r="E14" s="158"/>
      <c r="F14" s="158"/>
      <c r="G14" s="159"/>
    </row>
    <row r="15" spans="2:7" ht="24.9" customHeight="1" thickBot="1">
      <c r="B15" s="157"/>
      <c r="C15" s="158"/>
      <c r="D15" s="1182"/>
      <c r="E15" s="1182"/>
      <c r="F15" s="1182"/>
      <c r="G15" s="1183"/>
    </row>
    <row r="16" spans="2:7" ht="13.8" thickTop="1">
      <c r="B16" s="157"/>
      <c r="C16" s="158"/>
      <c r="D16" s="163" t="s">
        <v>378</v>
      </c>
      <c r="E16" s="158"/>
      <c r="F16" s="158"/>
      <c r="G16" s="159"/>
    </row>
    <row r="17" spans="2:7">
      <c r="B17" s="157"/>
      <c r="C17" s="158"/>
      <c r="D17" s="158"/>
      <c r="E17" s="158"/>
      <c r="F17" s="158"/>
      <c r="G17" s="159"/>
    </row>
    <row r="18" spans="2:7">
      <c r="B18" s="157" t="s">
        <v>379</v>
      </c>
      <c r="C18" s="158"/>
      <c r="D18" s="158"/>
      <c r="E18" s="158"/>
      <c r="F18" s="158"/>
      <c r="G18" s="159"/>
    </row>
    <row r="19" spans="2:7">
      <c r="B19" s="157"/>
      <c r="C19" s="158"/>
      <c r="D19" s="158"/>
      <c r="E19" s="158"/>
      <c r="F19" s="158"/>
      <c r="G19" s="159"/>
    </row>
    <row r="20" spans="2:7" ht="24.9" customHeight="1" thickBot="1">
      <c r="B20" s="157"/>
      <c r="C20" s="158"/>
      <c r="D20" s="1199"/>
      <c r="E20" s="1199"/>
      <c r="F20" s="1199" t="s">
        <v>380</v>
      </c>
      <c r="G20" s="1200"/>
    </row>
    <row r="21" spans="2:7" ht="13.8" thickTop="1">
      <c r="B21" s="157"/>
      <c r="C21" s="158"/>
      <c r="D21" s="158"/>
      <c r="E21" s="158"/>
      <c r="F21" s="158"/>
      <c r="G21" s="159"/>
    </row>
    <row r="22" spans="2:7">
      <c r="B22" s="157" t="s">
        <v>381</v>
      </c>
      <c r="C22" s="158"/>
      <c r="D22" s="158"/>
      <c r="E22" s="158"/>
      <c r="F22" s="158"/>
      <c r="G22" s="159"/>
    </row>
    <row r="23" spans="2:7" ht="24.9" customHeight="1" thickBot="1">
      <c r="B23" s="157"/>
      <c r="C23" s="158"/>
      <c r="D23" s="1182"/>
      <c r="E23" s="1182"/>
      <c r="F23" s="1182"/>
      <c r="G23" s="1183"/>
    </row>
    <row r="24" spans="2:7" ht="13.8" thickTop="1">
      <c r="B24" s="157"/>
      <c r="C24" s="158"/>
      <c r="D24" s="158"/>
      <c r="E24" s="158"/>
      <c r="F24" s="158"/>
      <c r="G24" s="159"/>
    </row>
    <row r="25" spans="2:7">
      <c r="B25" s="157" t="s">
        <v>382</v>
      </c>
      <c r="C25" s="158"/>
      <c r="D25" s="158"/>
      <c r="E25" s="158"/>
      <c r="F25" s="158"/>
      <c r="G25" s="159"/>
    </row>
    <row r="26" spans="2:7" ht="24.9" customHeight="1" thickBot="1">
      <c r="B26" s="157"/>
      <c r="C26" s="158"/>
      <c r="D26" s="1182"/>
      <c r="E26" s="1182"/>
      <c r="F26" s="1182"/>
      <c r="G26" s="1183"/>
    </row>
    <row r="27" spans="2:7" ht="13.8" thickTop="1">
      <c r="B27" s="157"/>
      <c r="C27" s="158"/>
      <c r="D27" s="158"/>
      <c r="E27" s="158"/>
      <c r="F27" s="158"/>
      <c r="G27" s="159"/>
    </row>
    <row r="28" spans="2:7">
      <c r="B28" s="157" t="s">
        <v>388</v>
      </c>
      <c r="C28" s="158"/>
      <c r="D28" s="158"/>
      <c r="E28" s="158"/>
      <c r="F28" s="158"/>
      <c r="G28" s="159"/>
    </row>
    <row r="29" spans="2:7" ht="24.9" customHeight="1">
      <c r="B29" s="157"/>
      <c r="C29" s="158"/>
      <c r="D29" s="1180"/>
      <c r="E29" s="1180"/>
      <c r="F29" s="1180"/>
      <c r="G29" s="1181"/>
    </row>
    <row r="30" spans="2:7" ht="24.9" customHeight="1" thickBot="1">
      <c r="B30" s="164"/>
      <c r="D30" s="1182"/>
      <c r="E30" s="1182"/>
      <c r="F30" s="1182"/>
      <c r="G30" s="1183"/>
    </row>
    <row r="31" spans="2:7" ht="14.4" thickTop="1" thickBot="1">
      <c r="B31" s="165"/>
      <c r="C31" s="166"/>
      <c r="D31" s="166"/>
      <c r="E31" s="166"/>
      <c r="F31" s="166"/>
      <c r="G31" s="167"/>
    </row>
    <row r="32" spans="2:7" ht="13.5" customHeight="1">
      <c r="B32" s="1184" t="s">
        <v>384</v>
      </c>
      <c r="C32" s="1185"/>
      <c r="D32" s="1185"/>
      <c r="E32" s="1185"/>
      <c r="F32" s="1185"/>
      <c r="G32" s="1186"/>
    </row>
    <row r="33" spans="2:7">
      <c r="B33" s="1187"/>
      <c r="C33" s="1188"/>
      <c r="D33" s="1188"/>
      <c r="E33" s="1188"/>
      <c r="F33" s="1188"/>
      <c r="G33" s="1189"/>
    </row>
    <row r="34" spans="2:7">
      <c r="B34" s="164"/>
      <c r="G34" s="159"/>
    </row>
    <row r="35" spans="2:7">
      <c r="B35" s="1187" t="s">
        <v>385</v>
      </c>
      <c r="C35" s="1188"/>
      <c r="D35" s="1188"/>
      <c r="E35" s="1188"/>
      <c r="F35" s="1188"/>
      <c r="G35" s="1189"/>
    </row>
    <row r="36" spans="2:7" ht="13.8" thickBot="1">
      <c r="B36" s="1190"/>
      <c r="C36" s="1191"/>
      <c r="D36" s="1191"/>
      <c r="E36" s="1191"/>
      <c r="F36" s="1191"/>
      <c r="G36" s="1192"/>
    </row>
  </sheetData>
  <mergeCells count="9">
    <mergeCell ref="D29:G30"/>
    <mergeCell ref="B32:G33"/>
    <mergeCell ref="B35:G36"/>
    <mergeCell ref="B8:G9"/>
    <mergeCell ref="D15:G15"/>
    <mergeCell ref="D20:E20"/>
    <mergeCell ref="F20:G20"/>
    <mergeCell ref="D23:G23"/>
    <mergeCell ref="D26:G26"/>
  </mergeCells>
  <phoneticPr fontId="7"/>
  <pageMargins left="0.76" right="0.41" top="1" bottom="1" header="0.51200000000000001" footer="0.51200000000000001"/>
  <pageSetup paperSize="9" scale="145" orientation="portrait" horizontalDpi="300" verticalDpi="300" r:id="rId1"/>
  <headerFooter alignWithMargins="0"/>
  <rowBreaks count="1" manualBreakCount="1">
    <brk id="3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B772F-2396-4BB7-A990-E69C517F4C43}">
  <sheetPr>
    <tabColor theme="8" tint="0.79998168889431442"/>
  </sheetPr>
  <dimension ref="A1:AG124"/>
  <sheetViews>
    <sheetView view="pageBreakPreview" topLeftCell="A114" zoomScale="115" zoomScaleNormal="100" zoomScaleSheetLayoutView="115" workbookViewId="0">
      <selection activeCell="K113" sqref="K113"/>
    </sheetView>
  </sheetViews>
  <sheetFormatPr defaultColWidth="8.6640625" defaultRowHeight="14.4"/>
  <cols>
    <col min="1" max="1" width="2.44140625" style="439" customWidth="1"/>
    <col min="2" max="325" width="2.77734375" style="417" customWidth="1"/>
    <col min="326" max="16384" width="8.6640625" style="417"/>
  </cols>
  <sheetData>
    <row r="1" spans="1:33" s="385" customFormat="1" ht="13.65" customHeight="1">
      <c r="A1" s="440"/>
      <c r="B1" s="381" t="s">
        <v>852</v>
      </c>
      <c r="C1" s="381"/>
      <c r="D1" s="381"/>
      <c r="E1" s="381" t="s">
        <v>460</v>
      </c>
      <c r="F1" s="483"/>
      <c r="G1" s="483"/>
      <c r="H1" s="483"/>
      <c r="I1" s="483"/>
      <c r="J1" s="483"/>
      <c r="K1" s="483"/>
      <c r="L1" s="483"/>
      <c r="M1" s="483"/>
      <c r="N1" s="483"/>
      <c r="O1" s="483"/>
      <c r="P1" s="381" t="s">
        <v>461</v>
      </c>
      <c r="Q1" s="381"/>
      <c r="R1" s="381"/>
      <c r="S1" s="448"/>
      <c r="T1" s="381"/>
      <c r="U1" s="381"/>
      <c r="V1" s="381"/>
      <c r="W1" s="381"/>
      <c r="X1" s="381"/>
      <c r="Y1" s="381"/>
      <c r="Z1" s="381"/>
      <c r="AA1" s="381"/>
      <c r="AB1" s="381"/>
      <c r="AC1" s="381"/>
      <c r="AD1" s="381"/>
      <c r="AE1" s="381"/>
      <c r="AF1" s="381"/>
      <c r="AG1" s="381"/>
    </row>
    <row r="2" spans="1:33" s="385" customFormat="1" ht="13.65" customHeight="1">
      <c r="A2" s="440"/>
      <c r="B2" s="381" t="s">
        <v>851</v>
      </c>
      <c r="C2" s="381"/>
      <c r="D2" s="381"/>
      <c r="E2" s="381"/>
      <c r="F2" s="416"/>
      <c r="G2" s="483"/>
      <c r="H2" s="483"/>
      <c r="I2" s="483"/>
      <c r="J2" s="483"/>
      <c r="K2" s="483"/>
      <c r="L2" s="483"/>
      <c r="M2" s="483"/>
      <c r="N2" s="483"/>
      <c r="O2" s="483"/>
      <c r="P2" s="381" t="s">
        <v>461</v>
      </c>
      <c r="Q2" s="381" t="s">
        <v>850</v>
      </c>
      <c r="R2" s="381"/>
      <c r="S2" s="448"/>
      <c r="T2" s="483"/>
      <c r="U2" s="483"/>
      <c r="V2" s="483"/>
      <c r="W2" s="483"/>
      <c r="X2" s="483"/>
      <c r="Y2" s="483"/>
      <c r="Z2" s="483"/>
      <c r="AA2" s="483"/>
      <c r="AB2" s="483"/>
      <c r="AC2" s="483"/>
      <c r="AD2" s="483"/>
      <c r="AE2" s="381" t="s">
        <v>461</v>
      </c>
      <c r="AF2" s="381"/>
      <c r="AG2" s="381"/>
    </row>
    <row r="3" spans="1:33" s="381" customFormat="1" ht="13.95" customHeight="1">
      <c r="A3" s="441"/>
      <c r="Y3" s="401"/>
      <c r="AA3" s="401"/>
      <c r="AC3" s="415"/>
    </row>
    <row r="4" spans="1:33" s="381" customFormat="1" ht="13.95" customHeight="1">
      <c r="A4" s="441"/>
      <c r="B4" s="468" t="s">
        <v>903</v>
      </c>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row>
    <row r="5" spans="1:33" s="381" customFormat="1" ht="13.65" customHeight="1">
      <c r="A5" s="441"/>
      <c r="B5" s="468" t="s">
        <v>848</v>
      </c>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row>
    <row r="6" spans="1:33" ht="13.95" customHeight="1">
      <c r="B6" s="408" t="s">
        <v>902</v>
      </c>
      <c r="C6" s="423"/>
      <c r="D6" s="423"/>
      <c r="E6" s="423"/>
      <c r="F6" s="423"/>
      <c r="G6" s="423"/>
      <c r="H6" s="423"/>
      <c r="I6" s="423"/>
      <c r="J6" s="423"/>
      <c r="K6" s="423"/>
      <c r="L6" s="408"/>
      <c r="M6" s="408"/>
      <c r="N6" s="408"/>
      <c r="O6" s="408"/>
      <c r="P6" s="408"/>
      <c r="Q6" s="408"/>
      <c r="R6" s="408"/>
      <c r="S6" s="408"/>
      <c r="T6" s="408"/>
      <c r="U6" s="408"/>
      <c r="V6" s="408"/>
      <c r="W6" s="408"/>
      <c r="X6" s="408"/>
      <c r="Y6" s="408"/>
      <c r="Z6" s="408"/>
      <c r="AA6" s="408"/>
      <c r="AB6" s="408"/>
      <c r="AC6" s="408"/>
      <c r="AD6" s="408"/>
    </row>
    <row r="7" spans="1:33" ht="33.6" customHeight="1">
      <c r="B7" s="447" t="s">
        <v>846</v>
      </c>
      <c r="C7" s="436" t="s">
        <v>845</v>
      </c>
      <c r="D7" s="435"/>
      <c r="E7" s="435"/>
      <c r="F7" s="408"/>
      <c r="G7" s="408"/>
      <c r="H7" s="408"/>
      <c r="I7" s="408"/>
      <c r="J7" s="408"/>
      <c r="K7" s="408"/>
      <c r="L7" s="408"/>
      <c r="M7" s="408"/>
      <c r="N7" s="408"/>
      <c r="O7" s="408"/>
      <c r="P7" s="408"/>
      <c r="Q7" s="408"/>
      <c r="R7" s="408"/>
      <c r="S7" s="408"/>
      <c r="T7" s="408"/>
      <c r="U7" s="408"/>
      <c r="V7" s="408"/>
      <c r="W7" s="408"/>
      <c r="X7" s="408"/>
      <c r="Y7" s="408"/>
      <c r="Z7" s="408"/>
      <c r="AA7" s="408"/>
      <c r="AB7" s="408"/>
      <c r="AC7" s="408"/>
      <c r="AD7" s="408"/>
    </row>
    <row r="8" spans="1:33" ht="13.95" customHeight="1">
      <c r="A8" s="499" t="s">
        <v>844</v>
      </c>
      <c r="B8" s="428"/>
      <c r="C8" s="419"/>
      <c r="D8" s="408">
        <v>1</v>
      </c>
      <c r="E8" s="408" t="s">
        <v>901</v>
      </c>
      <c r="F8" s="408"/>
      <c r="G8" s="408"/>
      <c r="H8" s="408"/>
      <c r="I8" s="408"/>
      <c r="J8" s="408"/>
      <c r="K8" s="408"/>
      <c r="L8" s="408"/>
      <c r="M8" s="408"/>
      <c r="N8" s="408"/>
      <c r="O8" s="408"/>
      <c r="P8" s="408"/>
      <c r="Q8" s="408"/>
      <c r="R8" s="408"/>
      <c r="S8" s="408"/>
      <c r="T8" s="408"/>
      <c r="U8" s="408"/>
      <c r="V8" s="408"/>
      <c r="W8" s="408"/>
      <c r="X8" s="408"/>
      <c r="Y8" s="408"/>
      <c r="Z8" s="408"/>
      <c r="AA8" s="408"/>
      <c r="AB8" s="408"/>
      <c r="AC8" s="408"/>
      <c r="AD8" s="408"/>
    </row>
    <row r="9" spans="1:33" ht="13.95" customHeight="1">
      <c r="A9" s="499"/>
      <c r="B9" s="428"/>
      <c r="C9" s="419"/>
      <c r="D9" s="408"/>
      <c r="E9" s="489" t="s">
        <v>900</v>
      </c>
      <c r="F9" s="489"/>
      <c r="G9" s="489"/>
      <c r="H9" s="489"/>
      <c r="I9" s="489"/>
      <c r="J9" s="489"/>
      <c r="K9" s="489"/>
      <c r="L9" s="489"/>
      <c r="M9" s="489"/>
      <c r="N9" s="489"/>
      <c r="O9" s="489"/>
      <c r="P9" s="489"/>
      <c r="Q9" s="489"/>
      <c r="R9" s="489"/>
      <c r="S9" s="489"/>
      <c r="T9" s="489"/>
      <c r="U9" s="489"/>
      <c r="V9" s="489"/>
      <c r="W9" s="489"/>
      <c r="X9" s="489"/>
      <c r="Y9" s="489"/>
      <c r="Z9" s="489"/>
      <c r="AA9" s="489"/>
      <c r="AB9" s="489"/>
      <c r="AC9" s="489"/>
      <c r="AD9" s="489"/>
    </row>
    <row r="10" spans="1:33" ht="13.95" customHeight="1">
      <c r="A10" s="499"/>
      <c r="B10" s="408"/>
      <c r="C10" s="408"/>
      <c r="D10" s="408"/>
      <c r="E10" s="489"/>
      <c r="F10" s="489"/>
      <c r="G10" s="489"/>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row>
    <row r="11" spans="1:33" ht="13.95" customHeight="1">
      <c r="A11" s="499"/>
      <c r="B11" s="428"/>
      <c r="C11" s="419"/>
      <c r="D11" s="408">
        <v>2</v>
      </c>
      <c r="E11" s="408" t="s">
        <v>841</v>
      </c>
      <c r="F11" s="424"/>
      <c r="G11" s="424"/>
      <c r="H11" s="424"/>
      <c r="I11" s="424"/>
      <c r="J11" s="424"/>
      <c r="K11" s="424"/>
      <c r="L11" s="424"/>
      <c r="M11" s="424"/>
      <c r="N11" s="424"/>
      <c r="O11" s="424"/>
      <c r="P11" s="424"/>
      <c r="Q11" s="424"/>
      <c r="R11" s="424"/>
      <c r="S11" s="424"/>
      <c r="T11" s="424"/>
      <c r="U11" s="424"/>
      <c r="V11" s="424"/>
      <c r="W11" s="424"/>
      <c r="X11" s="424"/>
      <c r="Y11" s="424"/>
      <c r="Z11" s="424"/>
      <c r="AA11" s="424"/>
      <c r="AB11" s="424"/>
      <c r="AC11" s="424"/>
      <c r="AD11" s="424"/>
    </row>
    <row r="12" spans="1:33" ht="13.95" customHeight="1">
      <c r="A12" s="499"/>
      <c r="B12" s="428"/>
      <c r="C12" s="419"/>
      <c r="D12" s="408">
        <v>3</v>
      </c>
      <c r="E12" s="489" t="s">
        <v>893</v>
      </c>
      <c r="F12" s="489"/>
      <c r="G12" s="489"/>
      <c r="H12" s="489"/>
      <c r="I12" s="489"/>
      <c r="J12" s="489"/>
      <c r="K12" s="489"/>
      <c r="L12" s="489"/>
      <c r="M12" s="489"/>
      <c r="N12" s="489"/>
      <c r="O12" s="489"/>
      <c r="P12" s="489"/>
      <c r="Q12" s="489"/>
      <c r="R12" s="489"/>
      <c r="S12" s="489"/>
      <c r="T12" s="489"/>
      <c r="U12" s="489"/>
      <c r="V12" s="489"/>
      <c r="W12" s="489"/>
      <c r="X12" s="489"/>
      <c r="Y12" s="489"/>
      <c r="Z12" s="489"/>
      <c r="AA12" s="489"/>
      <c r="AB12" s="489"/>
      <c r="AC12" s="489"/>
      <c r="AD12" s="489"/>
    </row>
    <row r="13" spans="1:33" ht="13.95" customHeight="1">
      <c r="A13" s="499"/>
      <c r="B13" s="408"/>
      <c r="C13" s="408"/>
      <c r="D13" s="408"/>
      <c r="E13" s="489"/>
      <c r="F13" s="489"/>
      <c r="G13" s="489"/>
      <c r="H13" s="489"/>
      <c r="I13" s="489"/>
      <c r="J13" s="489"/>
      <c r="K13" s="489"/>
      <c r="L13" s="489"/>
      <c r="M13" s="489"/>
      <c r="N13" s="489"/>
      <c r="O13" s="489"/>
      <c r="P13" s="489"/>
      <c r="Q13" s="489"/>
      <c r="R13" s="489"/>
      <c r="S13" s="489"/>
      <c r="T13" s="489"/>
      <c r="U13" s="489"/>
      <c r="V13" s="489"/>
      <c r="W13" s="489"/>
      <c r="X13" s="489"/>
      <c r="Y13" s="489"/>
      <c r="Z13" s="489"/>
      <c r="AA13" s="489"/>
      <c r="AB13" s="489"/>
      <c r="AC13" s="489"/>
      <c r="AD13" s="489"/>
    </row>
    <row r="14" spans="1:33" s="385" customFormat="1" ht="14.25" customHeight="1">
      <c r="A14" s="507" t="s">
        <v>838</v>
      </c>
      <c r="B14" s="444" t="s">
        <v>837</v>
      </c>
      <c r="C14" s="443"/>
      <c r="D14" s="446"/>
      <c r="E14" s="445"/>
      <c r="F14" s="444"/>
      <c r="G14" s="444"/>
      <c r="H14" s="444"/>
      <c r="I14" s="444"/>
      <c r="J14" s="444"/>
      <c r="K14" s="444"/>
      <c r="L14" s="444"/>
      <c r="M14" s="444"/>
      <c r="N14" s="444"/>
      <c r="O14" s="444"/>
      <c r="P14" s="444"/>
      <c r="Q14" s="444"/>
      <c r="R14" s="444"/>
      <c r="S14" s="444"/>
      <c r="T14" s="444"/>
      <c r="U14" s="444"/>
      <c r="V14" s="444"/>
      <c r="W14" s="444"/>
      <c r="X14" s="444"/>
      <c r="Y14" s="444"/>
      <c r="Z14" s="444"/>
      <c r="AA14" s="444"/>
      <c r="AB14" s="444"/>
      <c r="AC14" s="444"/>
      <c r="AD14" s="443"/>
      <c r="AE14" s="397"/>
    </row>
    <row r="15" spans="1:33" s="385" customFormat="1" ht="13.95" customHeight="1">
      <c r="A15" s="508"/>
      <c r="B15" s="403"/>
      <c r="C15" s="382"/>
      <c r="D15" s="381">
        <v>1</v>
      </c>
      <c r="E15" s="381" t="s">
        <v>899</v>
      </c>
      <c r="F15" s="381"/>
      <c r="G15" s="381"/>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1"/>
    </row>
    <row r="16" spans="1:33" s="385" customFormat="1" ht="13.95" customHeight="1">
      <c r="A16" s="508"/>
      <c r="B16" s="381"/>
      <c r="C16" s="381"/>
      <c r="D16" s="381"/>
      <c r="E16" s="381" t="s">
        <v>835</v>
      </c>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row>
    <row r="17" spans="1:32" s="385" customFormat="1" ht="13.95" customHeight="1">
      <c r="A17" s="508"/>
      <c r="B17" s="381"/>
      <c r="C17" s="381"/>
      <c r="D17" s="381"/>
      <c r="E17" s="408" t="s">
        <v>834</v>
      </c>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row>
    <row r="18" spans="1:32" s="385" customFormat="1" ht="13.95" customHeight="1">
      <c r="A18" s="508"/>
      <c r="B18" s="403"/>
      <c r="C18" s="382"/>
      <c r="D18" s="381">
        <f>D15+1</f>
        <v>2</v>
      </c>
      <c r="E18" s="381" t="s">
        <v>833</v>
      </c>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row>
    <row r="19" spans="1:32" s="385" customFormat="1" ht="13.95" customHeight="1">
      <c r="A19" s="508"/>
      <c r="B19" s="403"/>
      <c r="C19" s="382"/>
      <c r="D19" s="381">
        <v>3</v>
      </c>
      <c r="E19" s="381" t="s">
        <v>870</v>
      </c>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row>
    <row r="20" spans="1:32" s="385" customFormat="1" ht="13.5" customHeight="1">
      <c r="A20" s="508"/>
      <c r="B20" s="381"/>
      <c r="C20" s="381"/>
      <c r="D20" s="381"/>
      <c r="E20" s="381" t="s">
        <v>831</v>
      </c>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row>
    <row r="21" spans="1:32" s="385" customFormat="1" ht="13.5" customHeight="1">
      <c r="A21" s="508"/>
      <c r="B21" s="381"/>
      <c r="C21" s="381"/>
      <c r="D21" s="381"/>
      <c r="E21" s="381" t="s">
        <v>830</v>
      </c>
      <c r="F21" s="381"/>
      <c r="G21" s="381"/>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row>
    <row r="22" spans="1:32" s="385" customFormat="1" ht="13.95" customHeight="1">
      <c r="A22" s="508"/>
      <c r="B22" s="381"/>
      <c r="C22" s="381"/>
      <c r="D22" s="381"/>
      <c r="E22" s="381" t="s">
        <v>829</v>
      </c>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row>
    <row r="23" spans="1:32" s="408" customFormat="1" ht="13.95" customHeight="1">
      <c r="A23" s="508"/>
      <c r="B23" s="381"/>
      <c r="C23" s="381"/>
      <c r="D23" s="381"/>
      <c r="E23" s="381" t="s">
        <v>828</v>
      </c>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row>
    <row r="24" spans="1:32" s="408" customFormat="1" ht="13.5" customHeight="1">
      <c r="A24" s="508"/>
      <c r="B24" s="428"/>
      <c r="C24" s="419"/>
      <c r="D24" s="408">
        <v>4</v>
      </c>
      <c r="E24" s="381" t="s">
        <v>827</v>
      </c>
      <c r="F24" s="424"/>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row>
    <row r="25" spans="1:32" s="408" customFormat="1" ht="13.95" customHeight="1">
      <c r="A25" s="508"/>
      <c r="B25" s="428"/>
      <c r="C25" s="419"/>
      <c r="D25" s="425">
        <f>D24+1</f>
        <v>5</v>
      </c>
      <c r="E25" s="408" t="s">
        <v>826</v>
      </c>
    </row>
    <row r="26" spans="1:32" s="408" customFormat="1" ht="13.95" customHeight="1">
      <c r="A26" s="508"/>
      <c r="B26" s="428"/>
      <c r="C26" s="419"/>
      <c r="D26" s="425">
        <f>D25+1</f>
        <v>6</v>
      </c>
      <c r="E26" s="408" t="s">
        <v>825</v>
      </c>
    </row>
    <row r="27" spans="1:32" s="408" customFormat="1" ht="13.95" customHeight="1">
      <c r="A27" s="508"/>
      <c r="D27" s="425"/>
      <c r="E27" s="408" t="s">
        <v>824</v>
      </c>
    </row>
    <row r="28" spans="1:32" s="408" customFormat="1" ht="13.95" customHeight="1">
      <c r="A28" s="508"/>
      <c r="B28" s="428"/>
      <c r="C28" s="419"/>
      <c r="D28" s="425">
        <v>7</v>
      </c>
      <c r="E28" s="408" t="s">
        <v>823</v>
      </c>
    </row>
    <row r="29" spans="1:32" s="408" customFormat="1" ht="13.5" customHeight="1">
      <c r="A29" s="508"/>
      <c r="B29" s="432"/>
      <c r="C29" s="422"/>
      <c r="D29" s="425">
        <v>8</v>
      </c>
      <c r="E29" s="408" t="s">
        <v>822</v>
      </c>
    </row>
    <row r="30" spans="1:32" s="408" customFormat="1" ht="13.95" customHeight="1">
      <c r="A30" s="501" t="s">
        <v>892</v>
      </c>
      <c r="B30" s="428"/>
      <c r="C30" s="419"/>
      <c r="D30" s="425">
        <v>1</v>
      </c>
      <c r="E30" s="408" t="s">
        <v>820</v>
      </c>
      <c r="F30" s="424"/>
      <c r="G30" s="424"/>
      <c r="H30" s="424"/>
      <c r="I30" s="424"/>
      <c r="J30" s="424"/>
      <c r="K30" s="424"/>
      <c r="L30" s="424"/>
      <c r="M30" s="424"/>
      <c r="N30" s="424"/>
      <c r="O30" s="424"/>
      <c r="P30" s="424"/>
      <c r="Q30" s="424"/>
      <c r="R30" s="424"/>
      <c r="S30" s="424"/>
      <c r="T30" s="424"/>
      <c r="U30" s="424"/>
      <c r="V30" s="424"/>
      <c r="W30" s="424"/>
      <c r="X30" s="424"/>
      <c r="Y30" s="424"/>
      <c r="Z30" s="424"/>
      <c r="AA30" s="424"/>
      <c r="AB30" s="424"/>
      <c r="AC30" s="424"/>
      <c r="AD30" s="424"/>
      <c r="AE30" s="417"/>
    </row>
    <row r="31" spans="1:32" s="408" customFormat="1" ht="13.95" customHeight="1">
      <c r="A31" s="501"/>
      <c r="B31" s="428"/>
      <c r="C31" s="419"/>
      <c r="D31" s="425">
        <v>2</v>
      </c>
      <c r="E31" s="408" t="s">
        <v>891</v>
      </c>
      <c r="AE31" s="417"/>
    </row>
    <row r="32" spans="1:32" s="408" customFormat="1" ht="13.95" customHeight="1">
      <c r="A32" s="501"/>
      <c r="D32" s="425"/>
      <c r="E32" s="408" t="s">
        <v>890</v>
      </c>
      <c r="AE32" s="417"/>
    </row>
    <row r="33" spans="1:33" s="408" customFormat="1" ht="13.95" customHeight="1">
      <c r="A33" s="501" t="s">
        <v>889</v>
      </c>
      <c r="B33" s="428"/>
      <c r="C33" s="419"/>
      <c r="D33" s="425">
        <v>1</v>
      </c>
      <c r="E33" s="408" t="s">
        <v>811</v>
      </c>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17"/>
    </row>
    <row r="34" spans="1:33" s="408" customFormat="1" ht="13.95" customHeight="1">
      <c r="A34" s="501"/>
      <c r="B34" s="428"/>
      <c r="C34" s="419"/>
      <c r="D34" s="425">
        <v>2</v>
      </c>
      <c r="E34" s="424" t="s">
        <v>810</v>
      </c>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7"/>
      <c r="AD34" s="427"/>
      <c r="AE34" s="417"/>
    </row>
    <row r="35" spans="1:33" s="408" customFormat="1" ht="13.95" customHeight="1">
      <c r="A35" s="501"/>
      <c r="B35" s="428"/>
      <c r="C35" s="419"/>
      <c r="D35" s="425">
        <v>3</v>
      </c>
      <c r="E35" s="424" t="s">
        <v>805</v>
      </c>
      <c r="F35" s="424"/>
      <c r="G35" s="424"/>
      <c r="H35" s="424"/>
      <c r="I35" s="424"/>
      <c r="J35" s="424"/>
      <c r="K35" s="424"/>
      <c r="L35" s="424"/>
      <c r="M35" s="424"/>
      <c r="N35" s="424"/>
      <c r="O35" s="424"/>
      <c r="P35" s="424"/>
      <c r="Q35" s="424"/>
      <c r="R35" s="424"/>
      <c r="S35" s="424"/>
      <c r="T35" s="424"/>
      <c r="U35" s="424"/>
      <c r="V35" s="424"/>
      <c r="W35" s="424"/>
      <c r="X35" s="424"/>
      <c r="Y35" s="424"/>
      <c r="Z35" s="424"/>
      <c r="AA35" s="424"/>
      <c r="AB35" s="424"/>
      <c r="AC35" s="427"/>
      <c r="AD35" s="427"/>
      <c r="AE35" s="417"/>
    </row>
    <row r="36" spans="1:33" ht="13.95" customHeight="1">
      <c r="A36" s="501"/>
      <c r="B36" s="428"/>
      <c r="C36" s="419"/>
      <c r="D36" s="425">
        <v>4</v>
      </c>
      <c r="E36" s="424" t="s">
        <v>808</v>
      </c>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7"/>
      <c r="AD36" s="427"/>
    </row>
    <row r="37" spans="1:33" ht="13.95" customHeight="1">
      <c r="A37" s="501"/>
      <c r="B37" s="428"/>
      <c r="C37" s="419"/>
      <c r="D37" s="425">
        <v>5</v>
      </c>
      <c r="E37" s="408" t="s">
        <v>887</v>
      </c>
      <c r="F37" s="408"/>
      <c r="G37" s="408"/>
      <c r="H37" s="408"/>
      <c r="I37" s="408"/>
      <c r="J37" s="408"/>
      <c r="K37" s="408"/>
      <c r="L37" s="408"/>
      <c r="M37" s="408"/>
      <c r="N37" s="408"/>
      <c r="O37" s="408"/>
      <c r="P37" s="408"/>
      <c r="Q37" s="408"/>
      <c r="R37" s="408"/>
      <c r="S37" s="408"/>
      <c r="T37" s="408"/>
      <c r="U37" s="408"/>
      <c r="V37" s="408"/>
      <c r="W37" s="408"/>
      <c r="X37" s="408"/>
      <c r="Y37" s="408"/>
      <c r="Z37" s="408"/>
      <c r="AA37" s="408"/>
      <c r="AB37" s="408"/>
      <c r="AC37" s="408"/>
      <c r="AD37" s="408"/>
    </row>
    <row r="38" spans="1:33" ht="13.95" customHeight="1">
      <c r="A38" s="501"/>
      <c r="B38" s="408"/>
      <c r="C38" s="408"/>
      <c r="D38" s="425"/>
      <c r="E38" s="408" t="s">
        <v>886</v>
      </c>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row>
    <row r="39" spans="1:33" ht="13.95" customHeight="1">
      <c r="A39" s="504" t="s">
        <v>799</v>
      </c>
      <c r="B39" s="428"/>
      <c r="C39" s="419"/>
      <c r="D39" s="425">
        <v>1</v>
      </c>
      <c r="E39" s="408" t="s">
        <v>885</v>
      </c>
      <c r="F39" s="40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8"/>
    </row>
    <row r="40" spans="1:33" ht="29.25" customHeight="1">
      <c r="A40" s="505"/>
      <c r="B40" s="428"/>
      <c r="C40" s="419"/>
      <c r="D40" s="425">
        <v>2</v>
      </c>
      <c r="E40" s="489" t="s">
        <v>884</v>
      </c>
      <c r="F40" s="489"/>
      <c r="G40" s="489"/>
      <c r="H40" s="489"/>
      <c r="I40" s="489"/>
      <c r="J40" s="489"/>
      <c r="K40" s="489"/>
      <c r="L40" s="489"/>
      <c r="M40" s="489"/>
      <c r="N40" s="489"/>
      <c r="O40" s="489"/>
      <c r="P40" s="489"/>
      <c r="Q40" s="489"/>
      <c r="R40" s="489"/>
      <c r="S40" s="489"/>
      <c r="T40" s="489"/>
      <c r="U40" s="489"/>
      <c r="V40" s="489"/>
      <c r="W40" s="489"/>
      <c r="X40" s="489"/>
      <c r="Y40" s="489"/>
      <c r="Z40" s="489"/>
      <c r="AA40" s="489"/>
      <c r="AB40" s="489"/>
      <c r="AC40" s="489"/>
      <c r="AD40" s="489"/>
      <c r="AE40" s="408"/>
      <c r="AF40" s="408"/>
      <c r="AG40" s="408"/>
    </row>
    <row r="41" spans="1:33" ht="13.65" customHeight="1">
      <c r="A41" s="505"/>
      <c r="B41" s="428"/>
      <c r="C41" s="419"/>
      <c r="D41" s="425">
        <v>3</v>
      </c>
      <c r="E41" s="489" t="s">
        <v>883</v>
      </c>
      <c r="F41" s="489"/>
      <c r="G41" s="489"/>
      <c r="H41" s="489"/>
      <c r="I41" s="489"/>
      <c r="J41" s="489"/>
      <c r="K41" s="489"/>
      <c r="L41" s="489"/>
      <c r="M41" s="489"/>
      <c r="N41" s="489"/>
      <c r="O41" s="489"/>
      <c r="P41" s="489"/>
      <c r="Q41" s="489"/>
      <c r="R41" s="489"/>
      <c r="S41" s="489"/>
      <c r="T41" s="489"/>
      <c r="U41" s="489"/>
      <c r="V41" s="489"/>
      <c r="W41" s="489"/>
      <c r="X41" s="489"/>
      <c r="Y41" s="489"/>
      <c r="Z41" s="489"/>
      <c r="AA41" s="489"/>
      <c r="AB41" s="489"/>
      <c r="AC41" s="489"/>
      <c r="AD41" s="489"/>
    </row>
    <row r="42" spans="1:33" ht="13.65" customHeight="1">
      <c r="A42" s="505"/>
      <c r="B42" s="408"/>
      <c r="C42" s="408"/>
      <c r="D42" s="408"/>
      <c r="E42" s="489"/>
      <c r="F42" s="489"/>
      <c r="G42" s="489"/>
      <c r="H42" s="489"/>
      <c r="I42" s="489"/>
      <c r="J42" s="489"/>
      <c r="K42" s="489"/>
      <c r="L42" s="489"/>
      <c r="M42" s="489"/>
      <c r="N42" s="489"/>
      <c r="O42" s="489"/>
      <c r="P42" s="489"/>
      <c r="Q42" s="489"/>
      <c r="R42" s="489"/>
      <c r="S42" s="489"/>
      <c r="T42" s="489"/>
      <c r="U42" s="489"/>
      <c r="V42" s="489"/>
      <c r="W42" s="489"/>
      <c r="X42" s="489"/>
      <c r="Y42" s="489"/>
      <c r="Z42" s="489"/>
      <c r="AA42" s="489"/>
      <c r="AB42" s="489"/>
      <c r="AC42" s="489"/>
      <c r="AD42" s="489"/>
    </row>
    <row r="43" spans="1:33" ht="13.95" customHeight="1">
      <c r="A43" s="506"/>
      <c r="B43" s="408"/>
      <c r="C43" s="408"/>
      <c r="D43" s="425"/>
      <c r="E43" s="427" t="s">
        <v>866</v>
      </c>
      <c r="F43" s="427"/>
      <c r="G43" s="420"/>
      <c r="H43" s="424" t="s">
        <v>865</v>
      </c>
      <c r="I43" s="427"/>
      <c r="J43" s="427"/>
      <c r="K43" s="427"/>
      <c r="L43" s="427"/>
      <c r="M43" s="427"/>
      <c r="N43" s="427"/>
      <c r="O43" s="427"/>
      <c r="P43" s="420"/>
      <c r="Q43" s="424" t="s">
        <v>864</v>
      </c>
      <c r="R43" s="427"/>
      <c r="S43" s="427"/>
      <c r="T43" s="427"/>
      <c r="U43" s="427"/>
      <c r="V43" s="427"/>
      <c r="W43" s="427"/>
      <c r="X43" s="427"/>
      <c r="Y43" s="427"/>
      <c r="Z43" s="427"/>
      <c r="AA43" s="427"/>
      <c r="AB43" s="427"/>
      <c r="AC43" s="427"/>
      <c r="AD43" s="427"/>
    </row>
    <row r="44" spans="1:33" ht="13.95" customHeight="1">
      <c r="B44" s="408"/>
      <c r="C44" s="408"/>
      <c r="D44" s="425"/>
      <c r="E44" s="427"/>
      <c r="F44" s="427"/>
      <c r="G44" s="408"/>
      <c r="H44" s="424"/>
      <c r="I44" s="427"/>
      <c r="J44" s="427"/>
      <c r="K44" s="427"/>
      <c r="L44" s="427"/>
      <c r="M44" s="427"/>
      <c r="N44" s="427"/>
      <c r="O44" s="427"/>
      <c r="P44" s="408"/>
      <c r="Q44" s="424" t="s">
        <v>882</v>
      </c>
      <c r="R44" s="427"/>
      <c r="S44" s="427"/>
      <c r="T44" s="427"/>
      <c r="U44" s="427"/>
      <c r="V44" s="427"/>
      <c r="W44" s="427"/>
      <c r="X44" s="427"/>
      <c r="Y44" s="427"/>
      <c r="Z44" s="427"/>
      <c r="AA44" s="427"/>
      <c r="AB44" s="427"/>
      <c r="AC44" s="427"/>
      <c r="AD44" s="427"/>
    </row>
    <row r="45" spans="1:33" ht="13.65" customHeight="1">
      <c r="B45" s="408"/>
      <c r="C45" s="408"/>
      <c r="D45" s="408"/>
      <c r="E45" s="408"/>
      <c r="F45" s="408"/>
      <c r="G45" s="408"/>
      <c r="H45" s="408"/>
      <c r="I45" s="408"/>
      <c r="J45" s="408"/>
      <c r="K45" s="408"/>
      <c r="L45" s="408"/>
      <c r="M45" s="408"/>
      <c r="N45" s="408"/>
      <c r="O45" s="408"/>
      <c r="P45" s="408"/>
      <c r="Q45" s="408" t="s">
        <v>898</v>
      </c>
      <c r="R45" s="408"/>
      <c r="S45" s="408"/>
      <c r="T45" s="408"/>
      <c r="U45" s="408"/>
      <c r="V45" s="408"/>
      <c r="W45" s="408"/>
      <c r="X45" s="408"/>
      <c r="Y45" s="408"/>
      <c r="Z45" s="408"/>
      <c r="AA45" s="408"/>
      <c r="AB45" s="408"/>
      <c r="AC45" s="408"/>
      <c r="AD45" s="408"/>
    </row>
    <row r="46" spans="1:33" ht="13.95" customHeight="1">
      <c r="B46" s="408" t="s">
        <v>794</v>
      </c>
      <c r="C46" s="408"/>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row>
    <row r="47" spans="1:33" ht="13.95" customHeight="1">
      <c r="B47" s="424"/>
      <c r="C47" s="424"/>
      <c r="D47" s="424"/>
      <c r="E47" s="424"/>
      <c r="F47" s="424"/>
      <c r="G47" s="424"/>
      <c r="H47" s="424"/>
      <c r="I47" s="424"/>
      <c r="J47" s="408"/>
      <c r="K47" s="408"/>
      <c r="L47" s="408"/>
      <c r="M47" s="408"/>
      <c r="N47" s="408"/>
      <c r="O47" s="408"/>
      <c r="P47" s="408"/>
      <c r="Q47" s="408"/>
      <c r="R47" s="408"/>
      <c r="S47" s="408"/>
      <c r="T47" s="408"/>
      <c r="U47" s="408"/>
      <c r="V47" s="408"/>
      <c r="W47" s="408"/>
      <c r="X47" s="408"/>
      <c r="Y47" s="408"/>
      <c r="Z47" s="408"/>
      <c r="AA47" s="408"/>
      <c r="AB47" s="408"/>
      <c r="AC47" s="408"/>
      <c r="AD47" s="408"/>
    </row>
    <row r="48" spans="1:33" ht="13.95" customHeight="1">
      <c r="A48" s="442"/>
      <c r="B48" s="420"/>
      <c r="C48" s="419"/>
      <c r="D48" s="408">
        <v>1</v>
      </c>
      <c r="E48" s="424" t="s">
        <v>793</v>
      </c>
      <c r="F48" s="424"/>
      <c r="G48" s="424"/>
      <c r="H48" s="424"/>
      <c r="I48" s="408"/>
      <c r="J48" s="408"/>
      <c r="K48" s="408"/>
      <c r="L48" s="500" t="s">
        <v>792</v>
      </c>
      <c r="M48" s="473"/>
      <c r="N48" s="473"/>
      <c r="O48" s="473"/>
      <c r="P48" s="473"/>
      <c r="Q48" s="473"/>
      <c r="R48" s="473"/>
      <c r="S48" s="473"/>
      <c r="T48" s="473"/>
      <c r="U48" s="473"/>
      <c r="V48" s="473"/>
      <c r="W48" s="473"/>
      <c r="X48" s="473"/>
      <c r="Y48" s="473"/>
      <c r="Z48" s="473"/>
      <c r="AA48" s="473"/>
      <c r="AB48" s="473"/>
      <c r="AC48" s="473"/>
      <c r="AD48" s="473"/>
      <c r="AE48" s="408"/>
    </row>
    <row r="49" spans="1:31" ht="13.95" customHeight="1">
      <c r="A49" s="442"/>
      <c r="B49" s="408"/>
      <c r="C49" s="408"/>
      <c r="D49" s="408"/>
      <c r="E49" s="424"/>
      <c r="F49" s="424"/>
      <c r="G49" s="424"/>
      <c r="H49" s="424"/>
      <c r="I49" s="408"/>
      <c r="J49" s="408"/>
      <c r="K49" s="408"/>
      <c r="L49" s="489" t="s">
        <v>791</v>
      </c>
      <c r="M49" s="474"/>
      <c r="N49" s="474"/>
      <c r="O49" s="474"/>
      <c r="P49" s="474"/>
      <c r="Q49" s="474"/>
      <c r="R49" s="474"/>
      <c r="S49" s="474"/>
      <c r="T49" s="474"/>
      <c r="U49" s="474"/>
      <c r="V49" s="474"/>
      <c r="W49" s="474"/>
      <c r="X49" s="474"/>
      <c r="Y49" s="474"/>
      <c r="Z49" s="474"/>
      <c r="AA49" s="474"/>
      <c r="AB49" s="474"/>
      <c r="AC49" s="474"/>
      <c r="AD49" s="474"/>
      <c r="AE49" s="408"/>
    </row>
    <row r="50" spans="1:31" ht="13.95" customHeight="1">
      <c r="A50" s="442"/>
      <c r="B50" s="408"/>
      <c r="C50" s="408"/>
      <c r="D50" s="408"/>
      <c r="E50" s="424"/>
      <c r="F50" s="424"/>
      <c r="G50" s="424"/>
      <c r="H50" s="424"/>
      <c r="I50" s="408"/>
      <c r="J50" s="408"/>
      <c r="K50" s="408"/>
      <c r="L50" s="474"/>
      <c r="M50" s="474"/>
      <c r="N50" s="474"/>
      <c r="O50" s="474"/>
      <c r="P50" s="474"/>
      <c r="Q50" s="474"/>
      <c r="R50" s="474"/>
      <c r="S50" s="474"/>
      <c r="T50" s="474"/>
      <c r="U50" s="474"/>
      <c r="V50" s="474"/>
      <c r="W50" s="474"/>
      <c r="X50" s="474"/>
      <c r="Y50" s="474"/>
      <c r="Z50" s="474"/>
      <c r="AA50" s="474"/>
      <c r="AB50" s="474"/>
      <c r="AC50" s="474"/>
      <c r="AD50" s="474"/>
      <c r="AE50" s="408"/>
    </row>
    <row r="51" spans="1:31" ht="13.95" customHeight="1">
      <c r="A51" s="442"/>
      <c r="B51" s="408"/>
      <c r="C51" s="408"/>
      <c r="D51" s="408"/>
      <c r="E51" s="408"/>
      <c r="F51" s="408"/>
      <c r="G51" s="408"/>
      <c r="H51" s="408"/>
      <c r="I51" s="408"/>
      <c r="J51" s="408"/>
      <c r="K51" s="408"/>
      <c r="L51" s="408" t="s">
        <v>790</v>
      </c>
      <c r="M51" s="408"/>
      <c r="N51" s="408"/>
      <c r="O51" s="408"/>
      <c r="P51" s="408"/>
      <c r="Q51" s="408"/>
      <c r="R51" s="408"/>
      <c r="S51" s="408"/>
      <c r="T51" s="408"/>
      <c r="U51" s="408"/>
      <c r="V51" s="408"/>
      <c r="W51" s="408"/>
      <c r="X51" s="408"/>
      <c r="Y51" s="408"/>
      <c r="Z51" s="408"/>
      <c r="AA51" s="408"/>
      <c r="AB51" s="408"/>
      <c r="AC51" s="408"/>
      <c r="AD51" s="408"/>
      <c r="AE51" s="408"/>
    </row>
    <row r="52" spans="1:31" ht="13.95" customHeight="1">
      <c r="A52" s="442"/>
      <c r="B52" s="408"/>
      <c r="C52" s="408"/>
      <c r="D52" s="408"/>
      <c r="E52" s="408"/>
      <c r="F52" s="408"/>
      <c r="G52" s="408"/>
      <c r="H52" s="408"/>
      <c r="I52" s="408"/>
      <c r="J52" s="408"/>
      <c r="K52" s="408"/>
      <c r="L52" s="408" t="s">
        <v>789</v>
      </c>
      <c r="M52" s="408"/>
      <c r="N52" s="408"/>
      <c r="O52" s="408"/>
      <c r="P52" s="408"/>
      <c r="Q52" s="408"/>
      <c r="R52" s="408"/>
      <c r="S52" s="408"/>
      <c r="T52" s="408"/>
      <c r="U52" s="408"/>
      <c r="V52" s="408"/>
      <c r="W52" s="408"/>
      <c r="X52" s="408"/>
      <c r="Y52" s="408"/>
      <c r="Z52" s="408"/>
      <c r="AA52" s="408"/>
      <c r="AB52" s="408"/>
      <c r="AC52" s="408"/>
      <c r="AD52" s="408"/>
      <c r="AE52" s="408"/>
    </row>
    <row r="53" spans="1:31" ht="13.95" customHeight="1">
      <c r="A53" s="442"/>
      <c r="B53" s="408"/>
      <c r="C53" s="408"/>
      <c r="D53" s="408"/>
      <c r="E53" s="408"/>
      <c r="F53" s="408"/>
      <c r="G53" s="408"/>
      <c r="H53" s="408"/>
      <c r="I53" s="408"/>
      <c r="J53" s="408"/>
      <c r="K53" s="408"/>
      <c r="L53" s="408" t="s">
        <v>788</v>
      </c>
      <c r="M53" s="408"/>
      <c r="N53" s="408"/>
      <c r="O53" s="408"/>
      <c r="P53" s="408"/>
      <c r="Q53" s="408"/>
      <c r="R53" s="408"/>
      <c r="S53" s="408"/>
      <c r="T53" s="408"/>
      <c r="U53" s="408"/>
      <c r="V53" s="408"/>
      <c r="W53" s="408"/>
      <c r="X53" s="408"/>
      <c r="Y53" s="408"/>
      <c r="Z53" s="408"/>
      <c r="AA53" s="408"/>
      <c r="AB53" s="408"/>
      <c r="AC53" s="408"/>
      <c r="AD53" s="408"/>
      <c r="AE53" s="408"/>
    </row>
    <row r="54" spans="1:31" ht="13.95" customHeight="1">
      <c r="B54" s="420"/>
      <c r="C54" s="419"/>
      <c r="D54" s="408">
        <v>2</v>
      </c>
      <c r="E54" s="408" t="s">
        <v>787</v>
      </c>
      <c r="F54" s="408"/>
      <c r="G54" s="408"/>
      <c r="H54" s="408"/>
      <c r="I54" s="408"/>
      <c r="J54" s="408"/>
      <c r="K54" s="408"/>
      <c r="L54" s="408" t="s">
        <v>786</v>
      </c>
      <c r="M54" s="408"/>
      <c r="N54" s="408"/>
      <c r="O54" s="408"/>
      <c r="P54" s="408"/>
      <c r="Q54" s="408"/>
      <c r="R54" s="408"/>
      <c r="S54" s="408"/>
      <c r="T54" s="408"/>
      <c r="U54" s="408"/>
      <c r="V54" s="408"/>
      <c r="W54" s="408"/>
      <c r="X54" s="408"/>
      <c r="Y54" s="408"/>
      <c r="Z54" s="408"/>
      <c r="AA54" s="408"/>
      <c r="AB54" s="408"/>
      <c r="AC54" s="408"/>
      <c r="AD54" s="408"/>
    </row>
    <row r="55" spans="1:31" ht="13.95" customHeight="1">
      <c r="B55" s="408"/>
      <c r="C55" s="408"/>
      <c r="D55" s="408"/>
      <c r="E55" s="408"/>
      <c r="F55" s="408"/>
      <c r="G55" s="408"/>
      <c r="H55" s="408"/>
      <c r="I55" s="408"/>
      <c r="J55" s="408"/>
      <c r="K55" s="408"/>
      <c r="L55" s="489" t="s">
        <v>785</v>
      </c>
      <c r="M55" s="489"/>
      <c r="N55" s="489"/>
      <c r="O55" s="489"/>
      <c r="P55" s="489"/>
      <c r="Q55" s="489"/>
      <c r="R55" s="489"/>
      <c r="S55" s="489"/>
      <c r="T55" s="489"/>
      <c r="U55" s="489"/>
      <c r="V55" s="489"/>
      <c r="W55" s="489"/>
      <c r="X55" s="489"/>
      <c r="Y55" s="489"/>
      <c r="Z55" s="489"/>
      <c r="AA55" s="489"/>
      <c r="AB55" s="489"/>
      <c r="AC55" s="489"/>
      <c r="AD55" s="489"/>
    </row>
    <row r="56" spans="1:31" ht="13.95" customHeight="1">
      <c r="B56" s="408"/>
      <c r="C56" s="408"/>
      <c r="D56" s="408"/>
      <c r="E56" s="408"/>
      <c r="F56" s="408"/>
      <c r="G56" s="408"/>
      <c r="H56" s="408"/>
      <c r="I56" s="408"/>
      <c r="J56" s="408"/>
      <c r="K56" s="408"/>
      <c r="L56" s="489"/>
      <c r="M56" s="489"/>
      <c r="N56" s="489"/>
      <c r="O56" s="489"/>
      <c r="P56" s="489"/>
      <c r="Q56" s="489"/>
      <c r="R56" s="489"/>
      <c r="S56" s="489"/>
      <c r="T56" s="489"/>
      <c r="U56" s="489"/>
      <c r="V56" s="489"/>
      <c r="W56" s="489"/>
      <c r="X56" s="489"/>
      <c r="Y56" s="489"/>
      <c r="Z56" s="489"/>
      <c r="AA56" s="489"/>
      <c r="AB56" s="489"/>
      <c r="AC56" s="489"/>
      <c r="AD56" s="489"/>
    </row>
    <row r="57" spans="1:31" ht="13.95" customHeight="1">
      <c r="B57" s="408"/>
      <c r="C57" s="408"/>
      <c r="D57" s="408"/>
      <c r="E57" s="408"/>
      <c r="F57" s="408"/>
      <c r="G57" s="408"/>
      <c r="H57" s="408"/>
      <c r="I57" s="408"/>
      <c r="J57" s="408"/>
      <c r="K57" s="408"/>
      <c r="L57" s="408" t="s">
        <v>784</v>
      </c>
      <c r="M57" s="408"/>
      <c r="N57" s="408"/>
      <c r="O57" s="408"/>
      <c r="P57" s="408"/>
      <c r="Q57" s="408"/>
      <c r="R57" s="408"/>
      <c r="S57" s="408"/>
      <c r="T57" s="408"/>
      <c r="U57" s="408"/>
      <c r="V57" s="408"/>
      <c r="W57" s="408"/>
      <c r="X57" s="408"/>
      <c r="Y57" s="408"/>
      <c r="Z57" s="408"/>
      <c r="AA57" s="408"/>
      <c r="AB57" s="408"/>
      <c r="AC57" s="408"/>
      <c r="AD57" s="408"/>
    </row>
    <row r="58" spans="1:31" ht="13.95" customHeight="1">
      <c r="B58" s="408"/>
      <c r="C58" s="408"/>
      <c r="D58" s="408"/>
      <c r="E58" s="408"/>
      <c r="F58" s="408"/>
      <c r="G58" s="408"/>
      <c r="H58" s="408"/>
      <c r="I58" s="408"/>
      <c r="J58" s="408"/>
      <c r="K58" s="408"/>
      <c r="L58" s="408" t="s">
        <v>880</v>
      </c>
      <c r="M58" s="408"/>
      <c r="N58" s="408"/>
      <c r="O58" s="408"/>
      <c r="P58" s="408"/>
      <c r="Q58" s="408"/>
      <c r="R58" s="408"/>
      <c r="S58" s="408"/>
      <c r="T58" s="408"/>
      <c r="U58" s="408"/>
      <c r="V58" s="408"/>
      <c r="W58" s="408"/>
      <c r="X58" s="408"/>
      <c r="Y58" s="408"/>
      <c r="Z58" s="408"/>
      <c r="AA58" s="408"/>
      <c r="AB58" s="408"/>
      <c r="AC58" s="408"/>
      <c r="AD58" s="408"/>
    </row>
    <row r="59" spans="1:31" ht="13.95" customHeight="1">
      <c r="B59" s="420"/>
      <c r="C59" s="419"/>
      <c r="D59" s="408">
        <v>3</v>
      </c>
      <c r="E59" s="408" t="s">
        <v>772</v>
      </c>
      <c r="F59" s="408"/>
      <c r="G59" s="408"/>
      <c r="H59" s="408"/>
      <c r="I59" s="408"/>
      <c r="J59" s="408"/>
      <c r="K59" s="408"/>
      <c r="L59" s="408" t="s">
        <v>879</v>
      </c>
      <c r="M59" s="408"/>
      <c r="N59" s="408"/>
      <c r="O59" s="408"/>
      <c r="P59" s="408"/>
      <c r="Q59" s="408"/>
      <c r="R59" s="408"/>
      <c r="S59" s="408"/>
      <c r="T59" s="408"/>
      <c r="U59" s="408"/>
      <c r="V59" s="408"/>
      <c r="W59" s="408"/>
      <c r="X59" s="408"/>
      <c r="Y59" s="408"/>
      <c r="Z59" s="408"/>
      <c r="AA59" s="408"/>
      <c r="AB59" s="408"/>
      <c r="AC59" s="408"/>
      <c r="AD59" s="408"/>
    </row>
    <row r="60" spans="1:31" ht="13.95" customHeight="1">
      <c r="B60" s="420"/>
      <c r="C60" s="419"/>
      <c r="D60" s="408">
        <v>4</v>
      </c>
      <c r="E60" s="408" t="s">
        <v>770</v>
      </c>
      <c r="F60" s="408"/>
      <c r="G60" s="408"/>
      <c r="H60" s="408"/>
      <c r="I60" s="408"/>
      <c r="J60" s="408"/>
      <c r="K60" s="408"/>
      <c r="L60" s="408" t="s">
        <v>769</v>
      </c>
      <c r="M60" s="408"/>
      <c r="N60" s="408"/>
      <c r="O60" s="408"/>
      <c r="P60" s="408"/>
      <c r="Q60" s="408"/>
      <c r="R60" s="408"/>
      <c r="S60" s="408"/>
      <c r="T60" s="408"/>
      <c r="U60" s="408"/>
      <c r="V60" s="408"/>
      <c r="W60" s="408"/>
      <c r="X60" s="408"/>
      <c r="Y60" s="408"/>
      <c r="Z60" s="408"/>
      <c r="AA60" s="408"/>
      <c r="AB60" s="408"/>
      <c r="AC60" s="408"/>
      <c r="AD60" s="408"/>
    </row>
    <row r="61" spans="1:31" ht="13.95" customHeight="1">
      <c r="B61" s="408"/>
      <c r="C61" s="408"/>
      <c r="D61" s="408"/>
      <c r="E61" s="408" t="s">
        <v>768</v>
      </c>
      <c r="F61" s="408"/>
      <c r="G61" s="408"/>
      <c r="H61" s="408"/>
      <c r="I61" s="408"/>
      <c r="J61" s="408"/>
      <c r="K61" s="408"/>
      <c r="L61" s="408" t="s">
        <v>767</v>
      </c>
      <c r="M61" s="408"/>
      <c r="N61" s="408"/>
      <c r="O61" s="408"/>
      <c r="P61" s="408"/>
      <c r="Q61" s="408"/>
      <c r="R61" s="408"/>
      <c r="S61" s="408"/>
      <c r="T61" s="408"/>
      <c r="U61" s="408"/>
      <c r="V61" s="408"/>
      <c r="W61" s="408"/>
      <c r="X61" s="408"/>
      <c r="Y61" s="408"/>
      <c r="Z61" s="408"/>
      <c r="AA61" s="408"/>
      <c r="AB61" s="408"/>
      <c r="AC61" s="408"/>
      <c r="AD61" s="408"/>
    </row>
    <row r="62" spans="1:31" ht="13.95" customHeight="1">
      <c r="B62" s="408" t="s">
        <v>766</v>
      </c>
      <c r="C62" s="408"/>
      <c r="D62" s="408"/>
      <c r="E62" s="408"/>
      <c r="F62" s="408"/>
      <c r="G62" s="408"/>
      <c r="H62" s="408"/>
      <c r="I62" s="408"/>
      <c r="J62" s="408"/>
      <c r="K62" s="408"/>
      <c r="L62" s="408"/>
      <c r="M62" s="408"/>
      <c r="N62" s="408"/>
      <c r="O62" s="408"/>
      <c r="P62" s="408"/>
      <c r="Q62" s="408"/>
      <c r="R62" s="408"/>
      <c r="S62" s="408"/>
      <c r="T62" s="408"/>
      <c r="U62" s="408"/>
      <c r="V62" s="408"/>
      <c r="W62" s="408"/>
      <c r="X62" s="408"/>
      <c r="Y62" s="408"/>
      <c r="Z62" s="408"/>
      <c r="AA62" s="408"/>
      <c r="AB62" s="408"/>
      <c r="AC62" s="408"/>
      <c r="AD62" s="408"/>
    </row>
    <row r="63" spans="1:31" ht="13.95" customHeight="1">
      <c r="B63" s="420"/>
      <c r="C63" s="419"/>
      <c r="D63" s="408">
        <v>5</v>
      </c>
      <c r="E63" s="408" t="s">
        <v>765</v>
      </c>
      <c r="F63" s="408"/>
      <c r="G63" s="408"/>
      <c r="H63" s="408"/>
      <c r="I63" s="408"/>
      <c r="J63" s="408"/>
      <c r="K63" s="408"/>
      <c r="L63" s="500" t="s">
        <v>764</v>
      </c>
      <c r="M63" s="473"/>
      <c r="N63" s="473"/>
      <c r="O63" s="473"/>
      <c r="P63" s="473"/>
      <c r="Q63" s="473"/>
      <c r="R63" s="473"/>
      <c r="S63" s="473"/>
      <c r="T63" s="473"/>
      <c r="U63" s="473"/>
      <c r="V63" s="473"/>
      <c r="W63" s="473"/>
      <c r="X63" s="473"/>
      <c r="Y63" s="473"/>
      <c r="Z63" s="473"/>
      <c r="AA63" s="473"/>
      <c r="AB63" s="473"/>
      <c r="AC63" s="473"/>
      <c r="AD63" s="473"/>
    </row>
    <row r="64" spans="1:31" ht="13.95" customHeight="1">
      <c r="B64" s="420"/>
      <c r="C64" s="419"/>
      <c r="D64" s="408">
        <v>6</v>
      </c>
      <c r="E64" s="408" t="s">
        <v>763</v>
      </c>
      <c r="F64" s="408"/>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row>
    <row r="65" spans="1:31" ht="13.95" customHeight="1">
      <c r="B65" s="408"/>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row>
    <row r="66" spans="1:31" s="408" customFormat="1" ht="13.95" customHeight="1">
      <c r="A66" s="439"/>
      <c r="B66" s="424" t="s">
        <v>762</v>
      </c>
      <c r="C66" s="424"/>
      <c r="D66" s="424"/>
      <c r="E66" s="424"/>
      <c r="F66" s="424"/>
      <c r="G66" s="424"/>
      <c r="H66" s="424"/>
      <c r="I66" s="424"/>
      <c r="AE66" s="417"/>
    </row>
    <row r="67" spans="1:31" s="408" customFormat="1" ht="13.95" customHeight="1">
      <c r="A67" s="439"/>
      <c r="AE67" s="417"/>
    </row>
    <row r="68" spans="1:31" s="408" customFormat="1" ht="13.95" customHeight="1">
      <c r="A68" s="439"/>
      <c r="B68" s="420"/>
      <c r="C68" s="419"/>
      <c r="D68" s="408">
        <v>1</v>
      </c>
      <c r="E68" s="408" t="s">
        <v>761</v>
      </c>
      <c r="K68" s="408" t="s">
        <v>760</v>
      </c>
      <c r="AE68" s="417"/>
    </row>
    <row r="69" spans="1:31" s="408" customFormat="1" ht="13.95" customHeight="1">
      <c r="A69" s="439"/>
      <c r="B69" s="420"/>
      <c r="C69" s="419"/>
      <c r="D69" s="408">
        <v>2</v>
      </c>
      <c r="E69" s="408" t="s">
        <v>759</v>
      </c>
      <c r="K69" s="408" t="s">
        <v>758</v>
      </c>
      <c r="AE69" s="417"/>
    </row>
    <row r="70" spans="1:31" ht="13.95" customHeight="1">
      <c r="B70" s="420"/>
      <c r="C70" s="419"/>
      <c r="D70" s="408">
        <v>3</v>
      </c>
      <c r="E70" s="408" t="s">
        <v>757</v>
      </c>
      <c r="F70" s="408"/>
      <c r="G70" s="408"/>
      <c r="H70" s="408"/>
      <c r="I70" s="408"/>
      <c r="J70" s="408"/>
      <c r="K70" s="408" t="s">
        <v>860</v>
      </c>
      <c r="L70" s="408"/>
      <c r="M70" s="408"/>
      <c r="N70" s="408"/>
      <c r="O70" s="408"/>
      <c r="P70" s="408"/>
      <c r="Q70" s="408"/>
      <c r="R70" s="408"/>
      <c r="S70" s="408"/>
      <c r="T70" s="408"/>
      <c r="U70" s="408"/>
      <c r="V70" s="408"/>
      <c r="W70" s="408"/>
      <c r="X70" s="408"/>
      <c r="Y70" s="408"/>
      <c r="Z70" s="408"/>
      <c r="AA70" s="408"/>
      <c r="AB70" s="408"/>
      <c r="AC70" s="408"/>
      <c r="AD70" s="408"/>
    </row>
    <row r="71" spans="1:31" ht="13.95" customHeight="1">
      <c r="B71" s="420"/>
      <c r="C71" s="419"/>
      <c r="D71" s="408">
        <v>4</v>
      </c>
      <c r="E71" s="408" t="s">
        <v>755</v>
      </c>
      <c r="F71" s="408"/>
      <c r="G71" s="408"/>
      <c r="H71" s="408"/>
      <c r="I71" s="408"/>
      <c r="J71" s="408"/>
      <c r="K71" s="408" t="s">
        <v>754</v>
      </c>
      <c r="L71" s="408"/>
      <c r="M71" s="408"/>
      <c r="N71" s="408"/>
      <c r="O71" s="408"/>
      <c r="P71" s="408"/>
      <c r="Q71" s="408"/>
      <c r="R71" s="408"/>
      <c r="S71" s="408"/>
      <c r="T71" s="408"/>
      <c r="U71" s="408"/>
      <c r="V71" s="408"/>
      <c r="W71" s="408"/>
      <c r="X71" s="408"/>
      <c r="Y71" s="408"/>
      <c r="Z71" s="408"/>
      <c r="AA71" s="408"/>
      <c r="AB71" s="408"/>
      <c r="AC71" s="408"/>
      <c r="AD71" s="408"/>
    </row>
    <row r="72" spans="1:31" ht="13.95" customHeight="1">
      <c r="B72" s="420"/>
      <c r="C72" s="419"/>
      <c r="D72" s="408">
        <v>5</v>
      </c>
      <c r="E72" s="408" t="s">
        <v>753</v>
      </c>
      <c r="F72" s="408"/>
      <c r="G72" s="408"/>
      <c r="H72" s="408"/>
      <c r="I72" s="408"/>
      <c r="J72" s="408"/>
      <c r="K72" s="408" t="s">
        <v>752</v>
      </c>
      <c r="L72" s="408"/>
      <c r="M72" s="408"/>
      <c r="N72" s="408"/>
      <c r="O72" s="408"/>
      <c r="P72" s="408"/>
      <c r="Q72" s="408"/>
      <c r="R72" s="408"/>
      <c r="S72" s="408"/>
      <c r="T72" s="408"/>
      <c r="U72" s="408"/>
      <c r="V72" s="408"/>
      <c r="W72" s="408"/>
      <c r="X72" s="408"/>
      <c r="Y72" s="408"/>
      <c r="Z72" s="408"/>
      <c r="AA72" s="408"/>
      <c r="AB72" s="408"/>
      <c r="AC72" s="408"/>
      <c r="AD72" s="408"/>
    </row>
    <row r="73" spans="1:31" ht="13.95" customHeight="1">
      <c r="B73" s="408" t="s">
        <v>689</v>
      </c>
      <c r="C73" s="408"/>
      <c r="D73" s="408"/>
      <c r="E73" s="408"/>
      <c r="F73" s="408"/>
      <c r="G73" s="408"/>
      <c r="H73" s="408"/>
      <c r="I73" s="408"/>
      <c r="J73" s="408"/>
      <c r="K73" s="408"/>
      <c r="L73" s="408"/>
      <c r="M73" s="408"/>
      <c r="N73" s="408"/>
      <c r="O73" s="408"/>
      <c r="P73" s="408"/>
      <c r="Q73" s="408"/>
      <c r="R73" s="408"/>
      <c r="S73" s="408"/>
      <c r="T73" s="408"/>
      <c r="U73" s="408"/>
      <c r="V73" s="408"/>
      <c r="W73" s="408"/>
      <c r="X73" s="408"/>
      <c r="Y73" s="408"/>
      <c r="Z73" s="408"/>
      <c r="AA73" s="408"/>
      <c r="AB73" s="408"/>
      <c r="AC73" s="408"/>
      <c r="AD73" s="408"/>
    </row>
    <row r="74" spans="1:31" ht="13.95" customHeight="1">
      <c r="B74" s="420"/>
      <c r="C74" s="419"/>
      <c r="D74" s="408">
        <v>6</v>
      </c>
      <c r="E74" s="408" t="s">
        <v>751</v>
      </c>
      <c r="F74" s="408"/>
      <c r="G74" s="408"/>
      <c r="H74" s="408"/>
      <c r="I74" s="408"/>
      <c r="J74" s="408"/>
      <c r="K74" s="408"/>
      <c r="L74" s="408"/>
      <c r="M74" s="408"/>
      <c r="N74" s="408" t="s">
        <v>750</v>
      </c>
      <c r="O74" s="408"/>
      <c r="P74" s="408"/>
      <c r="Q74" s="408"/>
      <c r="R74" s="408"/>
      <c r="S74" s="408"/>
      <c r="T74" s="408"/>
      <c r="U74" s="408"/>
      <c r="V74" s="408"/>
      <c r="W74" s="408"/>
      <c r="X74" s="408"/>
      <c r="Y74" s="408"/>
      <c r="Z74" s="408"/>
      <c r="AA74" s="408"/>
      <c r="AB74" s="408"/>
      <c r="AC74" s="408"/>
      <c r="AD74" s="408"/>
    </row>
    <row r="75" spans="1:31" ht="13.95" customHeight="1">
      <c r="B75" s="408"/>
      <c r="C75" s="408"/>
      <c r="D75" s="408"/>
      <c r="E75" s="408"/>
      <c r="F75" s="408"/>
      <c r="G75" s="408"/>
      <c r="H75" s="408"/>
      <c r="I75" s="408"/>
      <c r="J75" s="408"/>
      <c r="K75" s="408"/>
      <c r="L75" s="408"/>
      <c r="M75" s="408"/>
      <c r="N75" s="408"/>
      <c r="O75" s="408"/>
      <c r="P75" s="408"/>
      <c r="Q75" s="408"/>
      <c r="R75" s="408"/>
      <c r="S75" s="408"/>
      <c r="T75" s="408"/>
      <c r="U75" s="408"/>
      <c r="V75" s="408"/>
      <c r="W75" s="408"/>
      <c r="X75" s="408"/>
      <c r="Y75" s="408"/>
      <c r="Z75" s="408"/>
      <c r="AA75" s="408"/>
      <c r="AB75" s="408"/>
      <c r="AC75" s="408"/>
      <c r="AD75" s="408"/>
    </row>
    <row r="76" spans="1:31" ht="13.95" customHeight="1">
      <c r="B76" s="424" t="s">
        <v>749</v>
      </c>
      <c r="C76" s="424"/>
      <c r="D76" s="424"/>
      <c r="E76" s="424"/>
      <c r="F76" s="424"/>
      <c r="G76" s="424"/>
      <c r="H76" s="424"/>
      <c r="I76" s="424"/>
      <c r="J76" s="408"/>
      <c r="K76" s="408"/>
      <c r="L76" s="408"/>
      <c r="M76" s="408"/>
      <c r="N76" s="408"/>
      <c r="O76" s="408"/>
      <c r="P76" s="408"/>
      <c r="Q76" s="408"/>
      <c r="R76" s="408"/>
      <c r="S76" s="408"/>
      <c r="T76" s="408"/>
      <c r="U76" s="408"/>
      <c r="V76" s="408"/>
      <c r="W76" s="408"/>
      <c r="X76" s="408"/>
      <c r="Y76" s="408"/>
      <c r="Z76" s="408"/>
      <c r="AA76" s="408"/>
      <c r="AB76" s="408"/>
      <c r="AC76" s="408"/>
      <c r="AD76" s="408"/>
    </row>
    <row r="77" spans="1:31" s="385" customFormat="1" ht="13.65" customHeight="1">
      <c r="A77" s="439"/>
      <c r="B77" s="408"/>
      <c r="C77" s="408"/>
      <c r="D77" s="408"/>
      <c r="E77" s="408"/>
      <c r="F77" s="408"/>
      <c r="G77" s="408"/>
      <c r="H77" s="408"/>
      <c r="I77" s="408"/>
      <c r="J77" s="408"/>
      <c r="K77" s="408"/>
      <c r="L77" s="408"/>
      <c r="M77" s="408"/>
      <c r="N77" s="408"/>
      <c r="O77" s="408"/>
      <c r="P77" s="408"/>
      <c r="Q77" s="408"/>
      <c r="R77" s="408"/>
      <c r="S77" s="408"/>
      <c r="T77" s="408"/>
      <c r="U77" s="408"/>
      <c r="V77" s="408"/>
      <c r="W77" s="408"/>
      <c r="X77" s="408"/>
      <c r="Y77" s="408"/>
      <c r="Z77" s="408"/>
      <c r="AA77" s="408"/>
      <c r="AB77" s="408"/>
      <c r="AC77" s="408"/>
      <c r="AD77" s="408"/>
      <c r="AE77" s="417"/>
    </row>
    <row r="78" spans="1:31" s="385" customFormat="1" ht="13.95" customHeight="1">
      <c r="A78" s="439"/>
      <c r="B78" s="420"/>
      <c r="C78" s="419"/>
      <c r="D78" s="423" t="s">
        <v>748</v>
      </c>
      <c r="E78" s="408"/>
      <c r="F78" s="408"/>
      <c r="G78" s="408"/>
      <c r="H78" s="408"/>
      <c r="I78" s="408"/>
      <c r="J78" s="408"/>
      <c r="K78" s="408"/>
      <c r="L78" s="408"/>
      <c r="M78" s="408"/>
      <c r="N78" s="408"/>
      <c r="O78" s="408"/>
      <c r="P78" s="408"/>
      <c r="Q78" s="408"/>
      <c r="R78" s="408"/>
      <c r="S78" s="408"/>
      <c r="T78" s="408"/>
      <c r="U78" s="408"/>
      <c r="V78" s="408"/>
      <c r="W78" s="408"/>
      <c r="X78" s="408"/>
      <c r="Y78" s="408"/>
      <c r="Z78" s="408"/>
      <c r="AA78" s="408"/>
      <c r="AB78" s="408"/>
      <c r="AC78" s="408"/>
      <c r="AD78" s="408"/>
      <c r="AE78" s="417"/>
    </row>
    <row r="79" spans="1:31" s="385" customFormat="1" ht="13.95" customHeight="1">
      <c r="A79" s="439"/>
      <c r="B79" s="408"/>
      <c r="C79" s="408"/>
      <c r="D79" s="420"/>
      <c r="E79" s="419"/>
      <c r="F79" s="408" t="s">
        <v>747</v>
      </c>
      <c r="G79" s="408" t="s">
        <v>746</v>
      </c>
      <c r="H79" s="408"/>
      <c r="I79" s="408"/>
      <c r="J79" s="408"/>
      <c r="K79" s="408"/>
      <c r="L79" s="408"/>
      <c r="M79" s="408"/>
      <c r="N79" s="408"/>
      <c r="O79" s="408"/>
      <c r="P79" s="408"/>
      <c r="Q79" s="408"/>
      <c r="R79" s="408"/>
      <c r="S79" s="408"/>
      <c r="T79" s="408"/>
      <c r="U79" s="408"/>
      <c r="V79" s="408"/>
      <c r="W79" s="408"/>
      <c r="X79" s="408"/>
      <c r="Y79" s="408"/>
      <c r="Z79" s="408"/>
      <c r="AA79" s="408"/>
      <c r="AB79" s="408"/>
      <c r="AC79" s="408"/>
      <c r="AD79" s="408"/>
      <c r="AE79" s="417"/>
    </row>
    <row r="80" spans="1:31" s="385" customFormat="1" ht="13.95" customHeight="1">
      <c r="A80" s="439"/>
      <c r="B80" s="408"/>
      <c r="C80" s="408"/>
      <c r="D80" s="420"/>
      <c r="E80" s="419"/>
      <c r="F80" s="408" t="s">
        <v>745</v>
      </c>
      <c r="G80" s="408" t="s">
        <v>744</v>
      </c>
      <c r="H80" s="408"/>
      <c r="I80" s="408"/>
      <c r="J80" s="408"/>
      <c r="K80" s="408"/>
      <c r="L80" s="408"/>
      <c r="M80" s="408"/>
      <c r="N80" s="408"/>
      <c r="O80" s="408"/>
      <c r="P80" s="408"/>
      <c r="Q80" s="408"/>
      <c r="R80" s="408"/>
      <c r="S80" s="408"/>
      <c r="T80" s="408"/>
      <c r="U80" s="408"/>
      <c r="V80" s="408"/>
      <c r="W80" s="408"/>
      <c r="X80" s="408"/>
      <c r="Y80" s="408"/>
      <c r="Z80" s="408"/>
      <c r="AA80" s="408"/>
      <c r="AB80" s="408"/>
      <c r="AC80" s="408"/>
      <c r="AD80" s="408"/>
      <c r="AE80" s="417"/>
    </row>
    <row r="81" spans="1:32" s="385" customFormat="1" ht="13.95" customHeight="1">
      <c r="A81" s="439"/>
      <c r="B81" s="408"/>
      <c r="C81" s="408"/>
      <c r="D81" s="420"/>
      <c r="E81" s="419"/>
      <c r="F81" s="408" t="s">
        <v>743</v>
      </c>
      <c r="G81" s="408" t="s">
        <v>742</v>
      </c>
      <c r="H81" s="408"/>
      <c r="I81" s="408"/>
      <c r="J81" s="408"/>
      <c r="K81" s="408"/>
      <c r="L81" s="408"/>
      <c r="M81" s="408"/>
      <c r="N81" s="408"/>
      <c r="O81" s="408"/>
      <c r="P81" s="408"/>
      <c r="Q81" s="408"/>
      <c r="R81" s="408"/>
      <c r="S81" s="408"/>
      <c r="T81" s="408"/>
      <c r="U81" s="408"/>
      <c r="V81" s="408"/>
      <c r="W81" s="408"/>
      <c r="X81" s="408"/>
      <c r="Y81" s="408"/>
      <c r="Z81" s="408"/>
      <c r="AA81" s="408"/>
      <c r="AB81" s="408"/>
      <c r="AC81" s="408"/>
      <c r="AD81" s="408"/>
      <c r="AE81" s="417"/>
    </row>
    <row r="82" spans="1:32" ht="13.95" customHeight="1">
      <c r="A82" s="442"/>
      <c r="B82" s="408"/>
      <c r="C82" s="408"/>
      <c r="D82" s="420"/>
      <c r="E82" s="422"/>
      <c r="F82" s="408" t="s">
        <v>741</v>
      </c>
      <c r="G82" s="408" t="s">
        <v>740</v>
      </c>
      <c r="H82" s="408"/>
      <c r="I82" s="408"/>
      <c r="J82" s="408"/>
      <c r="K82" s="408"/>
      <c r="L82" s="408"/>
      <c r="M82" s="408"/>
      <c r="N82" s="408"/>
      <c r="O82" s="408"/>
      <c r="P82" s="408"/>
      <c r="Q82" s="408"/>
      <c r="R82" s="408"/>
      <c r="S82" s="408"/>
      <c r="T82" s="408"/>
      <c r="U82" s="408"/>
      <c r="V82" s="408"/>
      <c r="W82" s="408"/>
      <c r="X82" s="408"/>
      <c r="Y82" s="408"/>
      <c r="Z82" s="408"/>
      <c r="AA82" s="408"/>
      <c r="AB82" s="408"/>
      <c r="AC82" s="408"/>
      <c r="AD82" s="408"/>
      <c r="AE82" s="408"/>
    </row>
    <row r="83" spans="1:32" s="385" customFormat="1" ht="13.95" customHeight="1">
      <c r="A83" s="442"/>
      <c r="B83" s="408"/>
      <c r="C83" s="408"/>
      <c r="D83" s="408"/>
      <c r="E83" s="420"/>
      <c r="F83" s="419"/>
      <c r="G83" s="408" t="s">
        <v>739</v>
      </c>
      <c r="H83" s="408"/>
      <c r="I83" s="408"/>
      <c r="J83" s="408"/>
      <c r="K83" s="408"/>
      <c r="L83" s="408"/>
      <c r="M83" s="408"/>
      <c r="N83" s="408"/>
      <c r="O83" s="408"/>
      <c r="P83" s="408"/>
      <c r="Q83" s="408"/>
      <c r="R83" s="408"/>
      <c r="S83" s="408"/>
      <c r="T83" s="408"/>
      <c r="U83" s="408"/>
      <c r="V83" s="408"/>
      <c r="W83" s="408"/>
      <c r="X83" s="408"/>
      <c r="Y83" s="408"/>
      <c r="Z83" s="408"/>
      <c r="AA83" s="408"/>
      <c r="AB83" s="408"/>
      <c r="AC83" s="408"/>
      <c r="AD83" s="408"/>
      <c r="AE83" s="408"/>
      <c r="AF83" s="381"/>
    </row>
    <row r="84" spans="1:32" s="385" customFormat="1" ht="13.95" customHeight="1">
      <c r="A84" s="442"/>
      <c r="B84" s="408"/>
      <c r="C84" s="408"/>
      <c r="D84" s="408"/>
      <c r="E84" s="420"/>
      <c r="F84" s="419"/>
      <c r="G84" s="408" t="s">
        <v>738</v>
      </c>
      <c r="H84" s="408"/>
      <c r="I84" s="408"/>
      <c r="J84" s="408"/>
      <c r="K84" s="408"/>
      <c r="L84" s="408"/>
      <c r="M84" s="408"/>
      <c r="N84" s="408"/>
      <c r="O84" s="408"/>
      <c r="P84" s="408"/>
      <c r="Q84" s="408"/>
      <c r="R84" s="408"/>
      <c r="S84" s="408"/>
      <c r="T84" s="408"/>
      <c r="U84" s="408"/>
      <c r="V84" s="408"/>
      <c r="W84" s="408"/>
      <c r="X84" s="408"/>
      <c r="Y84" s="408"/>
      <c r="Z84" s="408"/>
      <c r="AA84" s="408"/>
      <c r="AB84" s="408"/>
      <c r="AC84" s="408"/>
      <c r="AD84" s="408"/>
      <c r="AE84" s="408"/>
    </row>
    <row r="85" spans="1:32" s="385" customFormat="1" ht="13.95" customHeight="1">
      <c r="A85" s="442"/>
      <c r="B85" s="408"/>
      <c r="C85" s="408"/>
      <c r="D85" s="408"/>
      <c r="E85" s="421"/>
      <c r="F85" s="419"/>
      <c r="G85" s="408" t="s">
        <v>737</v>
      </c>
      <c r="H85" s="408"/>
      <c r="I85" s="408"/>
      <c r="J85" s="408"/>
      <c r="K85" s="408"/>
      <c r="L85" s="408"/>
      <c r="M85" s="408"/>
      <c r="N85" s="408"/>
      <c r="O85" s="408"/>
      <c r="P85" s="408"/>
      <c r="Q85" s="408"/>
      <c r="R85" s="408"/>
      <c r="S85" s="408"/>
      <c r="T85" s="408"/>
      <c r="U85" s="408"/>
      <c r="V85" s="408"/>
      <c r="W85" s="408"/>
      <c r="X85" s="408"/>
      <c r="Y85" s="408"/>
      <c r="Z85" s="408"/>
      <c r="AA85" s="408"/>
      <c r="AB85" s="408"/>
      <c r="AC85" s="408"/>
      <c r="AD85" s="408"/>
      <c r="AE85" s="408"/>
    </row>
    <row r="86" spans="1:32" ht="13.95" customHeight="1">
      <c r="B86" s="408"/>
      <c r="C86" s="408"/>
      <c r="D86" s="420"/>
      <c r="E86" s="419"/>
      <c r="F86" s="408" t="s">
        <v>736</v>
      </c>
      <c r="G86" s="489" t="s">
        <v>735</v>
      </c>
      <c r="H86" s="489"/>
      <c r="I86" s="489"/>
      <c r="J86" s="489"/>
      <c r="K86" s="489"/>
      <c r="L86" s="489"/>
      <c r="M86" s="489"/>
      <c r="N86" s="489"/>
      <c r="O86" s="489"/>
      <c r="P86" s="489"/>
      <c r="Q86" s="489"/>
      <c r="R86" s="489"/>
      <c r="S86" s="489"/>
      <c r="T86" s="489"/>
      <c r="U86" s="489"/>
      <c r="V86" s="489"/>
      <c r="W86" s="489"/>
      <c r="X86" s="489"/>
      <c r="Y86" s="489"/>
      <c r="Z86" s="489"/>
      <c r="AA86" s="489"/>
      <c r="AB86" s="489"/>
      <c r="AC86" s="489"/>
      <c r="AD86" s="489"/>
    </row>
    <row r="87" spans="1:32" ht="13.95" customHeight="1">
      <c r="B87" s="408"/>
      <c r="C87" s="408"/>
      <c r="D87" s="408"/>
      <c r="E87" s="408"/>
      <c r="F87" s="408"/>
      <c r="G87" s="489"/>
      <c r="H87" s="489"/>
      <c r="I87" s="489"/>
      <c r="J87" s="489"/>
      <c r="K87" s="489"/>
      <c r="L87" s="489"/>
      <c r="M87" s="489"/>
      <c r="N87" s="489"/>
      <c r="O87" s="489"/>
      <c r="P87" s="489"/>
      <c r="Q87" s="489"/>
      <c r="R87" s="489"/>
      <c r="S87" s="489"/>
      <c r="T87" s="489"/>
      <c r="U87" s="489"/>
      <c r="V87" s="489"/>
      <c r="W87" s="489"/>
      <c r="X87" s="489"/>
      <c r="Y87" s="489"/>
      <c r="Z87" s="489"/>
      <c r="AA87" s="489"/>
      <c r="AB87" s="489"/>
      <c r="AC87" s="489"/>
      <c r="AD87" s="489"/>
    </row>
    <row r="88" spans="1:32" s="381" customFormat="1" ht="13.95" customHeight="1">
      <c r="A88" s="439"/>
      <c r="B88" s="408"/>
      <c r="C88" s="408"/>
      <c r="D88" s="420"/>
      <c r="E88" s="419"/>
      <c r="F88" s="408" t="s">
        <v>734</v>
      </c>
      <c r="G88" s="408" t="s">
        <v>733</v>
      </c>
      <c r="H88" s="408"/>
      <c r="I88" s="408"/>
      <c r="J88" s="408"/>
      <c r="K88" s="408"/>
      <c r="L88" s="408"/>
      <c r="M88" s="408"/>
      <c r="N88" s="408"/>
      <c r="O88" s="408"/>
      <c r="P88" s="408"/>
      <c r="Q88" s="408"/>
      <c r="R88" s="408"/>
      <c r="S88" s="408"/>
      <c r="T88" s="408"/>
      <c r="U88" s="408"/>
      <c r="V88" s="408"/>
      <c r="W88" s="408"/>
      <c r="X88" s="408"/>
      <c r="Y88" s="408"/>
      <c r="Z88" s="408"/>
      <c r="AA88" s="408"/>
      <c r="AB88" s="408"/>
      <c r="AC88" s="408"/>
      <c r="AD88" s="408"/>
      <c r="AE88" s="417"/>
    </row>
    <row r="89" spans="1:32" s="381" customFormat="1" ht="13.95" customHeight="1">
      <c r="A89" s="439"/>
      <c r="B89" s="408"/>
      <c r="C89" s="408"/>
      <c r="D89" s="420"/>
      <c r="E89" s="419"/>
      <c r="F89" s="408" t="s">
        <v>732</v>
      </c>
      <c r="G89" s="408" t="s">
        <v>859</v>
      </c>
      <c r="H89" s="408"/>
      <c r="I89" s="408"/>
      <c r="J89" s="408"/>
      <c r="K89" s="408"/>
      <c r="L89" s="408"/>
      <c r="M89" s="408"/>
      <c r="N89" s="408"/>
      <c r="O89" s="408"/>
      <c r="P89" s="408"/>
      <c r="Q89" s="408"/>
      <c r="R89" s="408"/>
      <c r="S89" s="408"/>
      <c r="T89" s="408"/>
      <c r="U89" s="408"/>
      <c r="V89" s="408"/>
      <c r="W89" s="408"/>
      <c r="X89" s="408"/>
      <c r="Y89" s="408"/>
      <c r="Z89" s="408"/>
      <c r="AA89" s="408"/>
      <c r="AB89" s="408"/>
      <c r="AC89" s="408"/>
      <c r="AD89" s="408"/>
      <c r="AE89" s="417"/>
    </row>
    <row r="90" spans="1:32" s="381" customFormat="1" ht="13.95" customHeight="1">
      <c r="A90" s="439"/>
      <c r="B90" s="408"/>
      <c r="C90" s="408"/>
      <c r="D90" s="420"/>
      <c r="E90" s="419"/>
      <c r="F90" s="408" t="s">
        <v>730</v>
      </c>
      <c r="G90" s="408" t="s">
        <v>729</v>
      </c>
      <c r="H90" s="408"/>
      <c r="I90" s="408"/>
      <c r="J90" s="408"/>
      <c r="K90" s="408"/>
      <c r="L90" s="408"/>
      <c r="M90" s="408"/>
      <c r="N90" s="408"/>
      <c r="O90" s="408"/>
      <c r="P90" s="408"/>
      <c r="Q90" s="408"/>
      <c r="R90" s="408"/>
      <c r="S90" s="408"/>
      <c r="T90" s="408"/>
      <c r="U90" s="408"/>
      <c r="V90" s="408"/>
      <c r="W90" s="408"/>
      <c r="X90" s="408"/>
      <c r="Y90" s="408"/>
      <c r="Z90" s="408"/>
      <c r="AA90" s="408"/>
      <c r="AB90" s="408"/>
      <c r="AC90" s="408"/>
      <c r="AD90" s="408"/>
      <c r="AE90" s="417"/>
    </row>
    <row r="91" spans="1:32" ht="17.100000000000001" customHeight="1">
      <c r="B91" s="408"/>
      <c r="C91" s="408"/>
      <c r="D91" s="420"/>
      <c r="E91" s="419"/>
      <c r="F91" s="408" t="s">
        <v>728</v>
      </c>
      <c r="G91" s="408" t="s">
        <v>858</v>
      </c>
      <c r="H91" s="408"/>
      <c r="I91" s="408"/>
      <c r="J91" s="408"/>
      <c r="K91" s="408"/>
      <c r="L91" s="408"/>
      <c r="M91" s="408"/>
      <c r="N91" s="408"/>
      <c r="O91" s="408"/>
      <c r="P91" s="408"/>
      <c r="Q91" s="408"/>
      <c r="R91" s="408"/>
      <c r="S91" s="408"/>
      <c r="T91" s="408"/>
      <c r="U91" s="408"/>
      <c r="V91" s="408"/>
      <c r="W91" s="408"/>
      <c r="X91" s="408"/>
      <c r="Y91" s="408"/>
      <c r="Z91" s="408"/>
      <c r="AA91" s="408"/>
      <c r="AB91" s="408"/>
      <c r="AC91" s="408"/>
      <c r="AD91" s="408"/>
    </row>
    <row r="92" spans="1:32" ht="12.15" customHeight="1">
      <c r="B92" s="408"/>
      <c r="C92" s="408"/>
      <c r="D92" s="420"/>
      <c r="E92" s="419"/>
      <c r="F92" s="408" t="s">
        <v>726</v>
      </c>
      <c r="G92" s="408" t="s">
        <v>725</v>
      </c>
      <c r="H92" s="408"/>
      <c r="I92" s="408"/>
      <c r="J92" s="408"/>
      <c r="K92" s="408"/>
      <c r="L92" s="408"/>
      <c r="M92" s="408"/>
      <c r="N92" s="408"/>
      <c r="O92" s="408"/>
      <c r="P92" s="408"/>
      <c r="Q92" s="408"/>
      <c r="R92" s="408"/>
      <c r="S92" s="408"/>
      <c r="T92" s="408"/>
      <c r="U92" s="408"/>
      <c r="V92" s="408"/>
      <c r="W92" s="408"/>
      <c r="X92" s="408"/>
      <c r="Y92" s="408"/>
      <c r="Z92" s="408"/>
      <c r="AA92" s="408"/>
      <c r="AB92" s="408"/>
      <c r="AC92" s="408"/>
      <c r="AD92" s="408"/>
    </row>
    <row r="93" spans="1:32" ht="12.15" customHeight="1">
      <c r="A93" s="440"/>
      <c r="B93" s="385"/>
      <c r="C93" s="385"/>
      <c r="D93" s="385"/>
      <c r="E93" s="383"/>
      <c r="F93" s="382"/>
      <c r="G93" s="381" t="s">
        <v>724</v>
      </c>
      <c r="H93" s="381" t="s">
        <v>723</v>
      </c>
      <c r="I93" s="381"/>
      <c r="J93" s="385"/>
      <c r="K93" s="385"/>
      <c r="L93" s="385"/>
      <c r="M93" s="385"/>
      <c r="N93" s="385"/>
      <c r="O93" s="381"/>
      <c r="P93" s="381"/>
      <c r="Q93" s="381"/>
      <c r="R93" s="381"/>
      <c r="S93" s="381"/>
      <c r="T93" s="381"/>
      <c r="U93" s="381"/>
      <c r="V93" s="381"/>
      <c r="W93" s="381"/>
      <c r="X93" s="381"/>
      <c r="Y93" s="381"/>
      <c r="Z93" s="381"/>
      <c r="AA93" s="381"/>
      <c r="AB93" s="381"/>
      <c r="AC93" s="381"/>
      <c r="AD93" s="381"/>
      <c r="AE93" s="381"/>
    </row>
    <row r="94" spans="1:32" s="385" customFormat="1" ht="14.1" customHeight="1">
      <c r="A94" s="440"/>
      <c r="E94" s="383"/>
      <c r="F94" s="382"/>
      <c r="G94" s="381" t="s">
        <v>722</v>
      </c>
      <c r="H94" s="381" t="s">
        <v>721</v>
      </c>
      <c r="I94" s="381"/>
      <c r="O94" s="381"/>
      <c r="P94" s="381"/>
      <c r="Q94" s="381"/>
      <c r="R94" s="381"/>
      <c r="S94" s="381"/>
      <c r="T94" s="381"/>
      <c r="U94" s="381"/>
      <c r="V94" s="381"/>
      <c r="W94" s="381"/>
      <c r="X94" s="381"/>
      <c r="Y94" s="381"/>
      <c r="Z94" s="381"/>
      <c r="AA94" s="381"/>
      <c r="AB94" s="381"/>
      <c r="AC94" s="381"/>
      <c r="AD94" s="381"/>
      <c r="AE94" s="381"/>
    </row>
    <row r="95" spans="1:32" s="385" customFormat="1" ht="14.1" customHeight="1">
      <c r="A95" s="440"/>
      <c r="E95" s="383"/>
      <c r="F95" s="382"/>
      <c r="G95" s="381" t="s">
        <v>720</v>
      </c>
      <c r="H95" s="381" t="s">
        <v>719</v>
      </c>
      <c r="I95" s="381"/>
      <c r="O95" s="381"/>
      <c r="P95" s="381"/>
      <c r="Q95" s="381"/>
      <c r="R95" s="381"/>
      <c r="S95" s="381"/>
      <c r="T95" s="381"/>
      <c r="U95" s="381"/>
      <c r="V95" s="381"/>
      <c r="W95" s="381"/>
      <c r="X95" s="381"/>
      <c r="Y95" s="381"/>
      <c r="Z95" s="381"/>
      <c r="AA95" s="381"/>
      <c r="AB95" s="381"/>
      <c r="AC95" s="381"/>
      <c r="AD95" s="381"/>
      <c r="AE95" s="381"/>
    </row>
    <row r="96" spans="1:32" s="385" customFormat="1" ht="14.1" customHeight="1">
      <c r="A96" s="440"/>
      <c r="E96" s="383"/>
      <c r="F96" s="382"/>
      <c r="G96" s="381" t="s">
        <v>718</v>
      </c>
      <c r="H96" s="390" t="s">
        <v>717</v>
      </c>
      <c r="I96" s="381"/>
      <c r="O96" s="381"/>
      <c r="P96" s="381"/>
      <c r="Q96" s="381"/>
      <c r="R96" s="381"/>
      <c r="S96" s="381"/>
      <c r="T96" s="381"/>
      <c r="U96" s="381"/>
      <c r="V96" s="381"/>
      <c r="W96" s="381"/>
      <c r="X96" s="381"/>
      <c r="Y96" s="381"/>
      <c r="Z96" s="381"/>
      <c r="AA96" s="381"/>
      <c r="AB96" s="381"/>
      <c r="AC96" s="381"/>
      <c r="AD96" s="381"/>
      <c r="AE96" s="381"/>
    </row>
    <row r="97" spans="1:31" s="385" customFormat="1" ht="14.1" customHeight="1">
      <c r="A97" s="440"/>
      <c r="E97" s="383"/>
      <c r="F97" s="382"/>
      <c r="G97" s="381" t="s">
        <v>716</v>
      </c>
      <c r="H97" s="381" t="s">
        <v>715</v>
      </c>
      <c r="I97" s="381"/>
      <c r="O97" s="381"/>
      <c r="P97" s="381"/>
      <c r="Q97" s="381"/>
      <c r="R97" s="381"/>
      <c r="S97" s="381"/>
      <c r="T97" s="381"/>
      <c r="U97" s="381"/>
      <c r="V97" s="381"/>
      <c r="W97" s="381"/>
      <c r="X97" s="381"/>
      <c r="Y97" s="381"/>
      <c r="Z97" s="381"/>
      <c r="AA97" s="381"/>
      <c r="AB97" s="381"/>
      <c r="AC97" s="381"/>
      <c r="AD97" s="381"/>
      <c r="AE97" s="381"/>
    </row>
    <row r="98" spans="1:31" s="385" customFormat="1" ht="14.1" customHeight="1">
      <c r="A98" s="439"/>
      <c r="B98" s="408"/>
      <c r="C98" s="408"/>
      <c r="D98" s="420"/>
      <c r="E98" s="419"/>
      <c r="F98" s="408" t="s">
        <v>714</v>
      </c>
      <c r="G98" s="408" t="s">
        <v>713</v>
      </c>
      <c r="H98" s="408"/>
      <c r="I98" s="408"/>
      <c r="J98" s="408"/>
      <c r="K98" s="408"/>
      <c r="L98" s="408"/>
      <c r="M98" s="408"/>
      <c r="N98" s="408"/>
      <c r="O98" s="408"/>
      <c r="P98" s="408"/>
      <c r="Q98" s="408"/>
      <c r="R98" s="408"/>
      <c r="S98" s="408"/>
      <c r="T98" s="408"/>
      <c r="U98" s="408"/>
      <c r="V98" s="408"/>
      <c r="W98" s="408"/>
      <c r="X98" s="408"/>
      <c r="Y98" s="408"/>
      <c r="Z98" s="408"/>
      <c r="AA98" s="408"/>
      <c r="AB98" s="408"/>
      <c r="AC98" s="408"/>
      <c r="AD98" s="408"/>
      <c r="AE98" s="417"/>
    </row>
    <row r="99" spans="1:31" s="385" customFormat="1" ht="14.1" customHeight="1">
      <c r="A99" s="440"/>
      <c r="B99" s="381"/>
      <c r="C99" s="381"/>
      <c r="D99" s="381"/>
      <c r="E99" s="381"/>
      <c r="F99" s="381"/>
      <c r="G99" s="381"/>
      <c r="H99" s="381"/>
      <c r="I99" s="381"/>
      <c r="J99" s="381"/>
      <c r="K99" s="381"/>
      <c r="L99" s="381"/>
      <c r="M99" s="381"/>
      <c r="N99" s="381"/>
      <c r="O99" s="381"/>
      <c r="P99" s="381"/>
      <c r="Q99" s="381"/>
      <c r="R99" s="381"/>
      <c r="S99" s="381"/>
      <c r="T99" s="381"/>
      <c r="U99" s="381"/>
      <c r="V99" s="381"/>
      <c r="W99" s="381"/>
      <c r="X99" s="381"/>
      <c r="Y99" s="381"/>
      <c r="Z99" s="381"/>
      <c r="AA99" s="381"/>
      <c r="AB99" s="381"/>
      <c r="AC99" s="381"/>
      <c r="AD99" s="381"/>
      <c r="AE99" s="381"/>
    </row>
    <row r="100" spans="1:31" s="385" customFormat="1" ht="14.1" customHeight="1">
      <c r="A100" s="440"/>
      <c r="B100" s="381" t="s">
        <v>712</v>
      </c>
      <c r="C100" s="389"/>
      <c r="D100" s="381"/>
      <c r="E100" s="381"/>
      <c r="F100" s="381"/>
      <c r="G100" s="381"/>
      <c r="J100" s="381"/>
      <c r="K100" s="381"/>
      <c r="L100" s="381"/>
      <c r="M100" s="381"/>
      <c r="N100" s="381"/>
      <c r="O100" s="381"/>
      <c r="P100" s="381"/>
      <c r="Q100" s="381"/>
      <c r="R100" s="381"/>
      <c r="S100" s="381"/>
      <c r="T100" s="381"/>
      <c r="U100" s="381"/>
      <c r="V100" s="381"/>
      <c r="W100" s="381"/>
      <c r="X100" s="381"/>
      <c r="Y100" s="381"/>
      <c r="Z100" s="381"/>
      <c r="AA100" s="381"/>
      <c r="AB100" s="381"/>
      <c r="AC100" s="381"/>
      <c r="AD100" s="381"/>
      <c r="AE100" s="381"/>
    </row>
    <row r="101" spans="1:31" s="385" customFormat="1" ht="14.1" customHeight="1">
      <c r="A101" s="440"/>
      <c r="B101" s="383"/>
      <c r="C101" s="382"/>
      <c r="D101" s="381" t="s">
        <v>711</v>
      </c>
      <c r="E101" s="381"/>
      <c r="F101" s="381"/>
      <c r="G101" s="381"/>
      <c r="J101" s="381"/>
      <c r="K101" s="381"/>
      <c r="L101" s="381"/>
      <c r="M101" s="381"/>
      <c r="N101" s="381"/>
      <c r="O101" s="381"/>
      <c r="P101" s="381"/>
      <c r="Q101" s="381"/>
      <c r="R101" s="381"/>
      <c r="S101" s="381"/>
      <c r="T101" s="381"/>
      <c r="U101" s="381"/>
      <c r="V101" s="381"/>
      <c r="W101" s="381"/>
      <c r="X101" s="381"/>
      <c r="Y101" s="381"/>
      <c r="Z101" s="381"/>
      <c r="AA101" s="381"/>
      <c r="AB101" s="381"/>
      <c r="AC101" s="381"/>
      <c r="AD101" s="381"/>
      <c r="AE101" s="381"/>
    </row>
    <row r="102" spans="1:31" s="385" customFormat="1" ht="14.1" customHeight="1">
      <c r="A102" s="439"/>
      <c r="B102" s="408"/>
      <c r="C102" s="408"/>
      <c r="D102" s="408"/>
      <c r="E102" s="408"/>
      <c r="F102" s="408"/>
      <c r="G102" s="408"/>
      <c r="H102" s="408"/>
      <c r="I102" s="408"/>
      <c r="J102" s="408"/>
      <c r="K102" s="408"/>
      <c r="L102" s="408"/>
      <c r="M102" s="408"/>
      <c r="N102" s="408"/>
      <c r="O102" s="408"/>
      <c r="P102" s="408"/>
      <c r="Q102" s="408"/>
      <c r="R102" s="408"/>
      <c r="S102" s="408"/>
      <c r="T102" s="408"/>
      <c r="U102" s="408"/>
      <c r="V102" s="408"/>
      <c r="W102" s="408"/>
      <c r="X102" s="408"/>
      <c r="Y102" s="408"/>
      <c r="Z102" s="408"/>
      <c r="AA102" s="408"/>
      <c r="AB102" s="408"/>
      <c r="AC102" s="408"/>
      <c r="AD102" s="408"/>
      <c r="AE102" s="417"/>
    </row>
    <row r="103" spans="1:31" s="385" customFormat="1" ht="14.1" customHeight="1">
      <c r="A103" s="439"/>
      <c r="B103" s="420"/>
      <c r="C103" s="419"/>
      <c r="D103" s="408" t="s">
        <v>857</v>
      </c>
      <c r="E103" s="408"/>
      <c r="F103" s="408"/>
      <c r="G103" s="408"/>
      <c r="H103" s="408"/>
      <c r="I103" s="408"/>
      <c r="J103" s="408"/>
      <c r="K103" s="408"/>
      <c r="L103" s="408"/>
      <c r="M103" s="408"/>
      <c r="N103" s="408"/>
      <c r="O103" s="408"/>
      <c r="P103" s="408"/>
      <c r="Q103" s="408"/>
      <c r="R103" s="408"/>
      <c r="S103" s="408"/>
      <c r="T103" s="408"/>
      <c r="U103" s="408"/>
      <c r="V103" s="408"/>
      <c r="W103" s="408"/>
      <c r="X103" s="408"/>
      <c r="Y103" s="408"/>
      <c r="Z103" s="408"/>
      <c r="AA103" s="408"/>
      <c r="AB103" s="408"/>
      <c r="AC103" s="408"/>
      <c r="AD103" s="408"/>
      <c r="AE103" s="417"/>
    </row>
    <row r="104" spans="1:31" ht="15">
      <c r="A104" s="441"/>
      <c r="B104" s="381"/>
      <c r="C104" s="381"/>
      <c r="D104" s="381"/>
      <c r="E104" s="468" t="s">
        <v>709</v>
      </c>
      <c r="F104" s="468"/>
      <c r="G104" s="468"/>
      <c r="H104" s="468"/>
      <c r="I104" s="468"/>
      <c r="J104" s="388" t="s">
        <v>706</v>
      </c>
      <c r="K104" s="469"/>
      <c r="L104" s="469"/>
      <c r="M104" s="469"/>
      <c r="N104" s="469"/>
      <c r="O104" s="469"/>
      <c r="P104" s="469"/>
      <c r="Q104" s="469"/>
      <c r="R104" s="469"/>
      <c r="S104" s="469"/>
      <c r="T104" s="387" t="s">
        <v>705</v>
      </c>
      <c r="U104" s="386" t="s">
        <v>704</v>
      </c>
      <c r="V104" s="381"/>
      <c r="W104" s="381"/>
      <c r="X104" s="381"/>
      <c r="Y104" s="381"/>
      <c r="Z104" s="381"/>
      <c r="AA104" s="381"/>
      <c r="AB104" s="381"/>
      <c r="AC104" s="381"/>
      <c r="AD104" s="381"/>
      <c r="AE104" s="381"/>
    </row>
    <row r="105" spans="1:31" ht="15">
      <c r="A105" s="441"/>
      <c r="B105" s="381"/>
      <c r="C105" s="381"/>
      <c r="D105" s="381"/>
      <c r="E105" s="468" t="s">
        <v>708</v>
      </c>
      <c r="F105" s="468"/>
      <c r="G105" s="468"/>
      <c r="H105" s="468"/>
      <c r="I105" s="468"/>
      <c r="J105" s="388" t="s">
        <v>706</v>
      </c>
      <c r="K105" s="469"/>
      <c r="L105" s="469"/>
      <c r="M105" s="469"/>
      <c r="N105" s="469"/>
      <c r="O105" s="469"/>
      <c r="P105" s="469"/>
      <c r="Q105" s="469"/>
      <c r="R105" s="469"/>
      <c r="S105" s="469"/>
      <c r="T105" s="387" t="s">
        <v>705</v>
      </c>
      <c r="U105" s="386" t="s">
        <v>704</v>
      </c>
      <c r="V105" s="381"/>
      <c r="W105" s="381"/>
      <c r="X105" s="381"/>
      <c r="Y105" s="381"/>
      <c r="Z105" s="381"/>
      <c r="AA105" s="381"/>
      <c r="AB105" s="381"/>
      <c r="AC105" s="381"/>
      <c r="AD105" s="381"/>
      <c r="AE105" s="381"/>
    </row>
    <row r="106" spans="1:31" ht="15">
      <c r="A106" s="441"/>
      <c r="B106" s="381"/>
      <c r="C106" s="381"/>
      <c r="D106" s="381"/>
      <c r="E106" s="470" t="s">
        <v>707</v>
      </c>
      <c r="F106" s="470"/>
      <c r="G106" s="470"/>
      <c r="H106" s="470"/>
      <c r="I106" s="470"/>
      <c r="J106" s="388" t="s">
        <v>706</v>
      </c>
      <c r="K106" s="469"/>
      <c r="L106" s="469"/>
      <c r="M106" s="469"/>
      <c r="N106" s="469"/>
      <c r="O106" s="469"/>
      <c r="P106" s="469"/>
      <c r="Q106" s="469"/>
      <c r="R106" s="469"/>
      <c r="S106" s="469"/>
      <c r="T106" s="387" t="s">
        <v>705</v>
      </c>
      <c r="U106" s="386" t="s">
        <v>704</v>
      </c>
      <c r="V106" s="381"/>
      <c r="W106" s="381"/>
      <c r="X106" s="381"/>
      <c r="Y106" s="381"/>
      <c r="Z106" s="381"/>
      <c r="AA106" s="381"/>
      <c r="AB106" s="381"/>
      <c r="AC106" s="381"/>
      <c r="AD106" s="381"/>
      <c r="AE106" s="381"/>
    </row>
    <row r="107" spans="1:31">
      <c r="B107" s="408"/>
      <c r="C107" s="408"/>
      <c r="D107" s="408"/>
      <c r="E107" s="408" t="s">
        <v>703</v>
      </c>
      <c r="F107" s="408"/>
      <c r="G107" s="408"/>
      <c r="H107" s="408"/>
      <c r="I107" s="408"/>
      <c r="J107" s="408"/>
      <c r="K107" s="408"/>
      <c r="L107" s="408"/>
      <c r="M107" s="408"/>
      <c r="N107" s="408"/>
      <c r="O107" s="408"/>
      <c r="P107" s="408"/>
      <c r="Q107" s="408"/>
      <c r="R107" s="408"/>
      <c r="S107" s="408"/>
      <c r="T107" s="408"/>
      <c r="U107" s="408"/>
      <c r="V107" s="408"/>
      <c r="W107" s="408"/>
      <c r="X107" s="408"/>
      <c r="Y107" s="408"/>
      <c r="Z107" s="408"/>
      <c r="AA107" s="408"/>
      <c r="AB107" s="408"/>
      <c r="AC107" s="408"/>
      <c r="AD107" s="408"/>
    </row>
    <row r="108" spans="1:31">
      <c r="B108" s="408"/>
      <c r="C108" s="408"/>
      <c r="D108" s="408"/>
      <c r="E108" s="408" t="s">
        <v>702</v>
      </c>
      <c r="F108" s="408"/>
      <c r="G108" s="408"/>
      <c r="H108" s="408"/>
      <c r="I108" s="408"/>
      <c r="J108" s="408"/>
      <c r="K108" s="408"/>
      <c r="L108" s="408"/>
      <c r="M108" s="408"/>
      <c r="N108" s="408"/>
      <c r="O108" s="408"/>
      <c r="P108" s="408"/>
      <c r="Q108" s="408"/>
      <c r="R108" s="408"/>
      <c r="S108" s="408"/>
      <c r="T108" s="408"/>
      <c r="U108" s="408"/>
      <c r="V108" s="408"/>
      <c r="W108" s="408"/>
      <c r="X108" s="408"/>
      <c r="Y108" s="408"/>
      <c r="Z108" s="408"/>
      <c r="AA108" s="408"/>
      <c r="AB108" s="408"/>
      <c r="AC108" s="408"/>
      <c r="AD108" s="408"/>
    </row>
    <row r="109" spans="1:31">
      <c r="B109" s="408"/>
      <c r="C109" s="408"/>
      <c r="D109" s="408"/>
      <c r="E109" s="408"/>
      <c r="F109" s="408"/>
      <c r="G109" s="408"/>
      <c r="H109" s="408"/>
      <c r="I109" s="408"/>
      <c r="J109" s="408"/>
      <c r="K109" s="408"/>
      <c r="L109" s="408"/>
      <c r="M109" s="408"/>
      <c r="N109" s="408"/>
      <c r="O109" s="408"/>
      <c r="P109" s="408"/>
      <c r="Q109" s="408"/>
      <c r="R109" s="408"/>
      <c r="S109" s="408"/>
      <c r="T109" s="408"/>
      <c r="U109" s="408"/>
      <c r="V109" s="408"/>
      <c r="W109" s="408"/>
      <c r="X109" s="408"/>
      <c r="Y109" s="408"/>
      <c r="Z109" s="408"/>
      <c r="AA109" s="408"/>
      <c r="AB109" s="408"/>
      <c r="AC109" s="408"/>
      <c r="AD109" s="408"/>
    </row>
    <row r="110" spans="1:31">
      <c r="A110" s="440"/>
      <c r="B110" s="383"/>
      <c r="C110" s="382"/>
      <c r="D110" s="381">
        <v>3</v>
      </c>
      <c r="E110" s="381" t="s">
        <v>701</v>
      </c>
      <c r="F110" s="381"/>
      <c r="G110" s="381"/>
      <c r="H110" s="381"/>
      <c r="I110" s="381"/>
      <c r="J110" s="381"/>
      <c r="K110" s="381"/>
      <c r="L110" s="381"/>
      <c r="M110" s="381"/>
      <c r="N110" s="381"/>
      <c r="O110" s="381"/>
      <c r="P110" s="381"/>
      <c r="Q110" s="381"/>
      <c r="R110" s="381"/>
      <c r="S110" s="381"/>
      <c r="T110" s="381"/>
      <c r="U110" s="381"/>
      <c r="V110" s="381"/>
      <c r="W110" s="381"/>
      <c r="X110" s="381"/>
      <c r="Y110" s="381"/>
      <c r="Z110" s="381"/>
      <c r="AA110" s="381"/>
      <c r="AB110" s="381"/>
      <c r="AC110" s="381"/>
      <c r="AD110" s="381"/>
      <c r="AE110" s="381"/>
    </row>
    <row r="111" spans="1:31">
      <c r="A111" s="440"/>
      <c r="B111" s="385"/>
      <c r="C111" s="385"/>
      <c r="D111" s="385"/>
      <c r="E111" s="385" t="s">
        <v>700</v>
      </c>
      <c r="F111" s="385"/>
      <c r="G111" s="385"/>
      <c r="H111" s="385"/>
      <c r="I111" s="385"/>
      <c r="J111" s="385"/>
      <c r="K111" s="385"/>
      <c r="L111" s="385"/>
      <c r="M111" s="385"/>
      <c r="N111" s="385"/>
      <c r="O111" s="385"/>
      <c r="P111" s="385"/>
      <c r="Q111" s="385"/>
      <c r="R111" s="385"/>
      <c r="S111" s="385"/>
      <c r="T111" s="385"/>
      <c r="U111" s="385"/>
      <c r="V111" s="385"/>
      <c r="W111" s="385"/>
      <c r="X111" s="385"/>
      <c r="Y111" s="385"/>
      <c r="Z111" s="385"/>
      <c r="AA111" s="385"/>
      <c r="AB111" s="385"/>
      <c r="AC111" s="385"/>
      <c r="AD111" s="385"/>
      <c r="AE111" s="385"/>
    </row>
    <row r="112" spans="1:31">
      <c r="A112" s="440"/>
      <c r="B112" s="385"/>
      <c r="C112" s="385"/>
      <c r="D112" s="385"/>
      <c r="E112" s="385" t="s">
        <v>699</v>
      </c>
      <c r="F112" s="385"/>
      <c r="G112" s="385"/>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385"/>
      <c r="AE112" s="385"/>
    </row>
    <row r="113" spans="1:31">
      <c r="A113" s="440"/>
      <c r="B113" s="385"/>
      <c r="C113" s="385"/>
      <c r="D113" s="385"/>
      <c r="E113" s="385" t="s">
        <v>698</v>
      </c>
      <c r="F113" s="385"/>
      <c r="G113" s="385"/>
      <c r="H113" s="385"/>
      <c r="I113" s="385"/>
      <c r="J113" s="385"/>
      <c r="K113" s="385"/>
      <c r="L113" s="385"/>
      <c r="M113" s="385"/>
      <c r="N113" s="385"/>
      <c r="O113" s="385"/>
      <c r="P113" s="385"/>
      <c r="Q113" s="385"/>
      <c r="R113" s="385"/>
      <c r="S113" s="385"/>
      <c r="T113" s="385"/>
      <c r="U113" s="385"/>
      <c r="V113" s="385"/>
      <c r="W113" s="385"/>
      <c r="X113" s="385"/>
      <c r="Y113" s="385"/>
      <c r="Z113" s="385"/>
      <c r="AA113" s="385"/>
      <c r="AB113" s="385"/>
      <c r="AC113" s="385"/>
      <c r="AD113" s="385"/>
      <c r="AE113" s="385"/>
    </row>
    <row r="114" spans="1:31">
      <c r="A114" s="440"/>
      <c r="B114" s="385"/>
      <c r="C114" s="385"/>
      <c r="D114" s="385"/>
      <c r="E114" s="385"/>
      <c r="F114" s="385"/>
      <c r="G114" s="385"/>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385"/>
      <c r="AE114" s="385"/>
    </row>
    <row r="115" spans="1:31">
      <c r="A115" s="440"/>
      <c r="B115" s="383"/>
      <c r="C115" s="382"/>
      <c r="D115" s="381">
        <v>4</v>
      </c>
      <c r="E115" s="381" t="s">
        <v>697</v>
      </c>
      <c r="F115" s="381"/>
      <c r="G115" s="381"/>
      <c r="H115" s="381"/>
      <c r="I115" s="381"/>
      <c r="J115" s="381"/>
      <c r="K115" s="381"/>
      <c r="L115" s="381"/>
      <c r="M115" s="381"/>
      <c r="N115" s="381"/>
      <c r="O115" s="381"/>
      <c r="P115" s="381"/>
      <c r="Q115" s="381"/>
      <c r="R115" s="381"/>
      <c r="S115" s="381"/>
      <c r="T115" s="381"/>
      <c r="U115" s="381"/>
      <c r="V115" s="381"/>
      <c r="W115" s="381"/>
      <c r="X115" s="381"/>
      <c r="Y115" s="381"/>
      <c r="Z115" s="381"/>
      <c r="AA115" s="381"/>
      <c r="AB115" s="381"/>
      <c r="AC115" s="381"/>
      <c r="AD115" s="381"/>
      <c r="AE115" s="381"/>
    </row>
    <row r="116" spans="1:31">
      <c r="A116" s="440"/>
      <c r="B116" s="381"/>
      <c r="C116" s="381"/>
      <c r="D116" s="381"/>
      <c r="E116" s="381" t="s">
        <v>696</v>
      </c>
      <c r="F116" s="381"/>
      <c r="G116" s="381"/>
      <c r="H116" s="381"/>
      <c r="I116" s="381"/>
      <c r="J116" s="381"/>
      <c r="K116" s="381"/>
      <c r="L116" s="381"/>
      <c r="M116" s="381"/>
      <c r="N116" s="381"/>
      <c r="O116" s="381"/>
      <c r="P116" s="381"/>
      <c r="Q116" s="381"/>
      <c r="R116" s="381"/>
      <c r="S116" s="381"/>
      <c r="T116" s="381"/>
      <c r="U116" s="381"/>
      <c r="V116" s="381"/>
      <c r="W116" s="381"/>
      <c r="X116" s="381"/>
      <c r="Y116" s="381"/>
      <c r="Z116" s="381"/>
      <c r="AA116" s="381"/>
      <c r="AB116" s="381"/>
      <c r="AC116" s="381"/>
      <c r="AD116" s="381"/>
      <c r="AE116" s="381"/>
    </row>
    <row r="117" spans="1:31">
      <c r="A117" s="440"/>
      <c r="B117" s="385"/>
      <c r="C117" s="385"/>
      <c r="D117" s="385"/>
      <c r="E117" s="471" t="s">
        <v>695</v>
      </c>
      <c r="F117" s="471"/>
      <c r="G117" s="471"/>
      <c r="H117" s="471"/>
      <c r="I117" s="471"/>
      <c r="J117" s="471"/>
      <c r="K117" s="471"/>
      <c r="L117" s="471"/>
      <c r="M117" s="471"/>
      <c r="N117" s="471"/>
      <c r="O117" s="471"/>
      <c r="P117" s="471"/>
      <c r="Q117" s="471"/>
      <c r="R117" s="471"/>
      <c r="S117" s="471"/>
      <c r="T117" s="471"/>
      <c r="U117" s="471"/>
      <c r="V117" s="471"/>
      <c r="W117" s="471"/>
      <c r="X117" s="471"/>
      <c r="Y117" s="471"/>
      <c r="Z117" s="471"/>
      <c r="AA117" s="471"/>
      <c r="AB117" s="471"/>
      <c r="AC117" s="471"/>
      <c r="AD117" s="471"/>
      <c r="AE117" s="385"/>
    </row>
    <row r="118" spans="1:31">
      <c r="A118" s="440"/>
      <c r="B118" s="385"/>
      <c r="C118" s="385"/>
      <c r="D118" s="385"/>
      <c r="E118" s="471"/>
      <c r="F118" s="471"/>
      <c r="G118" s="471"/>
      <c r="H118" s="471"/>
      <c r="I118" s="471"/>
      <c r="J118" s="471"/>
      <c r="K118" s="471"/>
      <c r="L118" s="471"/>
      <c r="M118" s="471"/>
      <c r="N118" s="471"/>
      <c r="O118" s="471"/>
      <c r="P118" s="471"/>
      <c r="Q118" s="471"/>
      <c r="R118" s="471"/>
      <c r="S118" s="471"/>
      <c r="T118" s="471"/>
      <c r="U118" s="471"/>
      <c r="V118" s="471"/>
      <c r="W118" s="471"/>
      <c r="X118" s="471"/>
      <c r="Y118" s="471"/>
      <c r="Z118" s="471"/>
      <c r="AA118" s="471"/>
      <c r="AB118" s="471"/>
      <c r="AC118" s="471"/>
      <c r="AD118" s="471"/>
      <c r="AE118" s="385"/>
    </row>
    <row r="119" spans="1:31">
      <c r="A119" s="440"/>
      <c r="B119" s="385"/>
      <c r="C119" s="385"/>
      <c r="D119" s="385"/>
      <c r="E119" s="385" t="s">
        <v>694</v>
      </c>
      <c r="F119" s="385"/>
      <c r="G119" s="385"/>
      <c r="H119" s="385"/>
      <c r="I119" s="385"/>
      <c r="J119" s="385"/>
      <c r="K119" s="385"/>
      <c r="L119" s="385"/>
      <c r="M119" s="385"/>
      <c r="N119" s="385"/>
      <c r="O119" s="385"/>
      <c r="P119" s="385"/>
      <c r="Q119" s="385"/>
      <c r="R119" s="385"/>
      <c r="S119" s="385"/>
      <c r="T119" s="385"/>
      <c r="U119" s="385"/>
      <c r="V119" s="385"/>
      <c r="W119" s="385"/>
      <c r="X119" s="385"/>
      <c r="Y119" s="385"/>
      <c r="Z119" s="385"/>
      <c r="AA119" s="385"/>
      <c r="AB119" s="385"/>
      <c r="AC119" s="385"/>
      <c r="AD119" s="385"/>
      <c r="AE119" s="385"/>
    </row>
    <row r="120" spans="1:31">
      <c r="B120" s="408"/>
      <c r="C120" s="408"/>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08"/>
    </row>
    <row r="121" spans="1:31" s="381" customFormat="1" ht="16.95" customHeight="1">
      <c r="B121" s="383"/>
      <c r="C121" s="382"/>
      <c r="D121" s="381">
        <v>5</v>
      </c>
      <c r="E121" s="381" t="s">
        <v>856</v>
      </c>
    </row>
    <row r="122" spans="1:31" s="381" customFormat="1" ht="16.95" customHeight="1">
      <c r="D122" s="381" t="s">
        <v>692</v>
      </c>
    </row>
    <row r="123" spans="1:31" s="381" customFormat="1" ht="42.6" customHeight="1">
      <c r="D123" s="467" t="s">
        <v>691</v>
      </c>
      <c r="E123" s="467"/>
      <c r="F123" s="467"/>
      <c r="G123" s="467"/>
      <c r="H123" s="467"/>
      <c r="I123" s="467"/>
      <c r="J123" s="467"/>
      <c r="K123" s="467"/>
      <c r="L123" s="467"/>
      <c r="M123" s="467"/>
      <c r="N123" s="467"/>
      <c r="O123" s="467"/>
      <c r="P123" s="467"/>
      <c r="Q123" s="467"/>
      <c r="R123" s="467"/>
      <c r="S123" s="467"/>
      <c r="T123" s="467"/>
      <c r="U123" s="467"/>
      <c r="V123" s="467"/>
      <c r="W123" s="467"/>
      <c r="X123" s="467"/>
      <c r="Y123" s="467"/>
      <c r="Z123" s="467"/>
      <c r="AA123" s="467"/>
      <c r="AB123" s="467"/>
      <c r="AC123" s="467"/>
    </row>
    <row r="124" spans="1:31" s="381" customFormat="1" ht="22.95" customHeight="1">
      <c r="D124" s="467"/>
      <c r="E124" s="467"/>
      <c r="F124" s="467"/>
      <c r="G124" s="467"/>
      <c r="H124" s="467"/>
      <c r="I124" s="467"/>
      <c r="J124" s="467"/>
      <c r="K124" s="467"/>
      <c r="L124" s="467"/>
      <c r="M124" s="467"/>
      <c r="N124" s="467"/>
      <c r="O124" s="467"/>
      <c r="P124" s="467"/>
      <c r="Q124" s="467"/>
      <c r="R124" s="467"/>
      <c r="S124" s="467"/>
      <c r="T124" s="467"/>
      <c r="U124" s="467"/>
      <c r="V124" s="467"/>
      <c r="W124" s="467"/>
      <c r="X124" s="467"/>
      <c r="Y124" s="467"/>
      <c r="Z124" s="467"/>
      <c r="AA124" s="467"/>
      <c r="AB124" s="467"/>
      <c r="AC124" s="467"/>
    </row>
  </sheetData>
  <mergeCells count="27">
    <mergeCell ref="K104:S104"/>
    <mergeCell ref="E105:I105"/>
    <mergeCell ref="K105:S105"/>
    <mergeCell ref="E106:I106"/>
    <mergeCell ref="K106:S106"/>
    <mergeCell ref="A14:A29"/>
    <mergeCell ref="A39:A43"/>
    <mergeCell ref="D123:AC124"/>
    <mergeCell ref="F1:O1"/>
    <mergeCell ref="G2:O2"/>
    <mergeCell ref="T2:AD2"/>
    <mergeCell ref="L63:AD63"/>
    <mergeCell ref="B4:AD4"/>
    <mergeCell ref="B5:AD5"/>
    <mergeCell ref="A8:A13"/>
    <mergeCell ref="A30:A32"/>
    <mergeCell ref="A33:A38"/>
    <mergeCell ref="E117:AD118"/>
    <mergeCell ref="G86:AD87"/>
    <mergeCell ref="E104:I104"/>
    <mergeCell ref="E9:AD10"/>
    <mergeCell ref="E12:AD13"/>
    <mergeCell ref="L48:AD48"/>
    <mergeCell ref="L49:AD50"/>
    <mergeCell ref="L55:AD56"/>
    <mergeCell ref="E40:AD40"/>
    <mergeCell ref="E41:AD42"/>
  </mergeCells>
  <phoneticPr fontId="7"/>
  <printOptions horizontalCentered="1"/>
  <pageMargins left="0.70866141732283472" right="0.70866141732283472" top="0.55118110236220474" bottom="0.55118110236220474" header="0.31496062992125984" footer="0.31496062992125984"/>
  <pageSetup paperSize="9" scale="96" fitToHeight="0" orientation="portrait" r:id="rId1"/>
  <headerFooter>
    <oddFooter>&amp;L※令和7年1月改訂&amp;R&amp;P/&amp;N</oddFooter>
  </headerFooter>
  <rowBreaks count="2" manualBreakCount="2">
    <brk id="45" max="30" man="1"/>
    <brk id="75" max="3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67FB9-95A2-49D3-AD2E-0ACD0CD79194}">
  <sheetPr>
    <tabColor theme="8" tint="0.79998168889431442"/>
  </sheetPr>
  <dimension ref="A1:AF112"/>
  <sheetViews>
    <sheetView view="pageBreakPreview" topLeftCell="A100" zoomScaleNormal="100" zoomScaleSheetLayoutView="100" workbookViewId="0">
      <selection activeCell="K113" sqref="K113"/>
    </sheetView>
  </sheetViews>
  <sheetFormatPr defaultColWidth="8.6640625" defaultRowHeight="14.4"/>
  <cols>
    <col min="1" max="324" width="2.77734375" style="449" customWidth="1"/>
    <col min="325" max="16384" width="8.6640625" style="449"/>
  </cols>
  <sheetData>
    <row r="1" spans="1:32" s="385" customFormat="1" ht="13.5" customHeight="1">
      <c r="A1" s="381" t="s">
        <v>852</v>
      </c>
      <c r="B1" s="381"/>
      <c r="C1" s="381"/>
      <c r="D1" s="381" t="s">
        <v>460</v>
      </c>
      <c r="E1" s="483"/>
      <c r="F1" s="483"/>
      <c r="G1" s="483"/>
      <c r="H1" s="483"/>
      <c r="I1" s="483"/>
      <c r="J1" s="483"/>
      <c r="K1" s="483"/>
      <c r="L1" s="483"/>
      <c r="M1" s="483"/>
      <c r="N1" s="483"/>
      <c r="O1" s="381" t="s">
        <v>461</v>
      </c>
      <c r="P1" s="381"/>
      <c r="Q1" s="381"/>
      <c r="R1" s="448"/>
      <c r="S1" s="381"/>
      <c r="T1" s="381"/>
      <c r="U1" s="381"/>
      <c r="V1" s="381"/>
      <c r="W1" s="381"/>
      <c r="X1" s="381"/>
      <c r="Y1" s="381"/>
      <c r="Z1" s="381"/>
      <c r="AA1" s="381"/>
      <c r="AB1" s="381"/>
      <c r="AC1" s="381"/>
      <c r="AD1" s="381"/>
      <c r="AE1" s="381"/>
      <c r="AF1" s="381"/>
    </row>
    <row r="2" spans="1:32" s="385" customFormat="1" ht="13.5" customHeight="1">
      <c r="A2" s="381" t="s">
        <v>852</v>
      </c>
      <c r="B2" s="381"/>
      <c r="C2" s="381"/>
      <c r="D2" s="381"/>
      <c r="E2" s="416"/>
      <c r="F2" s="483"/>
      <c r="G2" s="483"/>
      <c r="H2" s="483"/>
      <c r="I2" s="483"/>
      <c r="J2" s="483"/>
      <c r="K2" s="483"/>
      <c r="L2" s="483"/>
      <c r="M2" s="483"/>
      <c r="N2" s="483"/>
      <c r="O2" s="381" t="s">
        <v>461</v>
      </c>
      <c r="P2" s="381" t="s">
        <v>850</v>
      </c>
      <c r="Q2" s="381"/>
      <c r="R2" s="448"/>
      <c r="S2" s="483"/>
      <c r="T2" s="483"/>
      <c r="U2" s="483"/>
      <c r="V2" s="483"/>
      <c r="W2" s="483"/>
      <c r="X2" s="483"/>
      <c r="Y2" s="483"/>
      <c r="Z2" s="483"/>
      <c r="AA2" s="483"/>
      <c r="AB2" s="483"/>
      <c r="AC2" s="483"/>
      <c r="AD2" s="381" t="s">
        <v>461</v>
      </c>
      <c r="AE2" s="381"/>
      <c r="AF2" s="381"/>
    </row>
    <row r="3" spans="1:32" s="381" customFormat="1" ht="13.95" customHeight="1">
      <c r="X3" s="401"/>
      <c r="Z3" s="401"/>
      <c r="AB3" s="415"/>
    </row>
    <row r="4" spans="1:32" s="381" customFormat="1" ht="13.95" customHeight="1">
      <c r="A4" s="468" t="s">
        <v>908</v>
      </c>
      <c r="B4" s="468"/>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row>
    <row r="5" spans="1:32" s="381" customFormat="1" ht="13.5" customHeight="1">
      <c r="A5" s="468" t="s">
        <v>848</v>
      </c>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row>
    <row r="6" spans="1:32" ht="13.95" customHeight="1">
      <c r="A6" s="450" t="s">
        <v>907</v>
      </c>
      <c r="B6" s="455"/>
      <c r="C6" s="455"/>
      <c r="D6" s="455"/>
      <c r="E6" s="455"/>
      <c r="F6" s="455"/>
      <c r="G6" s="455"/>
      <c r="H6" s="455"/>
      <c r="I6" s="455"/>
      <c r="J6" s="455"/>
      <c r="K6" s="450"/>
      <c r="L6" s="450"/>
      <c r="M6" s="450"/>
      <c r="N6" s="450"/>
      <c r="O6" s="450"/>
      <c r="P6" s="450"/>
      <c r="Q6" s="450"/>
      <c r="R6" s="450"/>
      <c r="S6" s="450"/>
      <c r="T6" s="450"/>
      <c r="U6" s="450"/>
      <c r="V6" s="450"/>
      <c r="W6" s="450"/>
      <c r="X6" s="450"/>
      <c r="Y6" s="450"/>
      <c r="Z6" s="450"/>
      <c r="AA6" s="450"/>
      <c r="AB6" s="450"/>
      <c r="AC6" s="450"/>
      <c r="AD6" s="450"/>
      <c r="AE6" s="450"/>
      <c r="AF6" s="450"/>
    </row>
    <row r="7" spans="1:32" ht="33.6" customHeight="1">
      <c r="A7" s="462" t="s">
        <v>846</v>
      </c>
      <c r="B7" s="461" t="s">
        <v>845</v>
      </c>
      <c r="C7" s="460"/>
      <c r="D7" s="46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row>
    <row r="8" spans="1:32" ht="13.95" customHeight="1">
      <c r="A8" s="452"/>
      <c r="B8" s="451"/>
      <c r="C8" s="450">
        <v>1</v>
      </c>
      <c r="D8" s="450" t="s">
        <v>895</v>
      </c>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row>
    <row r="9" spans="1:32" ht="13.95" customHeight="1">
      <c r="A9" s="450"/>
      <c r="B9" s="450"/>
      <c r="C9" s="450"/>
      <c r="D9" s="459" t="s">
        <v>906</v>
      </c>
      <c r="E9" s="450"/>
      <c r="F9" s="450"/>
      <c r="G9" s="450"/>
      <c r="H9" s="450"/>
      <c r="I9" s="450"/>
      <c r="J9" s="450"/>
      <c r="K9" s="450"/>
      <c r="L9" s="450"/>
      <c r="M9" s="450"/>
      <c r="N9" s="450"/>
      <c r="O9" s="450"/>
      <c r="P9" s="450"/>
      <c r="Q9" s="450"/>
      <c r="R9" s="450"/>
      <c r="S9" s="450"/>
      <c r="T9" s="450"/>
      <c r="U9" s="450"/>
      <c r="V9" s="450"/>
      <c r="W9" s="450"/>
      <c r="X9" s="450"/>
      <c r="Y9" s="450"/>
      <c r="Z9" s="450"/>
      <c r="AA9" s="450"/>
      <c r="AB9" s="450"/>
      <c r="AC9" s="450"/>
      <c r="AD9" s="450"/>
      <c r="AE9" s="450"/>
      <c r="AF9" s="450"/>
    </row>
    <row r="10" spans="1:32" ht="13.95" customHeight="1">
      <c r="A10" s="452"/>
      <c r="B10" s="451"/>
      <c r="C10" s="450">
        <v>2</v>
      </c>
      <c r="D10" s="450" t="s">
        <v>841</v>
      </c>
      <c r="E10" s="456"/>
      <c r="F10" s="456"/>
      <c r="G10" s="456"/>
      <c r="H10" s="456"/>
      <c r="I10" s="456"/>
      <c r="J10" s="456"/>
      <c r="K10" s="456"/>
      <c r="L10" s="456"/>
      <c r="M10" s="456"/>
      <c r="N10" s="456"/>
      <c r="O10" s="456"/>
      <c r="P10" s="456"/>
      <c r="Q10" s="456"/>
      <c r="R10" s="456"/>
      <c r="S10" s="456"/>
      <c r="T10" s="456"/>
      <c r="U10" s="456"/>
      <c r="V10" s="456"/>
      <c r="W10" s="456"/>
      <c r="X10" s="456"/>
      <c r="Y10" s="456"/>
      <c r="Z10" s="456"/>
      <c r="AA10" s="456"/>
      <c r="AB10" s="456"/>
      <c r="AC10" s="456"/>
      <c r="AD10" s="450"/>
      <c r="AE10" s="450"/>
      <c r="AF10" s="450"/>
    </row>
    <row r="11" spans="1:32" ht="13.95" customHeight="1">
      <c r="A11" s="452"/>
      <c r="B11" s="451"/>
      <c r="C11" s="450">
        <v>3</v>
      </c>
      <c r="D11" s="450" t="s">
        <v>905</v>
      </c>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row>
    <row r="12" spans="1:32" ht="13.95" customHeight="1">
      <c r="A12" s="452"/>
      <c r="B12" s="451"/>
      <c r="C12" s="450">
        <v>4</v>
      </c>
      <c r="D12" s="456" t="s">
        <v>810</v>
      </c>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0"/>
      <c r="AE12" s="450"/>
      <c r="AF12" s="450"/>
    </row>
    <row r="13" spans="1:32" ht="13.95" customHeight="1">
      <c r="A13" s="452"/>
      <c r="B13" s="451"/>
      <c r="C13" s="450">
        <v>5</v>
      </c>
      <c r="D13" s="450" t="s">
        <v>808</v>
      </c>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row>
    <row r="14" spans="1:32" ht="13.95" customHeight="1">
      <c r="A14" s="452"/>
      <c r="B14" s="451"/>
      <c r="C14" s="450">
        <v>6</v>
      </c>
      <c r="D14" s="408" t="s">
        <v>820</v>
      </c>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row>
    <row r="15" spans="1:32" ht="13.95" customHeight="1">
      <c r="A15" s="452"/>
      <c r="B15" s="451"/>
      <c r="C15" s="450">
        <v>7</v>
      </c>
      <c r="D15" s="450" t="s">
        <v>805</v>
      </c>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row>
    <row r="16" spans="1:32" ht="13.95" customHeight="1">
      <c r="A16" s="452"/>
      <c r="B16" s="451"/>
      <c r="C16" s="450">
        <v>8</v>
      </c>
      <c r="D16" s="450" t="s">
        <v>885</v>
      </c>
      <c r="E16" s="450"/>
      <c r="F16" s="450"/>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0"/>
    </row>
    <row r="17" spans="1:32" ht="13.95" customHeight="1">
      <c r="A17" s="450"/>
      <c r="B17" s="450"/>
      <c r="C17" s="450"/>
      <c r="D17" s="509" t="s">
        <v>904</v>
      </c>
      <c r="E17" s="509"/>
      <c r="F17" s="509"/>
      <c r="G17" s="509"/>
      <c r="H17" s="509"/>
      <c r="I17" s="509"/>
      <c r="J17" s="509"/>
      <c r="K17" s="509"/>
      <c r="L17" s="509"/>
      <c r="M17" s="509"/>
      <c r="N17" s="509"/>
      <c r="O17" s="509"/>
      <c r="P17" s="509"/>
      <c r="Q17" s="509"/>
      <c r="R17" s="509"/>
      <c r="S17" s="509"/>
      <c r="T17" s="509"/>
      <c r="U17" s="509"/>
      <c r="V17" s="509"/>
      <c r="W17" s="509"/>
      <c r="X17" s="509"/>
      <c r="Y17" s="509"/>
      <c r="Z17" s="509"/>
      <c r="AA17" s="509"/>
      <c r="AB17" s="509"/>
      <c r="AC17" s="509"/>
      <c r="AD17" s="450"/>
      <c r="AE17" s="450"/>
      <c r="AF17" s="450"/>
    </row>
    <row r="18" spans="1:32" ht="13.95" customHeight="1">
      <c r="A18" s="450"/>
      <c r="B18" s="450"/>
      <c r="C18" s="450"/>
      <c r="D18" s="509"/>
      <c r="E18" s="509"/>
      <c r="F18" s="509"/>
      <c r="G18" s="509"/>
      <c r="H18" s="509"/>
      <c r="I18" s="509"/>
      <c r="J18" s="509"/>
      <c r="K18" s="509"/>
      <c r="L18" s="509"/>
      <c r="M18" s="509"/>
      <c r="N18" s="509"/>
      <c r="O18" s="509"/>
      <c r="P18" s="509"/>
      <c r="Q18" s="509"/>
      <c r="R18" s="509"/>
      <c r="S18" s="509"/>
      <c r="T18" s="509"/>
      <c r="U18" s="509"/>
      <c r="V18" s="509"/>
      <c r="W18" s="509"/>
      <c r="X18" s="509"/>
      <c r="Y18" s="509"/>
      <c r="Z18" s="509"/>
      <c r="AA18" s="509"/>
      <c r="AB18" s="509"/>
      <c r="AC18" s="509"/>
      <c r="AD18" s="450"/>
      <c r="AE18" s="450"/>
      <c r="AF18" s="450"/>
    </row>
    <row r="19" spans="1:32" ht="13.95" customHeight="1">
      <c r="A19" s="450"/>
      <c r="B19" s="450"/>
      <c r="C19" s="458"/>
      <c r="D19" s="457" t="s">
        <v>866</v>
      </c>
      <c r="E19" s="457"/>
      <c r="F19" s="452"/>
      <c r="G19" s="456" t="s">
        <v>865</v>
      </c>
      <c r="H19" s="457"/>
      <c r="I19" s="457"/>
      <c r="J19" s="457"/>
      <c r="K19" s="457"/>
      <c r="L19" s="457"/>
      <c r="M19" s="457"/>
      <c r="N19" s="457"/>
      <c r="O19" s="452"/>
      <c r="P19" s="456" t="s">
        <v>864</v>
      </c>
      <c r="Q19" s="457"/>
      <c r="R19" s="457"/>
      <c r="S19" s="457"/>
      <c r="T19" s="457"/>
      <c r="U19" s="457"/>
      <c r="V19" s="457"/>
      <c r="W19" s="457"/>
      <c r="X19" s="457"/>
      <c r="Y19" s="457"/>
      <c r="Z19" s="457"/>
      <c r="AA19" s="457"/>
      <c r="AB19" s="457"/>
      <c r="AC19" s="457"/>
    </row>
    <row r="20" spans="1:32" ht="13.95" customHeight="1">
      <c r="A20" s="457"/>
      <c r="B20" s="457"/>
      <c r="C20" s="457"/>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c r="AB20" s="457"/>
      <c r="AC20" s="457"/>
      <c r="AD20" s="450"/>
      <c r="AE20" s="450"/>
      <c r="AF20" s="450"/>
    </row>
    <row r="21" spans="1:32" ht="13.95" customHeight="1">
      <c r="A21" s="450" t="s">
        <v>794</v>
      </c>
      <c r="B21" s="450"/>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row>
    <row r="22" spans="1:32" ht="13.95" customHeight="1">
      <c r="A22" s="456"/>
      <c r="B22" s="456"/>
      <c r="C22" s="456"/>
      <c r="D22" s="456"/>
      <c r="E22" s="456"/>
      <c r="F22" s="456"/>
      <c r="G22" s="456"/>
      <c r="H22" s="456"/>
      <c r="I22" s="450"/>
      <c r="J22" s="450"/>
      <c r="K22" s="450"/>
      <c r="L22" s="450"/>
      <c r="M22" s="450"/>
      <c r="N22" s="450"/>
      <c r="O22" s="450"/>
      <c r="P22" s="450"/>
      <c r="Q22" s="450"/>
      <c r="R22" s="450"/>
      <c r="S22" s="450"/>
      <c r="T22" s="450"/>
      <c r="U22" s="450"/>
      <c r="V22" s="450"/>
      <c r="W22" s="450"/>
      <c r="X22" s="450"/>
      <c r="Y22" s="450"/>
      <c r="Z22" s="450"/>
      <c r="AA22" s="450"/>
      <c r="AB22" s="450"/>
      <c r="AC22" s="450"/>
      <c r="AD22" s="450"/>
      <c r="AE22" s="450"/>
      <c r="AF22" s="450"/>
    </row>
    <row r="23" spans="1:32" s="450" customFormat="1" ht="13.95" customHeight="1">
      <c r="A23" s="452"/>
      <c r="B23" s="451"/>
      <c r="C23" s="450">
        <v>1</v>
      </c>
      <c r="D23" s="456" t="s">
        <v>793</v>
      </c>
      <c r="E23" s="456"/>
      <c r="F23" s="456"/>
      <c r="G23" s="456"/>
      <c r="K23" s="510" t="s">
        <v>792</v>
      </c>
      <c r="L23" s="473"/>
      <c r="M23" s="473"/>
      <c r="N23" s="473"/>
      <c r="O23" s="473"/>
      <c r="P23" s="473"/>
      <c r="Q23" s="473"/>
      <c r="R23" s="473"/>
      <c r="S23" s="473"/>
      <c r="T23" s="473"/>
      <c r="U23" s="473"/>
      <c r="V23" s="473"/>
      <c r="W23" s="473"/>
      <c r="X23" s="473"/>
      <c r="Y23" s="473"/>
      <c r="Z23" s="473"/>
      <c r="AA23" s="473"/>
      <c r="AB23" s="473"/>
      <c r="AC23" s="473"/>
    </row>
    <row r="24" spans="1:32" s="450" customFormat="1" ht="13.95" customHeight="1">
      <c r="D24" s="456"/>
      <c r="E24" s="456"/>
      <c r="F24" s="456"/>
      <c r="G24" s="456"/>
      <c r="K24" s="509" t="s">
        <v>791</v>
      </c>
      <c r="L24" s="474"/>
      <c r="M24" s="474"/>
      <c r="N24" s="474"/>
      <c r="O24" s="474"/>
      <c r="P24" s="474"/>
      <c r="Q24" s="474"/>
      <c r="R24" s="474"/>
      <c r="S24" s="474"/>
      <c r="T24" s="474"/>
      <c r="U24" s="474"/>
      <c r="V24" s="474"/>
      <c r="W24" s="474"/>
      <c r="X24" s="474"/>
      <c r="Y24" s="474"/>
      <c r="Z24" s="474"/>
      <c r="AA24" s="474"/>
      <c r="AB24" s="474"/>
      <c r="AC24" s="474"/>
    </row>
    <row r="25" spans="1:32" s="450" customFormat="1" ht="13.95" customHeight="1">
      <c r="D25" s="456"/>
      <c r="E25" s="456"/>
      <c r="F25" s="456"/>
      <c r="G25" s="456"/>
      <c r="K25" s="474"/>
      <c r="L25" s="474"/>
      <c r="M25" s="474"/>
      <c r="N25" s="474"/>
      <c r="O25" s="474"/>
      <c r="P25" s="474"/>
      <c r="Q25" s="474"/>
      <c r="R25" s="474"/>
      <c r="S25" s="474"/>
      <c r="T25" s="474"/>
      <c r="U25" s="474"/>
      <c r="V25" s="474"/>
      <c r="W25" s="474"/>
      <c r="X25" s="474"/>
      <c r="Y25" s="474"/>
      <c r="Z25" s="474"/>
      <c r="AA25" s="474"/>
      <c r="AB25" s="474"/>
      <c r="AC25" s="474"/>
    </row>
    <row r="26" spans="1:32" s="450" customFormat="1" ht="13.95" customHeight="1">
      <c r="K26" s="450" t="s">
        <v>790</v>
      </c>
    </row>
    <row r="27" spans="1:32" s="450" customFormat="1" ht="13.95" customHeight="1">
      <c r="K27" s="450" t="s">
        <v>789</v>
      </c>
    </row>
    <row r="28" spans="1:32" s="450" customFormat="1" ht="13.95" customHeight="1">
      <c r="K28" s="450" t="s">
        <v>788</v>
      </c>
    </row>
    <row r="29" spans="1:32" ht="13.95" customHeight="1">
      <c r="A29" s="452"/>
      <c r="B29" s="451"/>
      <c r="C29" s="450">
        <v>2</v>
      </c>
      <c r="D29" s="450" t="s">
        <v>787</v>
      </c>
      <c r="E29" s="450"/>
      <c r="F29" s="450"/>
      <c r="G29" s="450"/>
      <c r="H29" s="450"/>
      <c r="I29" s="450"/>
      <c r="J29" s="450"/>
      <c r="K29" s="450" t="s">
        <v>786</v>
      </c>
      <c r="L29" s="450"/>
      <c r="M29" s="450"/>
      <c r="N29" s="450"/>
      <c r="O29" s="450"/>
      <c r="P29" s="450"/>
      <c r="Q29" s="450"/>
      <c r="R29" s="450"/>
      <c r="S29" s="450"/>
      <c r="T29" s="450"/>
      <c r="U29" s="450"/>
      <c r="V29" s="450"/>
      <c r="W29" s="450"/>
      <c r="X29" s="450"/>
      <c r="Y29" s="450"/>
      <c r="Z29" s="450"/>
      <c r="AA29" s="450"/>
      <c r="AB29" s="450"/>
      <c r="AC29" s="450"/>
      <c r="AD29" s="450"/>
      <c r="AE29" s="450"/>
      <c r="AF29" s="450"/>
    </row>
    <row r="30" spans="1:32" ht="13.95" customHeight="1">
      <c r="A30" s="450"/>
      <c r="B30" s="450"/>
      <c r="C30" s="450"/>
      <c r="D30" s="450"/>
      <c r="E30" s="450"/>
      <c r="F30" s="450"/>
      <c r="G30" s="450"/>
      <c r="H30" s="450"/>
      <c r="I30" s="450"/>
      <c r="J30" s="450"/>
      <c r="K30" s="509" t="s">
        <v>785</v>
      </c>
      <c r="L30" s="509"/>
      <c r="M30" s="509"/>
      <c r="N30" s="509"/>
      <c r="O30" s="509"/>
      <c r="P30" s="509"/>
      <c r="Q30" s="509"/>
      <c r="R30" s="509"/>
      <c r="S30" s="509"/>
      <c r="T30" s="509"/>
      <c r="U30" s="509"/>
      <c r="V30" s="509"/>
      <c r="W30" s="509"/>
      <c r="X30" s="509"/>
      <c r="Y30" s="509"/>
      <c r="Z30" s="509"/>
      <c r="AA30" s="509"/>
      <c r="AB30" s="509"/>
      <c r="AC30" s="509"/>
      <c r="AD30" s="450"/>
      <c r="AE30" s="450"/>
      <c r="AF30" s="450"/>
    </row>
    <row r="31" spans="1:32" ht="13.95" customHeight="1">
      <c r="A31" s="450"/>
      <c r="B31" s="450"/>
      <c r="C31" s="450"/>
      <c r="D31" s="450"/>
      <c r="E31" s="450"/>
      <c r="F31" s="450"/>
      <c r="G31" s="450"/>
      <c r="H31" s="450"/>
      <c r="I31" s="450"/>
      <c r="J31" s="450"/>
      <c r="K31" s="509"/>
      <c r="L31" s="509"/>
      <c r="M31" s="509"/>
      <c r="N31" s="509"/>
      <c r="O31" s="509"/>
      <c r="P31" s="509"/>
      <c r="Q31" s="509"/>
      <c r="R31" s="509"/>
      <c r="S31" s="509"/>
      <c r="T31" s="509"/>
      <c r="U31" s="509"/>
      <c r="V31" s="509"/>
      <c r="W31" s="509"/>
      <c r="X31" s="509"/>
      <c r="Y31" s="509"/>
      <c r="Z31" s="509"/>
      <c r="AA31" s="509"/>
      <c r="AB31" s="509"/>
      <c r="AC31" s="509"/>
      <c r="AD31" s="450"/>
      <c r="AE31" s="450"/>
      <c r="AF31" s="450"/>
    </row>
    <row r="32" spans="1:32" ht="13.95" customHeight="1">
      <c r="A32" s="450"/>
      <c r="B32" s="450"/>
      <c r="C32" s="450"/>
      <c r="D32" s="450"/>
      <c r="E32" s="450"/>
      <c r="F32" s="450"/>
      <c r="G32" s="450"/>
      <c r="H32" s="450"/>
      <c r="I32" s="450"/>
      <c r="J32" s="450"/>
      <c r="K32" s="450" t="s">
        <v>784</v>
      </c>
      <c r="L32" s="450"/>
      <c r="M32" s="450"/>
      <c r="N32" s="450"/>
      <c r="O32" s="450"/>
      <c r="P32" s="450"/>
      <c r="Q32" s="450"/>
      <c r="R32" s="450"/>
      <c r="S32" s="450"/>
      <c r="T32" s="450"/>
      <c r="U32" s="450"/>
      <c r="V32" s="450"/>
      <c r="W32" s="450"/>
      <c r="X32" s="450"/>
      <c r="Y32" s="450"/>
      <c r="Z32" s="450"/>
      <c r="AA32" s="450"/>
      <c r="AB32" s="450"/>
      <c r="AC32" s="450"/>
      <c r="AD32" s="450"/>
      <c r="AE32" s="450"/>
      <c r="AF32" s="450"/>
    </row>
    <row r="33" spans="1:32" ht="13.95" customHeight="1">
      <c r="A33" s="450"/>
      <c r="B33" s="450"/>
      <c r="C33" s="450"/>
      <c r="D33" s="450"/>
      <c r="E33" s="450"/>
      <c r="F33" s="450"/>
      <c r="G33" s="450"/>
      <c r="H33" s="450"/>
      <c r="I33" s="450"/>
      <c r="J33" s="450"/>
      <c r="K33" s="450" t="s">
        <v>880</v>
      </c>
      <c r="L33" s="450"/>
      <c r="M33" s="450"/>
      <c r="N33" s="450"/>
      <c r="O33" s="450"/>
      <c r="P33" s="450"/>
      <c r="Q33" s="450"/>
      <c r="R33" s="450"/>
      <c r="S33" s="450"/>
      <c r="T33" s="450"/>
      <c r="U33" s="450"/>
      <c r="V33" s="450"/>
      <c r="W33" s="450"/>
      <c r="X33" s="450"/>
      <c r="Y33" s="450"/>
      <c r="Z33" s="450"/>
      <c r="AA33" s="450"/>
      <c r="AB33" s="450"/>
      <c r="AC33" s="450"/>
      <c r="AD33" s="450"/>
      <c r="AE33" s="450"/>
      <c r="AF33" s="450"/>
    </row>
    <row r="34" spans="1:32" s="385" customFormat="1" ht="13.95" customHeight="1">
      <c r="D34" s="381" t="s">
        <v>781</v>
      </c>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row>
    <row r="35" spans="1:32" s="385" customFormat="1" ht="13.95" customHeight="1">
      <c r="D35" s="383"/>
      <c r="E35" s="382"/>
      <c r="F35" s="477" t="s">
        <v>780</v>
      </c>
      <c r="G35" s="477"/>
      <c r="H35" s="477"/>
      <c r="I35" s="477"/>
      <c r="J35" s="477"/>
      <c r="K35" s="477"/>
      <c r="L35" s="477"/>
      <c r="M35" s="477"/>
      <c r="N35" s="477"/>
      <c r="O35" s="477"/>
      <c r="P35" s="477"/>
      <c r="Q35" s="477"/>
      <c r="R35" s="477"/>
      <c r="S35" s="477"/>
      <c r="T35" s="477"/>
      <c r="U35" s="477"/>
      <c r="V35" s="477"/>
      <c r="W35" s="477"/>
      <c r="X35" s="477"/>
      <c r="Y35" s="477"/>
      <c r="Z35" s="477"/>
      <c r="AA35" s="477"/>
      <c r="AB35" s="477"/>
      <c r="AC35" s="477"/>
      <c r="AD35" s="381"/>
    </row>
    <row r="36" spans="1:32" s="385" customFormat="1" ht="13.95" customHeight="1">
      <c r="D36" s="381"/>
      <c r="E36" s="381"/>
      <c r="F36" s="477"/>
      <c r="G36" s="477"/>
      <c r="H36" s="477"/>
      <c r="I36" s="477"/>
      <c r="J36" s="477"/>
      <c r="K36" s="477"/>
      <c r="L36" s="477"/>
      <c r="M36" s="477"/>
      <c r="N36" s="477"/>
      <c r="O36" s="477"/>
      <c r="P36" s="477"/>
      <c r="Q36" s="477"/>
      <c r="R36" s="477"/>
      <c r="S36" s="477"/>
      <c r="T36" s="477"/>
      <c r="U36" s="477"/>
      <c r="V36" s="477"/>
      <c r="W36" s="477"/>
      <c r="X36" s="477"/>
      <c r="Y36" s="477"/>
      <c r="Z36" s="477"/>
      <c r="AA36" s="477"/>
      <c r="AB36" s="477"/>
      <c r="AC36" s="477"/>
      <c r="AD36" s="381"/>
    </row>
    <row r="37" spans="1:32" s="385" customFormat="1" ht="13.95" customHeight="1">
      <c r="D37" s="383"/>
      <c r="E37" s="382"/>
      <c r="F37" s="397" t="s">
        <v>779</v>
      </c>
      <c r="G37" s="381"/>
      <c r="H37" s="381"/>
      <c r="I37" s="381"/>
      <c r="J37" s="381"/>
      <c r="K37" s="381"/>
      <c r="L37" s="396"/>
      <c r="M37" s="396"/>
      <c r="N37" s="396"/>
      <c r="O37" s="396"/>
      <c r="P37" s="396"/>
      <c r="Q37" s="396"/>
      <c r="R37" s="396"/>
      <c r="S37" s="396"/>
      <c r="T37" s="396"/>
      <c r="U37" s="396"/>
      <c r="V37" s="396"/>
      <c r="W37" s="396"/>
      <c r="X37" s="396"/>
      <c r="Y37" s="396"/>
      <c r="Z37" s="396"/>
      <c r="AA37" s="396"/>
      <c r="AB37" s="381"/>
      <c r="AC37" s="381"/>
      <c r="AD37" s="381"/>
    </row>
    <row r="38" spans="1:32" s="385" customFormat="1" ht="13.95" customHeight="1">
      <c r="D38" s="383"/>
      <c r="E38" s="382"/>
      <c r="F38" s="477" t="s">
        <v>778</v>
      </c>
      <c r="G38" s="477"/>
      <c r="H38" s="477"/>
      <c r="I38" s="477"/>
      <c r="J38" s="477"/>
      <c r="K38" s="477"/>
      <c r="L38" s="477"/>
      <c r="M38" s="477"/>
      <c r="N38" s="477"/>
      <c r="O38" s="477"/>
      <c r="P38" s="477"/>
      <c r="Q38" s="477"/>
      <c r="R38" s="477"/>
      <c r="S38" s="477"/>
      <c r="T38" s="477"/>
      <c r="U38" s="477"/>
      <c r="V38" s="477"/>
      <c r="W38" s="477"/>
      <c r="X38" s="477"/>
      <c r="Y38" s="477"/>
      <c r="Z38" s="477"/>
      <c r="AA38" s="477"/>
      <c r="AB38" s="477"/>
      <c r="AC38" s="477"/>
      <c r="AD38" s="381"/>
    </row>
    <row r="39" spans="1:32" s="385" customFormat="1" ht="13.95" customHeight="1">
      <c r="D39" s="381"/>
      <c r="E39" s="381"/>
      <c r="F39" s="477"/>
      <c r="G39" s="477"/>
      <c r="H39" s="477"/>
      <c r="I39" s="477"/>
      <c r="J39" s="477"/>
      <c r="K39" s="477"/>
      <c r="L39" s="477"/>
      <c r="M39" s="477"/>
      <c r="N39" s="477"/>
      <c r="O39" s="477"/>
      <c r="P39" s="477"/>
      <c r="Q39" s="477"/>
      <c r="R39" s="477"/>
      <c r="S39" s="477"/>
      <c r="T39" s="477"/>
      <c r="U39" s="477"/>
      <c r="V39" s="477"/>
      <c r="W39" s="477"/>
      <c r="X39" s="477"/>
      <c r="Y39" s="477"/>
      <c r="Z39" s="477"/>
      <c r="AA39" s="477"/>
      <c r="AB39" s="477"/>
      <c r="AC39" s="477"/>
      <c r="AD39" s="381"/>
    </row>
    <row r="40" spans="1:32" s="385" customFormat="1" ht="13.95" customHeight="1">
      <c r="D40" s="381"/>
      <c r="E40" s="381"/>
      <c r="F40" s="477"/>
      <c r="G40" s="477"/>
      <c r="H40" s="477"/>
      <c r="I40" s="477"/>
      <c r="J40" s="477"/>
      <c r="K40" s="477"/>
      <c r="L40" s="477"/>
      <c r="M40" s="477"/>
      <c r="N40" s="477"/>
      <c r="O40" s="477"/>
      <c r="P40" s="477"/>
      <c r="Q40" s="477"/>
      <c r="R40" s="477"/>
      <c r="S40" s="477"/>
      <c r="T40" s="477"/>
      <c r="U40" s="477"/>
      <c r="V40" s="477"/>
      <c r="W40" s="477"/>
      <c r="X40" s="477"/>
      <c r="Y40" s="477"/>
      <c r="Z40" s="477"/>
      <c r="AA40" s="477"/>
      <c r="AB40" s="477"/>
      <c r="AC40" s="477"/>
      <c r="AD40" s="381"/>
    </row>
    <row r="41" spans="1:32" s="385" customFormat="1" ht="13.95" customHeight="1">
      <c r="D41" s="381" t="s">
        <v>777</v>
      </c>
      <c r="F41" s="381"/>
      <c r="G41" s="381"/>
      <c r="H41" s="381"/>
      <c r="I41" s="396"/>
      <c r="J41" s="396"/>
      <c r="K41" s="396"/>
      <c r="L41" s="396"/>
      <c r="M41" s="396"/>
      <c r="N41" s="396"/>
      <c r="O41" s="396"/>
      <c r="P41" s="396"/>
      <c r="Q41" s="396"/>
      <c r="R41" s="396"/>
      <c r="S41" s="396"/>
      <c r="T41" s="396"/>
      <c r="U41" s="396"/>
      <c r="V41" s="396"/>
      <c r="W41" s="396"/>
      <c r="X41" s="396"/>
      <c r="Y41" s="396"/>
      <c r="Z41" s="396"/>
      <c r="AA41" s="396"/>
      <c r="AB41" s="396"/>
      <c r="AC41" s="396"/>
      <c r="AD41" s="381"/>
      <c r="AE41" s="381"/>
    </row>
    <row r="42" spans="1:32" s="385" customFormat="1" ht="13.95" customHeight="1">
      <c r="D42" s="383"/>
      <c r="E42" s="382"/>
      <c r="F42" s="381" t="s">
        <v>776</v>
      </c>
      <c r="G42" s="381"/>
      <c r="H42" s="381"/>
      <c r="J42" s="381"/>
      <c r="K42" s="381"/>
      <c r="L42" s="381"/>
      <c r="M42" s="381"/>
      <c r="N42" s="381"/>
      <c r="O42" s="381"/>
      <c r="P42" s="381"/>
      <c r="Q42" s="381"/>
      <c r="R42" s="381"/>
      <c r="S42" s="381"/>
      <c r="T42" s="381"/>
      <c r="U42" s="381"/>
      <c r="V42" s="381"/>
      <c r="W42" s="381"/>
      <c r="X42" s="381"/>
      <c r="Y42" s="381"/>
      <c r="Z42" s="381"/>
      <c r="AA42" s="381"/>
      <c r="AB42" s="381"/>
      <c r="AC42" s="381"/>
      <c r="AD42" s="381"/>
    </row>
    <row r="43" spans="1:32" s="385" customFormat="1" ht="13.95" customHeight="1">
      <c r="D43" s="383"/>
      <c r="E43" s="382"/>
      <c r="F43" s="381" t="s">
        <v>775</v>
      </c>
      <c r="G43" s="381"/>
      <c r="H43" s="381"/>
      <c r="J43" s="381"/>
      <c r="K43" s="381"/>
      <c r="L43" s="381"/>
      <c r="M43" s="381"/>
      <c r="N43" s="381"/>
      <c r="O43" s="381"/>
      <c r="P43" s="381"/>
      <c r="Q43" s="381"/>
      <c r="R43" s="381"/>
      <c r="S43" s="381"/>
      <c r="T43" s="381"/>
      <c r="U43" s="381"/>
      <c r="V43" s="381"/>
      <c r="W43" s="381"/>
      <c r="X43" s="381"/>
      <c r="Y43" s="381"/>
      <c r="Z43" s="381"/>
      <c r="AA43" s="381"/>
      <c r="AB43" s="381"/>
      <c r="AC43" s="381"/>
      <c r="AD43" s="381"/>
    </row>
    <row r="44" spans="1:32" s="385" customFormat="1" ht="13.95" customHeight="1">
      <c r="D44" s="383"/>
      <c r="E44" s="382"/>
      <c r="F44" s="381" t="s">
        <v>774</v>
      </c>
      <c r="G44" s="381"/>
      <c r="H44" s="381"/>
      <c r="J44" s="381"/>
      <c r="K44" s="381"/>
      <c r="L44" s="381"/>
      <c r="M44" s="381"/>
      <c r="N44" s="381"/>
      <c r="O44" s="381"/>
      <c r="P44" s="381"/>
      <c r="Q44" s="381"/>
      <c r="R44" s="381"/>
      <c r="S44" s="381"/>
      <c r="T44" s="381"/>
      <c r="U44" s="381"/>
      <c r="V44" s="381"/>
      <c r="W44" s="381"/>
      <c r="X44" s="381"/>
      <c r="Y44" s="381"/>
      <c r="Z44" s="381"/>
      <c r="AA44" s="381"/>
      <c r="AB44" s="381"/>
      <c r="AC44" s="381"/>
      <c r="AD44" s="381"/>
    </row>
    <row r="45" spans="1:32" s="385" customFormat="1" ht="13.5" customHeight="1">
      <c r="D45" s="383"/>
      <c r="E45" s="382"/>
      <c r="F45" s="381" t="s">
        <v>773</v>
      </c>
      <c r="G45" s="381"/>
      <c r="H45" s="381"/>
      <c r="J45" s="381"/>
      <c r="K45" s="381"/>
      <c r="L45" s="381"/>
      <c r="M45" s="381"/>
      <c r="N45" s="381"/>
      <c r="O45" s="381"/>
      <c r="P45" s="381"/>
      <c r="Q45" s="381"/>
      <c r="R45" s="381"/>
      <c r="S45" s="381"/>
      <c r="T45" s="381"/>
      <c r="U45" s="381"/>
      <c r="V45" s="381"/>
      <c r="W45" s="381"/>
      <c r="X45" s="381"/>
      <c r="Y45" s="381"/>
      <c r="Z45" s="381"/>
      <c r="AA45" s="381"/>
      <c r="AB45" s="381"/>
      <c r="AC45" s="381"/>
      <c r="AD45" s="381"/>
    </row>
    <row r="46" spans="1:32" ht="13.95" customHeight="1">
      <c r="A46" s="452"/>
      <c r="B46" s="451"/>
      <c r="C46" s="450">
        <v>3</v>
      </c>
      <c r="D46" s="450" t="s">
        <v>772</v>
      </c>
      <c r="E46" s="450"/>
      <c r="F46" s="450"/>
      <c r="G46" s="450"/>
      <c r="H46" s="450"/>
      <c r="I46" s="450"/>
      <c r="J46" s="450"/>
      <c r="K46" s="450" t="s">
        <v>879</v>
      </c>
      <c r="L46" s="450"/>
      <c r="M46" s="450"/>
      <c r="N46" s="450"/>
      <c r="O46" s="450"/>
      <c r="P46" s="450"/>
      <c r="Q46" s="450"/>
      <c r="R46" s="450"/>
      <c r="S46" s="450"/>
      <c r="T46" s="450"/>
      <c r="U46" s="450"/>
      <c r="V46" s="450"/>
      <c r="W46" s="450"/>
      <c r="X46" s="450"/>
      <c r="Y46" s="450"/>
      <c r="Z46" s="450"/>
      <c r="AA46" s="450"/>
      <c r="AB46" s="450"/>
      <c r="AC46" s="450"/>
      <c r="AD46" s="450"/>
      <c r="AE46" s="450"/>
      <c r="AF46" s="450"/>
    </row>
    <row r="47" spans="1:32" ht="13.95" customHeight="1">
      <c r="A47" s="452"/>
      <c r="B47" s="451"/>
      <c r="C47" s="450">
        <v>4</v>
      </c>
      <c r="D47" s="450" t="s">
        <v>770</v>
      </c>
      <c r="E47" s="450"/>
      <c r="F47" s="450"/>
      <c r="G47" s="450"/>
      <c r="H47" s="450"/>
      <c r="I47" s="450"/>
      <c r="J47" s="450"/>
      <c r="K47" s="450" t="s">
        <v>769</v>
      </c>
      <c r="L47" s="450"/>
      <c r="M47" s="450"/>
      <c r="N47" s="450"/>
      <c r="O47" s="450"/>
      <c r="P47" s="450"/>
      <c r="Q47" s="450"/>
      <c r="R47" s="450"/>
      <c r="S47" s="450"/>
      <c r="T47" s="450"/>
      <c r="U47" s="450"/>
      <c r="V47" s="450"/>
      <c r="W47" s="450"/>
      <c r="X47" s="450"/>
      <c r="Y47" s="450"/>
      <c r="Z47" s="450"/>
      <c r="AA47" s="450"/>
      <c r="AB47" s="450"/>
      <c r="AC47" s="450"/>
      <c r="AD47" s="450"/>
      <c r="AE47" s="450"/>
      <c r="AF47" s="450"/>
    </row>
    <row r="48" spans="1:32" ht="13.95" customHeight="1">
      <c r="A48" s="450"/>
      <c r="B48" s="450"/>
      <c r="C48" s="450"/>
      <c r="D48" s="450" t="s">
        <v>768</v>
      </c>
      <c r="E48" s="450"/>
      <c r="F48" s="450"/>
      <c r="G48" s="450"/>
      <c r="H48" s="450"/>
      <c r="I48" s="450"/>
      <c r="J48" s="450"/>
      <c r="K48" s="450" t="s">
        <v>767</v>
      </c>
      <c r="L48" s="450"/>
      <c r="M48" s="450"/>
      <c r="N48" s="450"/>
      <c r="O48" s="450"/>
      <c r="P48" s="450"/>
      <c r="Q48" s="450"/>
      <c r="R48" s="450"/>
      <c r="S48" s="450"/>
      <c r="T48" s="450"/>
      <c r="U48" s="450"/>
      <c r="V48" s="450"/>
      <c r="W48" s="450"/>
      <c r="X48" s="450"/>
      <c r="Y48" s="450"/>
      <c r="Z48" s="450"/>
      <c r="AA48" s="450"/>
      <c r="AB48" s="450"/>
      <c r="AC48" s="450"/>
      <c r="AD48" s="450"/>
      <c r="AE48" s="450"/>
      <c r="AF48" s="450"/>
    </row>
    <row r="49" spans="1:32" ht="13.95" customHeight="1">
      <c r="A49" s="450" t="s">
        <v>766</v>
      </c>
      <c r="B49" s="450"/>
      <c r="C49" s="450"/>
      <c r="D49" s="450"/>
      <c r="E49" s="450"/>
      <c r="F49" s="450"/>
      <c r="G49" s="450"/>
      <c r="H49" s="450"/>
      <c r="I49" s="450"/>
      <c r="J49" s="450"/>
      <c r="K49" s="450"/>
      <c r="L49" s="450"/>
      <c r="M49" s="450"/>
      <c r="N49" s="450"/>
      <c r="O49" s="450"/>
      <c r="P49" s="450"/>
      <c r="Q49" s="450"/>
      <c r="R49" s="450"/>
      <c r="S49" s="450"/>
      <c r="T49" s="450"/>
      <c r="U49" s="450"/>
      <c r="V49" s="450"/>
      <c r="W49" s="450"/>
      <c r="X49" s="450"/>
      <c r="Y49" s="450"/>
      <c r="Z49" s="450"/>
      <c r="AA49" s="450"/>
      <c r="AB49" s="450"/>
      <c r="AC49" s="450"/>
      <c r="AD49" s="450"/>
      <c r="AE49" s="450"/>
      <c r="AF49" s="450"/>
    </row>
    <row r="50" spans="1:32" ht="13.95" customHeight="1">
      <c r="A50" s="452"/>
      <c r="B50" s="451"/>
      <c r="C50" s="450">
        <v>5</v>
      </c>
      <c r="D50" s="450" t="s">
        <v>765</v>
      </c>
      <c r="E50" s="450"/>
      <c r="F50" s="450"/>
      <c r="G50" s="450"/>
      <c r="H50" s="450"/>
      <c r="I50" s="450"/>
      <c r="J50" s="450"/>
      <c r="K50" s="511" t="s">
        <v>764</v>
      </c>
      <c r="L50" s="511"/>
      <c r="M50" s="511"/>
      <c r="N50" s="511"/>
      <c r="O50" s="511"/>
      <c r="P50" s="511"/>
      <c r="Q50" s="511"/>
      <c r="R50" s="511"/>
      <c r="S50" s="511"/>
      <c r="T50" s="511"/>
      <c r="U50" s="511"/>
      <c r="V50" s="511"/>
      <c r="W50" s="511"/>
      <c r="X50" s="511"/>
      <c r="Y50" s="511"/>
      <c r="Z50" s="511"/>
      <c r="AA50" s="511"/>
      <c r="AB50" s="511"/>
      <c r="AC50" s="511"/>
      <c r="AD50" s="450"/>
      <c r="AE50" s="450"/>
      <c r="AF50" s="450"/>
    </row>
    <row r="51" spans="1:32" ht="13.95" customHeight="1">
      <c r="A51" s="450"/>
      <c r="B51" s="450"/>
      <c r="C51" s="450"/>
      <c r="D51" s="450"/>
      <c r="E51" s="450"/>
      <c r="F51" s="450"/>
      <c r="G51" s="450"/>
      <c r="H51" s="450"/>
      <c r="I51" s="450"/>
      <c r="J51" s="450"/>
      <c r="K51" s="511"/>
      <c r="L51" s="511"/>
      <c r="M51" s="511"/>
      <c r="N51" s="511"/>
      <c r="O51" s="511"/>
      <c r="P51" s="511"/>
      <c r="Q51" s="511"/>
      <c r="R51" s="511"/>
      <c r="S51" s="511"/>
      <c r="T51" s="511"/>
      <c r="U51" s="511"/>
      <c r="V51" s="511"/>
      <c r="W51" s="511"/>
      <c r="X51" s="511"/>
      <c r="Y51" s="511"/>
      <c r="Z51" s="511"/>
      <c r="AA51" s="511"/>
      <c r="AB51" s="511"/>
      <c r="AC51" s="511"/>
      <c r="AD51" s="450"/>
      <c r="AE51" s="450"/>
      <c r="AF51" s="450"/>
    </row>
    <row r="52" spans="1:32" ht="13.95" customHeight="1">
      <c r="A52" s="452"/>
      <c r="B52" s="451"/>
      <c r="C52" s="450">
        <v>6</v>
      </c>
      <c r="D52" s="450" t="s">
        <v>763</v>
      </c>
      <c r="E52" s="450"/>
      <c r="F52" s="450"/>
      <c r="G52" s="450"/>
      <c r="H52" s="450"/>
      <c r="I52" s="450"/>
      <c r="J52" s="450"/>
      <c r="K52" s="450"/>
      <c r="L52" s="450"/>
      <c r="M52" s="450"/>
      <c r="N52" s="450"/>
      <c r="O52" s="450"/>
      <c r="P52" s="450"/>
      <c r="Q52" s="450"/>
      <c r="R52" s="450"/>
      <c r="S52" s="450"/>
      <c r="T52" s="450"/>
      <c r="U52" s="450"/>
      <c r="V52" s="450"/>
      <c r="W52" s="450"/>
      <c r="X52" s="450"/>
      <c r="Y52" s="450"/>
      <c r="Z52" s="450"/>
      <c r="AA52" s="450"/>
      <c r="AB52" s="450"/>
      <c r="AC52" s="450"/>
      <c r="AD52" s="450"/>
      <c r="AE52" s="450"/>
      <c r="AF52" s="450"/>
    </row>
    <row r="53" spans="1:32" ht="13.95" customHeight="1">
      <c r="A53" s="450"/>
      <c r="B53" s="450"/>
      <c r="C53" s="450"/>
      <c r="D53" s="450"/>
      <c r="E53" s="450"/>
      <c r="F53" s="450"/>
      <c r="G53" s="450"/>
      <c r="H53" s="450"/>
      <c r="I53" s="450"/>
      <c r="J53" s="450"/>
      <c r="K53" s="450"/>
      <c r="L53" s="450"/>
      <c r="M53" s="450"/>
      <c r="N53" s="450"/>
      <c r="O53" s="450"/>
      <c r="P53" s="450"/>
      <c r="Q53" s="450"/>
      <c r="R53" s="450"/>
      <c r="S53" s="450"/>
      <c r="T53" s="450"/>
      <c r="U53" s="450"/>
      <c r="V53" s="450"/>
      <c r="W53" s="450"/>
      <c r="X53" s="450"/>
      <c r="Y53" s="450"/>
      <c r="Z53" s="450"/>
      <c r="AA53" s="450"/>
      <c r="AB53" s="450"/>
      <c r="AC53" s="450"/>
      <c r="AD53" s="450"/>
      <c r="AE53" s="450"/>
      <c r="AF53" s="450"/>
    </row>
    <row r="54" spans="1:32" ht="13.95" customHeight="1">
      <c r="A54" s="456" t="s">
        <v>762</v>
      </c>
      <c r="B54" s="456"/>
      <c r="C54" s="456"/>
      <c r="D54" s="456"/>
      <c r="E54" s="456"/>
      <c r="F54" s="456"/>
      <c r="G54" s="456"/>
      <c r="H54" s="456"/>
      <c r="I54" s="450"/>
      <c r="J54" s="450"/>
      <c r="K54" s="450"/>
      <c r="L54" s="450"/>
      <c r="M54" s="450"/>
      <c r="N54" s="450"/>
      <c r="O54" s="450"/>
      <c r="P54" s="450"/>
      <c r="Q54" s="450"/>
      <c r="R54" s="450"/>
      <c r="S54" s="450"/>
      <c r="T54" s="450"/>
      <c r="U54" s="450"/>
      <c r="V54" s="450"/>
      <c r="W54" s="450"/>
      <c r="X54" s="450"/>
      <c r="Y54" s="450"/>
      <c r="Z54" s="450"/>
      <c r="AA54" s="450"/>
      <c r="AB54" s="450"/>
      <c r="AC54" s="450"/>
      <c r="AD54" s="450"/>
      <c r="AE54" s="450"/>
      <c r="AF54" s="450"/>
    </row>
    <row r="55" spans="1:32" ht="13.95" customHeight="1">
      <c r="A55" s="450"/>
      <c r="B55" s="450"/>
      <c r="C55" s="450"/>
      <c r="D55" s="450"/>
      <c r="E55" s="450"/>
      <c r="F55" s="450"/>
      <c r="G55" s="450"/>
      <c r="H55" s="450"/>
      <c r="I55" s="450"/>
      <c r="J55" s="450"/>
      <c r="K55" s="450"/>
      <c r="L55" s="450"/>
      <c r="M55" s="450"/>
      <c r="N55" s="450"/>
      <c r="O55" s="450"/>
      <c r="P55" s="450"/>
      <c r="Q55" s="450"/>
      <c r="R55" s="450"/>
      <c r="S55" s="450"/>
      <c r="T55" s="450"/>
      <c r="U55" s="450"/>
      <c r="V55" s="450"/>
      <c r="W55" s="450"/>
      <c r="X55" s="450"/>
      <c r="Y55" s="450"/>
      <c r="Z55" s="450"/>
      <c r="AA55" s="450"/>
      <c r="AB55" s="450"/>
      <c r="AC55" s="450"/>
      <c r="AD55" s="450"/>
      <c r="AE55" s="450"/>
      <c r="AF55" s="450"/>
    </row>
    <row r="56" spans="1:32" ht="13.95" customHeight="1">
      <c r="A56" s="452"/>
      <c r="B56" s="451"/>
      <c r="C56" s="450">
        <v>1</v>
      </c>
      <c r="D56" s="450" t="s">
        <v>761</v>
      </c>
      <c r="E56" s="450"/>
      <c r="F56" s="450"/>
      <c r="G56" s="450"/>
      <c r="H56" s="450"/>
      <c r="I56" s="450"/>
      <c r="J56" s="450" t="s">
        <v>760</v>
      </c>
      <c r="K56" s="450"/>
      <c r="L56" s="450"/>
      <c r="M56" s="450"/>
      <c r="N56" s="450"/>
      <c r="O56" s="450"/>
      <c r="P56" s="450"/>
      <c r="Q56" s="450"/>
      <c r="R56" s="450"/>
      <c r="S56" s="450"/>
      <c r="T56" s="450"/>
      <c r="U56" s="450"/>
      <c r="V56" s="450"/>
      <c r="W56" s="450"/>
      <c r="X56" s="450"/>
      <c r="Y56" s="450"/>
      <c r="Z56" s="450"/>
      <c r="AA56" s="450"/>
      <c r="AB56" s="450"/>
      <c r="AC56" s="450"/>
      <c r="AD56" s="450"/>
      <c r="AE56" s="450"/>
      <c r="AF56" s="450"/>
    </row>
    <row r="57" spans="1:32" ht="13.95" customHeight="1">
      <c r="A57" s="452"/>
      <c r="B57" s="451"/>
      <c r="C57" s="450">
        <v>2</v>
      </c>
      <c r="D57" s="450" t="s">
        <v>759</v>
      </c>
      <c r="E57" s="450"/>
      <c r="F57" s="450"/>
      <c r="G57" s="450"/>
      <c r="H57" s="450"/>
      <c r="I57" s="450"/>
      <c r="J57" s="450" t="s">
        <v>758</v>
      </c>
      <c r="K57" s="450"/>
      <c r="L57" s="450"/>
      <c r="M57" s="450"/>
      <c r="N57" s="450"/>
      <c r="O57" s="450"/>
      <c r="P57" s="450"/>
      <c r="Q57" s="450"/>
      <c r="R57" s="450"/>
      <c r="S57" s="450"/>
      <c r="T57" s="450"/>
      <c r="U57" s="450"/>
      <c r="V57" s="450"/>
      <c r="W57" s="450"/>
      <c r="X57" s="450"/>
      <c r="Y57" s="450"/>
      <c r="Z57" s="450"/>
      <c r="AA57" s="450"/>
      <c r="AB57" s="450"/>
      <c r="AC57" s="450"/>
      <c r="AD57" s="450"/>
      <c r="AE57" s="450"/>
      <c r="AF57" s="450"/>
    </row>
    <row r="58" spans="1:32" ht="13.95" customHeight="1">
      <c r="A58" s="452"/>
      <c r="B58" s="451"/>
      <c r="C58" s="450">
        <v>3</v>
      </c>
      <c r="D58" s="450" t="s">
        <v>757</v>
      </c>
      <c r="E58" s="450"/>
      <c r="F58" s="450"/>
      <c r="G58" s="450"/>
      <c r="H58" s="450"/>
      <c r="I58" s="450"/>
      <c r="J58" s="450" t="s">
        <v>860</v>
      </c>
      <c r="K58" s="450"/>
      <c r="L58" s="450"/>
      <c r="M58" s="450"/>
      <c r="N58" s="450"/>
      <c r="O58" s="450"/>
      <c r="P58" s="450"/>
      <c r="Q58" s="450"/>
      <c r="R58" s="450"/>
      <c r="S58" s="450"/>
      <c r="T58" s="450"/>
      <c r="U58" s="450"/>
      <c r="V58" s="450"/>
      <c r="W58" s="450"/>
      <c r="X58" s="450"/>
      <c r="Y58" s="450"/>
      <c r="Z58" s="450"/>
      <c r="AA58" s="450"/>
      <c r="AB58" s="450"/>
      <c r="AC58" s="450"/>
      <c r="AD58" s="450"/>
      <c r="AE58" s="450"/>
      <c r="AF58" s="450"/>
    </row>
    <row r="59" spans="1:32" ht="13.95" customHeight="1">
      <c r="A59" s="452"/>
      <c r="B59" s="451"/>
      <c r="C59" s="450">
        <v>4</v>
      </c>
      <c r="D59" s="450" t="s">
        <v>755</v>
      </c>
      <c r="E59" s="450"/>
      <c r="F59" s="450"/>
      <c r="G59" s="450"/>
      <c r="H59" s="450"/>
      <c r="I59" s="450"/>
      <c r="J59" s="450" t="s">
        <v>754</v>
      </c>
      <c r="K59" s="450"/>
      <c r="L59" s="450"/>
      <c r="M59" s="450"/>
      <c r="N59" s="450"/>
      <c r="O59" s="450"/>
      <c r="P59" s="450"/>
      <c r="Q59" s="450"/>
      <c r="R59" s="450"/>
      <c r="S59" s="450"/>
      <c r="T59" s="450"/>
      <c r="U59" s="450"/>
      <c r="V59" s="450"/>
      <c r="W59" s="450"/>
      <c r="X59" s="450"/>
      <c r="Y59" s="450"/>
      <c r="Z59" s="450"/>
      <c r="AA59" s="450"/>
      <c r="AB59" s="450"/>
      <c r="AC59" s="450"/>
      <c r="AD59" s="450"/>
      <c r="AE59" s="450"/>
      <c r="AF59" s="450"/>
    </row>
    <row r="60" spans="1:32" ht="13.95" customHeight="1">
      <c r="A60" s="452"/>
      <c r="B60" s="451"/>
      <c r="C60" s="450">
        <v>5</v>
      </c>
      <c r="D60" s="450" t="s">
        <v>753</v>
      </c>
      <c r="E60" s="450"/>
      <c r="F60" s="450"/>
      <c r="G60" s="450"/>
      <c r="H60" s="450"/>
      <c r="I60" s="450"/>
      <c r="J60" s="450" t="s">
        <v>752</v>
      </c>
      <c r="K60" s="450"/>
      <c r="L60" s="450"/>
      <c r="M60" s="450"/>
      <c r="N60" s="450"/>
      <c r="O60" s="450"/>
      <c r="P60" s="450"/>
      <c r="Q60" s="450"/>
      <c r="R60" s="450"/>
      <c r="S60" s="450"/>
      <c r="T60" s="450"/>
      <c r="U60" s="450"/>
      <c r="V60" s="450"/>
      <c r="W60" s="450"/>
      <c r="X60" s="450"/>
      <c r="Y60" s="450"/>
      <c r="Z60" s="450"/>
      <c r="AA60" s="450"/>
      <c r="AB60" s="450"/>
      <c r="AC60" s="450"/>
      <c r="AD60" s="450"/>
      <c r="AE60" s="450"/>
      <c r="AF60" s="450"/>
    </row>
    <row r="61" spans="1:32" ht="13.95" customHeight="1">
      <c r="A61" s="450" t="s">
        <v>689</v>
      </c>
      <c r="B61" s="450"/>
      <c r="C61" s="450"/>
      <c r="D61" s="450"/>
      <c r="E61" s="450"/>
      <c r="F61" s="450"/>
      <c r="G61" s="450"/>
      <c r="H61" s="450"/>
      <c r="I61" s="450"/>
      <c r="J61" s="450"/>
      <c r="K61" s="450"/>
      <c r="L61" s="450"/>
      <c r="M61" s="450"/>
      <c r="N61" s="450"/>
      <c r="O61" s="450"/>
      <c r="P61" s="450"/>
      <c r="Q61" s="450"/>
      <c r="R61" s="450"/>
      <c r="S61" s="450"/>
      <c r="T61" s="450"/>
      <c r="U61" s="450"/>
      <c r="V61" s="450"/>
      <c r="W61" s="450"/>
      <c r="X61" s="450"/>
      <c r="Y61" s="450"/>
      <c r="Z61" s="450"/>
      <c r="AA61" s="450"/>
      <c r="AB61" s="450"/>
      <c r="AC61" s="450"/>
      <c r="AD61" s="450"/>
      <c r="AE61" s="450"/>
      <c r="AF61" s="450"/>
    </row>
    <row r="62" spans="1:32" ht="13.95" customHeight="1">
      <c r="A62" s="452"/>
      <c r="B62" s="451"/>
      <c r="C62" s="450">
        <v>6</v>
      </c>
      <c r="D62" s="450" t="s">
        <v>751</v>
      </c>
      <c r="E62" s="450"/>
      <c r="F62" s="450"/>
      <c r="G62" s="450"/>
      <c r="H62" s="450"/>
      <c r="I62" s="450"/>
      <c r="J62" s="450"/>
      <c r="K62" s="450"/>
      <c r="L62" s="450"/>
      <c r="M62" s="450" t="s">
        <v>750</v>
      </c>
      <c r="N62" s="450"/>
      <c r="O62" s="450"/>
      <c r="P62" s="450"/>
      <c r="Q62" s="450"/>
      <c r="R62" s="450"/>
      <c r="S62" s="450"/>
      <c r="T62" s="450"/>
      <c r="U62" s="450"/>
      <c r="V62" s="450"/>
      <c r="W62" s="450"/>
      <c r="X62" s="450"/>
      <c r="Y62" s="450"/>
      <c r="Z62" s="450"/>
      <c r="AA62" s="450"/>
      <c r="AB62" s="450"/>
      <c r="AC62" s="450"/>
      <c r="AD62" s="450"/>
      <c r="AE62" s="450"/>
      <c r="AF62" s="450"/>
    </row>
    <row r="63" spans="1:32" ht="13.95" customHeight="1">
      <c r="A63" s="450"/>
      <c r="B63" s="450"/>
      <c r="C63" s="450"/>
      <c r="D63" s="450"/>
      <c r="E63" s="450"/>
      <c r="F63" s="450"/>
      <c r="G63" s="450"/>
      <c r="H63" s="450"/>
      <c r="I63" s="450"/>
      <c r="J63" s="450"/>
      <c r="K63" s="450"/>
      <c r="L63" s="450"/>
      <c r="M63" s="450"/>
      <c r="N63" s="450"/>
      <c r="O63" s="450"/>
      <c r="P63" s="450"/>
      <c r="Q63" s="450"/>
      <c r="R63" s="450"/>
      <c r="S63" s="450"/>
      <c r="T63" s="450"/>
      <c r="U63" s="450"/>
      <c r="V63" s="450"/>
      <c r="W63" s="450"/>
      <c r="X63" s="450"/>
      <c r="Y63" s="450"/>
      <c r="Z63" s="450"/>
      <c r="AA63" s="450"/>
      <c r="AB63" s="450"/>
      <c r="AC63" s="450"/>
      <c r="AD63" s="450"/>
      <c r="AE63" s="450"/>
      <c r="AF63" s="450"/>
    </row>
    <row r="64" spans="1:32" ht="13.95" customHeight="1">
      <c r="A64" s="456" t="s">
        <v>749</v>
      </c>
      <c r="B64" s="456"/>
      <c r="C64" s="456"/>
      <c r="D64" s="456"/>
      <c r="E64" s="456"/>
      <c r="F64" s="456"/>
      <c r="G64" s="456"/>
      <c r="H64" s="456"/>
      <c r="I64" s="450"/>
      <c r="J64" s="450"/>
      <c r="K64" s="450"/>
      <c r="L64" s="450"/>
      <c r="M64" s="450"/>
      <c r="N64" s="450"/>
      <c r="O64" s="450"/>
      <c r="P64" s="450"/>
      <c r="Q64" s="450"/>
      <c r="R64" s="450"/>
      <c r="S64" s="450"/>
      <c r="T64" s="450"/>
      <c r="U64" s="450"/>
      <c r="V64" s="450"/>
      <c r="W64" s="450"/>
      <c r="X64" s="450"/>
      <c r="Y64" s="450"/>
      <c r="Z64" s="450"/>
      <c r="AA64" s="450"/>
      <c r="AB64" s="450"/>
      <c r="AC64" s="450"/>
      <c r="AD64" s="450"/>
      <c r="AE64" s="450"/>
      <c r="AF64" s="450"/>
    </row>
    <row r="65" spans="1:32" ht="13.95" customHeight="1">
      <c r="A65" s="450"/>
      <c r="B65" s="450"/>
      <c r="C65" s="450"/>
      <c r="D65" s="450"/>
      <c r="E65" s="450"/>
      <c r="F65" s="450"/>
      <c r="G65" s="450"/>
      <c r="H65" s="450"/>
      <c r="I65" s="450"/>
      <c r="J65" s="450"/>
      <c r="K65" s="450"/>
      <c r="L65" s="450"/>
      <c r="M65" s="450"/>
      <c r="N65" s="450"/>
      <c r="O65" s="450"/>
      <c r="P65" s="450"/>
      <c r="Q65" s="450"/>
      <c r="R65" s="450"/>
      <c r="S65" s="450"/>
      <c r="T65" s="450"/>
      <c r="U65" s="450"/>
      <c r="V65" s="450"/>
      <c r="W65" s="450"/>
      <c r="X65" s="450"/>
      <c r="Y65" s="450"/>
      <c r="Z65" s="450"/>
      <c r="AA65" s="450"/>
      <c r="AB65" s="450"/>
      <c r="AC65" s="450"/>
      <c r="AD65" s="450"/>
      <c r="AE65" s="450"/>
      <c r="AF65" s="450"/>
    </row>
    <row r="66" spans="1:32" ht="13.95" customHeight="1">
      <c r="A66" s="452"/>
      <c r="B66" s="451"/>
      <c r="C66" s="455" t="s">
        <v>748</v>
      </c>
      <c r="D66" s="450"/>
      <c r="E66" s="450"/>
      <c r="F66" s="450"/>
      <c r="G66" s="450"/>
      <c r="H66" s="450"/>
      <c r="I66" s="450"/>
      <c r="J66" s="450"/>
      <c r="K66" s="450"/>
      <c r="L66" s="450"/>
      <c r="M66" s="450"/>
      <c r="N66" s="450"/>
      <c r="O66" s="450"/>
      <c r="P66" s="450"/>
      <c r="Q66" s="450"/>
      <c r="R66" s="450"/>
      <c r="S66" s="450"/>
      <c r="T66" s="450"/>
      <c r="U66" s="450"/>
      <c r="V66" s="450"/>
      <c r="W66" s="450"/>
      <c r="X66" s="450"/>
      <c r="Y66" s="450"/>
      <c r="Z66" s="450"/>
      <c r="AA66" s="450"/>
      <c r="AB66" s="450"/>
      <c r="AC66" s="450"/>
      <c r="AD66" s="450"/>
      <c r="AE66" s="450"/>
      <c r="AF66" s="450"/>
    </row>
    <row r="67" spans="1:32" ht="13.95" customHeight="1">
      <c r="A67" s="450"/>
      <c r="B67" s="450"/>
      <c r="C67" s="452"/>
      <c r="D67" s="451"/>
      <c r="E67" s="450" t="s">
        <v>747</v>
      </c>
      <c r="F67" s="450" t="s">
        <v>746</v>
      </c>
      <c r="G67" s="450"/>
      <c r="H67" s="450"/>
      <c r="I67" s="450"/>
      <c r="J67" s="450"/>
      <c r="K67" s="450"/>
      <c r="L67" s="450"/>
      <c r="M67" s="450"/>
      <c r="N67" s="450"/>
      <c r="O67" s="450"/>
      <c r="P67" s="450"/>
      <c r="Q67" s="450"/>
      <c r="R67" s="450"/>
      <c r="S67" s="450"/>
      <c r="T67" s="450"/>
      <c r="U67" s="450"/>
      <c r="V67" s="450"/>
      <c r="W67" s="450"/>
      <c r="X67" s="450"/>
      <c r="Y67" s="450"/>
      <c r="Z67" s="450"/>
      <c r="AA67" s="450"/>
      <c r="AB67" s="450"/>
      <c r="AC67" s="450"/>
      <c r="AD67" s="450"/>
      <c r="AE67" s="450"/>
      <c r="AF67" s="450"/>
    </row>
    <row r="68" spans="1:32" ht="13.95" customHeight="1">
      <c r="A68" s="450"/>
      <c r="B68" s="450"/>
      <c r="C68" s="452"/>
      <c r="D68" s="451"/>
      <c r="E68" s="450" t="s">
        <v>745</v>
      </c>
      <c r="F68" s="450" t="s">
        <v>744</v>
      </c>
      <c r="G68" s="450"/>
      <c r="H68" s="450"/>
      <c r="I68" s="450"/>
      <c r="J68" s="450"/>
      <c r="K68" s="450"/>
      <c r="L68" s="450"/>
      <c r="M68" s="450"/>
      <c r="N68" s="450"/>
      <c r="O68" s="450"/>
      <c r="P68" s="450"/>
      <c r="Q68" s="450"/>
      <c r="R68" s="450"/>
      <c r="S68" s="450"/>
      <c r="T68" s="450"/>
      <c r="U68" s="450"/>
      <c r="V68" s="450"/>
      <c r="W68" s="450"/>
      <c r="X68" s="450"/>
      <c r="Y68" s="450"/>
      <c r="Z68" s="450"/>
      <c r="AA68" s="450"/>
      <c r="AB68" s="450"/>
      <c r="AC68" s="450"/>
      <c r="AD68" s="450"/>
      <c r="AE68" s="450"/>
      <c r="AF68" s="450"/>
    </row>
    <row r="69" spans="1:32" ht="13.95" customHeight="1">
      <c r="A69" s="450"/>
      <c r="B69" s="450"/>
      <c r="C69" s="452"/>
      <c r="D69" s="451"/>
      <c r="E69" s="450" t="s">
        <v>743</v>
      </c>
      <c r="F69" s="450" t="s">
        <v>742</v>
      </c>
      <c r="G69" s="450"/>
      <c r="H69" s="450"/>
      <c r="I69" s="450"/>
      <c r="J69" s="450"/>
      <c r="K69" s="450"/>
      <c r="L69" s="450"/>
      <c r="M69" s="450"/>
      <c r="N69" s="450"/>
      <c r="O69" s="450"/>
      <c r="P69" s="450"/>
      <c r="Q69" s="450"/>
      <c r="R69" s="450"/>
      <c r="S69" s="450"/>
      <c r="T69" s="450"/>
      <c r="U69" s="450"/>
      <c r="V69" s="450"/>
      <c r="W69" s="450"/>
      <c r="X69" s="450"/>
      <c r="Y69" s="450"/>
      <c r="Z69" s="450"/>
      <c r="AA69" s="450"/>
      <c r="AB69" s="450"/>
      <c r="AC69" s="450"/>
      <c r="AD69" s="450"/>
      <c r="AE69" s="450"/>
      <c r="AF69" s="450"/>
    </row>
    <row r="70" spans="1:32" s="450" customFormat="1" ht="13.95" customHeight="1">
      <c r="C70" s="452"/>
      <c r="D70" s="454"/>
      <c r="E70" s="450" t="s">
        <v>741</v>
      </c>
      <c r="F70" s="450" t="s">
        <v>740</v>
      </c>
    </row>
    <row r="71" spans="1:32" s="450" customFormat="1" ht="13.95" customHeight="1">
      <c r="D71" s="452"/>
      <c r="E71" s="451"/>
      <c r="F71" s="450" t="s">
        <v>739</v>
      </c>
    </row>
    <row r="72" spans="1:32" s="450" customFormat="1" ht="13.95" customHeight="1">
      <c r="D72" s="452"/>
      <c r="E72" s="451"/>
      <c r="F72" s="450" t="s">
        <v>738</v>
      </c>
    </row>
    <row r="73" spans="1:32" s="450" customFormat="1" ht="13.95" customHeight="1">
      <c r="D73" s="453"/>
      <c r="E73" s="451"/>
      <c r="F73" s="450" t="s">
        <v>737</v>
      </c>
    </row>
    <row r="74" spans="1:32" ht="13.95" customHeight="1">
      <c r="A74" s="450"/>
      <c r="B74" s="450"/>
      <c r="C74" s="452"/>
      <c r="D74" s="451"/>
      <c r="E74" s="450" t="s">
        <v>736</v>
      </c>
      <c r="F74" s="509" t="s">
        <v>735</v>
      </c>
      <c r="G74" s="509"/>
      <c r="H74" s="509"/>
      <c r="I74" s="509"/>
      <c r="J74" s="509"/>
      <c r="K74" s="509"/>
      <c r="L74" s="509"/>
      <c r="M74" s="509"/>
      <c r="N74" s="509"/>
      <c r="O74" s="509"/>
      <c r="P74" s="509"/>
      <c r="Q74" s="509"/>
      <c r="R74" s="509"/>
      <c r="S74" s="509"/>
      <c r="T74" s="509"/>
      <c r="U74" s="509"/>
      <c r="V74" s="509"/>
      <c r="W74" s="509"/>
      <c r="X74" s="509"/>
      <c r="Y74" s="509"/>
      <c r="Z74" s="509"/>
      <c r="AA74" s="509"/>
      <c r="AB74" s="509"/>
      <c r="AC74" s="509"/>
      <c r="AD74" s="450"/>
      <c r="AE74" s="450"/>
      <c r="AF74" s="450"/>
    </row>
    <row r="75" spans="1:32" ht="13.95" customHeight="1">
      <c r="A75" s="450"/>
      <c r="B75" s="450"/>
      <c r="C75" s="450"/>
      <c r="D75" s="450"/>
      <c r="E75" s="450"/>
      <c r="F75" s="509"/>
      <c r="G75" s="509"/>
      <c r="H75" s="509"/>
      <c r="I75" s="509"/>
      <c r="J75" s="509"/>
      <c r="K75" s="509"/>
      <c r="L75" s="509"/>
      <c r="M75" s="509"/>
      <c r="N75" s="509"/>
      <c r="O75" s="509"/>
      <c r="P75" s="509"/>
      <c r="Q75" s="509"/>
      <c r="R75" s="509"/>
      <c r="S75" s="509"/>
      <c r="T75" s="509"/>
      <c r="U75" s="509"/>
      <c r="V75" s="509"/>
      <c r="W75" s="509"/>
      <c r="X75" s="509"/>
      <c r="Y75" s="509"/>
      <c r="Z75" s="509"/>
      <c r="AA75" s="509"/>
      <c r="AB75" s="509"/>
      <c r="AC75" s="509"/>
      <c r="AD75" s="450"/>
      <c r="AE75" s="450"/>
      <c r="AF75" s="450"/>
    </row>
    <row r="76" spans="1:32" ht="13.95" customHeight="1">
      <c r="A76" s="450"/>
      <c r="B76" s="450"/>
      <c r="C76" s="452"/>
      <c r="D76" s="451"/>
      <c r="E76" s="450" t="s">
        <v>734</v>
      </c>
      <c r="F76" s="450" t="s">
        <v>733</v>
      </c>
      <c r="G76" s="450"/>
      <c r="H76" s="450"/>
      <c r="I76" s="450"/>
      <c r="J76" s="450"/>
      <c r="K76" s="450"/>
      <c r="L76" s="450"/>
      <c r="M76" s="450"/>
      <c r="N76" s="450"/>
      <c r="O76" s="450"/>
      <c r="P76" s="450"/>
      <c r="Q76" s="450"/>
      <c r="R76" s="450"/>
      <c r="S76" s="450"/>
      <c r="T76" s="450"/>
      <c r="U76" s="450"/>
      <c r="V76" s="450"/>
      <c r="W76" s="450"/>
      <c r="X76" s="450"/>
      <c r="Y76" s="450"/>
      <c r="Z76" s="450"/>
      <c r="AA76" s="450"/>
      <c r="AB76" s="450"/>
      <c r="AC76" s="450"/>
      <c r="AD76" s="450"/>
      <c r="AE76" s="450"/>
      <c r="AF76" s="450"/>
    </row>
    <row r="77" spans="1:32" ht="13.95" customHeight="1">
      <c r="A77" s="450"/>
      <c r="B77" s="450"/>
      <c r="C77" s="452"/>
      <c r="D77" s="451"/>
      <c r="E77" s="450" t="s">
        <v>732</v>
      </c>
      <c r="F77" s="450" t="s">
        <v>859</v>
      </c>
      <c r="G77" s="450"/>
      <c r="H77" s="450"/>
      <c r="I77" s="450"/>
      <c r="J77" s="450"/>
      <c r="K77" s="450"/>
      <c r="L77" s="450"/>
      <c r="M77" s="450"/>
      <c r="N77" s="450"/>
      <c r="O77" s="450"/>
      <c r="P77" s="450"/>
      <c r="Q77" s="450"/>
      <c r="R77" s="450"/>
      <c r="S77" s="450"/>
      <c r="T77" s="450"/>
      <c r="U77" s="450"/>
      <c r="V77" s="450"/>
      <c r="W77" s="450"/>
      <c r="X77" s="450"/>
      <c r="Y77" s="450"/>
      <c r="Z77" s="450"/>
      <c r="AA77" s="450"/>
      <c r="AB77" s="450"/>
      <c r="AC77" s="450"/>
      <c r="AD77" s="450"/>
      <c r="AE77" s="450"/>
      <c r="AF77" s="450"/>
    </row>
    <row r="78" spans="1:32" ht="13.95" customHeight="1">
      <c r="A78" s="450"/>
      <c r="B78" s="450"/>
      <c r="C78" s="452"/>
      <c r="D78" s="451"/>
      <c r="E78" s="450" t="s">
        <v>730</v>
      </c>
      <c r="F78" s="450" t="s">
        <v>729</v>
      </c>
      <c r="G78" s="450"/>
      <c r="H78" s="450"/>
      <c r="I78" s="450"/>
      <c r="J78" s="450"/>
      <c r="K78" s="450"/>
      <c r="L78" s="450"/>
      <c r="M78" s="450"/>
      <c r="N78" s="450"/>
      <c r="O78" s="450"/>
      <c r="P78" s="450"/>
      <c r="Q78" s="450"/>
      <c r="R78" s="450"/>
      <c r="S78" s="450"/>
      <c r="T78" s="450"/>
      <c r="U78" s="450"/>
      <c r="V78" s="450"/>
      <c r="W78" s="450"/>
      <c r="X78" s="450"/>
      <c r="Y78" s="450"/>
      <c r="Z78" s="450"/>
      <c r="AA78" s="450"/>
      <c r="AB78" s="450"/>
      <c r="AC78" s="450"/>
      <c r="AD78" s="450"/>
      <c r="AE78" s="450"/>
      <c r="AF78" s="450"/>
    </row>
    <row r="79" spans="1:32" ht="13.95" customHeight="1">
      <c r="A79" s="450"/>
      <c r="B79" s="450"/>
      <c r="C79" s="452"/>
      <c r="D79" s="451"/>
      <c r="E79" s="450" t="s">
        <v>728</v>
      </c>
      <c r="F79" s="450" t="s">
        <v>858</v>
      </c>
      <c r="G79" s="450"/>
      <c r="H79" s="450"/>
      <c r="I79" s="450"/>
      <c r="J79" s="450"/>
      <c r="K79" s="450"/>
      <c r="L79" s="450"/>
      <c r="M79" s="450"/>
      <c r="N79" s="450"/>
      <c r="O79" s="450"/>
      <c r="P79" s="450"/>
      <c r="Q79" s="450"/>
      <c r="R79" s="450"/>
      <c r="S79" s="450"/>
      <c r="T79" s="450"/>
      <c r="U79" s="450"/>
      <c r="V79" s="450"/>
      <c r="W79" s="450"/>
      <c r="X79" s="450"/>
      <c r="Y79" s="450"/>
      <c r="Z79" s="450"/>
      <c r="AA79" s="450"/>
      <c r="AB79" s="450"/>
      <c r="AC79" s="450"/>
      <c r="AD79" s="450"/>
      <c r="AE79" s="450"/>
      <c r="AF79" s="450"/>
    </row>
    <row r="80" spans="1:32" ht="13.95" customHeight="1">
      <c r="A80" s="450"/>
      <c r="B80" s="450"/>
      <c r="C80" s="452"/>
      <c r="D80" s="451"/>
      <c r="E80" s="450" t="s">
        <v>726</v>
      </c>
      <c r="F80" s="450" t="s">
        <v>725</v>
      </c>
      <c r="G80" s="450"/>
      <c r="H80" s="450"/>
      <c r="I80" s="450"/>
      <c r="J80" s="450"/>
      <c r="K80" s="450"/>
      <c r="L80" s="450"/>
      <c r="M80" s="450"/>
      <c r="N80" s="450"/>
      <c r="O80" s="450"/>
      <c r="P80" s="450"/>
      <c r="Q80" s="450"/>
      <c r="R80" s="450"/>
      <c r="S80" s="450"/>
      <c r="T80" s="450"/>
      <c r="U80" s="450"/>
      <c r="V80" s="450"/>
      <c r="W80" s="450"/>
      <c r="X80" s="450"/>
      <c r="Y80" s="450"/>
      <c r="Z80" s="450"/>
      <c r="AA80" s="450"/>
      <c r="AB80" s="450"/>
      <c r="AC80" s="450"/>
      <c r="AD80" s="450"/>
      <c r="AE80" s="450"/>
      <c r="AF80" s="450"/>
    </row>
    <row r="81" spans="1:32" s="385" customFormat="1" ht="13.5" customHeight="1">
      <c r="D81" s="383"/>
      <c r="E81" s="382"/>
      <c r="F81" s="381" t="s">
        <v>724</v>
      </c>
      <c r="G81" s="381" t="s">
        <v>723</v>
      </c>
      <c r="H81" s="381"/>
      <c r="N81" s="381"/>
      <c r="O81" s="381"/>
      <c r="P81" s="381"/>
      <c r="Q81" s="381"/>
      <c r="R81" s="381"/>
      <c r="S81" s="381"/>
      <c r="T81" s="381"/>
      <c r="U81" s="381"/>
      <c r="V81" s="381"/>
      <c r="W81" s="381"/>
      <c r="X81" s="381"/>
      <c r="Y81" s="381"/>
      <c r="Z81" s="381"/>
      <c r="AA81" s="381"/>
      <c r="AB81" s="381"/>
      <c r="AC81" s="381"/>
      <c r="AD81" s="381"/>
    </row>
    <row r="82" spans="1:32" s="385" customFormat="1" ht="13.95" customHeight="1">
      <c r="D82" s="383"/>
      <c r="E82" s="382"/>
      <c r="F82" s="381" t="s">
        <v>722</v>
      </c>
      <c r="G82" s="381" t="s">
        <v>721</v>
      </c>
      <c r="H82" s="381"/>
      <c r="N82" s="381"/>
      <c r="O82" s="381"/>
      <c r="P82" s="381"/>
      <c r="Q82" s="381"/>
      <c r="R82" s="381"/>
      <c r="S82" s="381"/>
      <c r="T82" s="381"/>
      <c r="U82" s="381"/>
      <c r="V82" s="381"/>
      <c r="W82" s="381"/>
      <c r="X82" s="381"/>
      <c r="Y82" s="381"/>
      <c r="Z82" s="381"/>
      <c r="AA82" s="381"/>
      <c r="AB82" s="381"/>
      <c r="AC82" s="381"/>
      <c r="AD82" s="381"/>
    </row>
    <row r="83" spans="1:32" s="385" customFormat="1" ht="13.95" customHeight="1">
      <c r="D83" s="383"/>
      <c r="E83" s="382"/>
      <c r="F83" s="381" t="s">
        <v>720</v>
      </c>
      <c r="G83" s="381" t="s">
        <v>719</v>
      </c>
      <c r="H83" s="381"/>
      <c r="N83" s="381"/>
      <c r="O83" s="381"/>
      <c r="P83" s="381"/>
      <c r="Q83" s="381"/>
      <c r="R83" s="381"/>
      <c r="S83" s="381"/>
      <c r="T83" s="381"/>
      <c r="U83" s="381"/>
      <c r="V83" s="381"/>
      <c r="W83" s="381"/>
      <c r="X83" s="381"/>
      <c r="Y83" s="381"/>
      <c r="Z83" s="381"/>
      <c r="AA83" s="381"/>
      <c r="AB83" s="381"/>
      <c r="AC83" s="381"/>
      <c r="AD83" s="381"/>
    </row>
    <row r="84" spans="1:32" s="385" customFormat="1" ht="13.95" customHeight="1">
      <c r="D84" s="383"/>
      <c r="E84" s="382"/>
      <c r="F84" s="381" t="s">
        <v>718</v>
      </c>
      <c r="G84" s="390" t="s">
        <v>717</v>
      </c>
      <c r="H84" s="381"/>
      <c r="N84" s="381"/>
      <c r="O84" s="381"/>
      <c r="P84" s="381"/>
      <c r="Q84" s="381"/>
      <c r="R84" s="381"/>
      <c r="S84" s="381"/>
      <c r="T84" s="381"/>
      <c r="U84" s="381"/>
      <c r="V84" s="381"/>
      <c r="W84" s="381"/>
      <c r="X84" s="381"/>
      <c r="Y84" s="381"/>
      <c r="Z84" s="381"/>
      <c r="AA84" s="381"/>
      <c r="AB84" s="381"/>
      <c r="AC84" s="381"/>
      <c r="AD84" s="381"/>
    </row>
    <row r="85" spans="1:32" s="385" customFormat="1" ht="13.95" customHeight="1">
      <c r="D85" s="383"/>
      <c r="E85" s="382"/>
      <c r="F85" s="381" t="s">
        <v>716</v>
      </c>
      <c r="G85" s="381" t="s">
        <v>715</v>
      </c>
      <c r="H85" s="381"/>
      <c r="N85" s="381"/>
      <c r="O85" s="381"/>
      <c r="P85" s="381"/>
      <c r="Q85" s="381"/>
      <c r="R85" s="381"/>
      <c r="S85" s="381"/>
      <c r="T85" s="381"/>
      <c r="U85" s="381"/>
      <c r="V85" s="381"/>
      <c r="W85" s="381"/>
      <c r="X85" s="381"/>
      <c r="Y85" s="381"/>
      <c r="Z85" s="381"/>
      <c r="AA85" s="381"/>
      <c r="AB85" s="381"/>
      <c r="AC85" s="381"/>
      <c r="AD85" s="381"/>
    </row>
    <row r="86" spans="1:32" ht="13.95" customHeight="1">
      <c r="A86" s="450"/>
      <c r="B86" s="450"/>
      <c r="C86" s="452"/>
      <c r="D86" s="451"/>
      <c r="E86" s="450" t="s">
        <v>714</v>
      </c>
      <c r="F86" s="450" t="s">
        <v>713</v>
      </c>
      <c r="G86" s="450"/>
      <c r="H86" s="450"/>
      <c r="I86" s="450"/>
      <c r="J86" s="450"/>
      <c r="K86" s="450"/>
      <c r="L86" s="450"/>
      <c r="M86" s="450"/>
      <c r="N86" s="450"/>
      <c r="O86" s="450"/>
      <c r="P86" s="450"/>
      <c r="Q86" s="450"/>
      <c r="R86" s="450"/>
      <c r="S86" s="450"/>
      <c r="T86" s="450"/>
      <c r="U86" s="450"/>
      <c r="V86" s="450"/>
      <c r="W86" s="450"/>
      <c r="X86" s="450"/>
      <c r="Y86" s="450"/>
      <c r="Z86" s="450"/>
      <c r="AA86" s="450"/>
      <c r="AB86" s="450"/>
      <c r="AC86" s="450"/>
      <c r="AD86" s="450"/>
      <c r="AE86" s="450"/>
      <c r="AF86" s="450"/>
    </row>
    <row r="87" spans="1:32" s="385" customFormat="1" ht="13.95" customHeight="1">
      <c r="A87" s="381"/>
      <c r="B87" s="381"/>
      <c r="C87" s="381"/>
      <c r="D87" s="381"/>
      <c r="E87" s="381"/>
      <c r="F87" s="381"/>
      <c r="G87" s="381"/>
      <c r="H87" s="381"/>
      <c r="I87" s="381"/>
      <c r="J87" s="381"/>
      <c r="K87" s="381"/>
      <c r="L87" s="381"/>
      <c r="M87" s="381"/>
      <c r="N87" s="381"/>
      <c r="O87" s="381"/>
      <c r="P87" s="381"/>
      <c r="Q87" s="381"/>
      <c r="R87" s="381"/>
      <c r="S87" s="381"/>
      <c r="T87" s="381"/>
      <c r="U87" s="381"/>
      <c r="V87" s="381"/>
      <c r="W87" s="381"/>
      <c r="X87" s="381"/>
      <c r="Y87" s="381"/>
      <c r="Z87" s="381"/>
      <c r="AA87" s="381"/>
      <c r="AB87" s="381"/>
      <c r="AC87" s="381"/>
      <c r="AD87" s="381"/>
      <c r="AE87" s="381"/>
    </row>
    <row r="88" spans="1:32" s="385" customFormat="1" ht="13.95" customHeight="1">
      <c r="A88" s="381" t="s">
        <v>712</v>
      </c>
      <c r="B88" s="389"/>
      <c r="C88" s="381"/>
      <c r="D88" s="381"/>
      <c r="E88" s="381"/>
      <c r="F88" s="381"/>
      <c r="I88" s="381"/>
      <c r="J88" s="381"/>
      <c r="K88" s="381"/>
      <c r="L88" s="381"/>
      <c r="M88" s="381"/>
      <c r="N88" s="381"/>
      <c r="O88" s="381"/>
      <c r="P88" s="381"/>
      <c r="Q88" s="381"/>
      <c r="R88" s="381"/>
      <c r="S88" s="381"/>
      <c r="T88" s="381"/>
      <c r="U88" s="381"/>
      <c r="V88" s="381"/>
      <c r="W88" s="381"/>
      <c r="X88" s="381"/>
      <c r="Y88" s="381"/>
      <c r="Z88" s="381"/>
      <c r="AA88" s="381"/>
      <c r="AB88" s="381"/>
      <c r="AC88" s="381"/>
      <c r="AD88" s="381"/>
    </row>
    <row r="89" spans="1:32" s="385" customFormat="1" ht="13.95" customHeight="1">
      <c r="A89" s="383"/>
      <c r="B89" s="382"/>
      <c r="C89" s="381" t="s">
        <v>711</v>
      </c>
      <c r="D89" s="381"/>
      <c r="E89" s="381"/>
      <c r="F89" s="381"/>
      <c r="I89" s="381"/>
      <c r="J89" s="381"/>
      <c r="K89" s="381"/>
      <c r="L89" s="381"/>
      <c r="M89" s="381"/>
      <c r="N89" s="381"/>
      <c r="O89" s="381"/>
      <c r="P89" s="381"/>
      <c r="Q89" s="381"/>
      <c r="R89" s="381"/>
      <c r="S89" s="381"/>
      <c r="T89" s="381"/>
      <c r="U89" s="381"/>
      <c r="V89" s="381"/>
      <c r="W89" s="381"/>
      <c r="X89" s="381"/>
      <c r="Y89" s="381"/>
      <c r="Z89" s="381"/>
      <c r="AA89" s="381"/>
      <c r="AB89" s="381"/>
      <c r="AC89" s="381"/>
      <c r="AD89" s="381"/>
    </row>
    <row r="90" spans="1:32" ht="13.95" customHeight="1">
      <c r="A90" s="450"/>
      <c r="B90" s="450"/>
      <c r="C90" s="450"/>
      <c r="D90" s="450"/>
      <c r="E90" s="450"/>
      <c r="F90" s="450"/>
      <c r="G90" s="450"/>
      <c r="H90" s="450"/>
      <c r="I90" s="450"/>
      <c r="J90" s="450"/>
      <c r="K90" s="450"/>
      <c r="L90" s="450"/>
      <c r="M90" s="450"/>
      <c r="N90" s="450"/>
      <c r="O90" s="450"/>
      <c r="P90" s="450"/>
      <c r="Q90" s="450"/>
      <c r="R90" s="450"/>
      <c r="S90" s="450"/>
      <c r="T90" s="450"/>
      <c r="U90" s="450"/>
      <c r="V90" s="450"/>
      <c r="W90" s="450"/>
      <c r="X90" s="450"/>
      <c r="Y90" s="450"/>
      <c r="Z90" s="450"/>
      <c r="AA90" s="450"/>
      <c r="AB90" s="450"/>
      <c r="AC90" s="450"/>
      <c r="AD90" s="450"/>
      <c r="AE90" s="450"/>
      <c r="AF90" s="450"/>
    </row>
    <row r="91" spans="1:32" ht="13.95" customHeight="1">
      <c r="A91" s="452"/>
      <c r="B91" s="451"/>
      <c r="C91" s="450" t="s">
        <v>857</v>
      </c>
      <c r="D91" s="450"/>
      <c r="E91" s="450"/>
      <c r="F91" s="450"/>
      <c r="G91" s="450"/>
      <c r="H91" s="450"/>
      <c r="I91" s="450"/>
      <c r="J91" s="450"/>
      <c r="K91" s="450"/>
      <c r="L91" s="450"/>
      <c r="M91" s="450"/>
      <c r="N91" s="450"/>
      <c r="O91" s="450"/>
      <c r="P91" s="450"/>
      <c r="Q91" s="450"/>
      <c r="R91" s="450"/>
      <c r="S91" s="450"/>
      <c r="T91" s="450"/>
      <c r="U91" s="450"/>
      <c r="V91" s="450"/>
      <c r="W91" s="450"/>
      <c r="X91" s="450"/>
      <c r="Y91" s="450"/>
      <c r="Z91" s="450"/>
      <c r="AA91" s="450"/>
      <c r="AB91" s="450"/>
      <c r="AC91" s="450"/>
      <c r="AD91" s="450"/>
      <c r="AE91" s="450"/>
      <c r="AF91" s="450"/>
    </row>
    <row r="92" spans="1:32" s="381" customFormat="1" ht="13.95" customHeight="1">
      <c r="D92" s="468" t="s">
        <v>709</v>
      </c>
      <c r="E92" s="468"/>
      <c r="F92" s="468"/>
      <c r="G92" s="468"/>
      <c r="H92" s="468"/>
      <c r="I92" s="388" t="s">
        <v>706</v>
      </c>
      <c r="J92" s="469"/>
      <c r="K92" s="469"/>
      <c r="L92" s="469"/>
      <c r="M92" s="469"/>
      <c r="N92" s="469"/>
      <c r="O92" s="469"/>
      <c r="P92" s="469"/>
      <c r="Q92" s="469"/>
      <c r="R92" s="469"/>
      <c r="S92" s="387" t="s">
        <v>705</v>
      </c>
      <c r="T92" s="386" t="s">
        <v>704</v>
      </c>
    </row>
    <row r="93" spans="1:32" s="381" customFormat="1" ht="13.95" customHeight="1">
      <c r="D93" s="468" t="s">
        <v>708</v>
      </c>
      <c r="E93" s="468"/>
      <c r="F93" s="468"/>
      <c r="G93" s="468"/>
      <c r="H93" s="468"/>
      <c r="I93" s="388" t="s">
        <v>706</v>
      </c>
      <c r="J93" s="469"/>
      <c r="K93" s="469"/>
      <c r="L93" s="469"/>
      <c r="M93" s="469"/>
      <c r="N93" s="469"/>
      <c r="O93" s="469"/>
      <c r="P93" s="469"/>
      <c r="Q93" s="469"/>
      <c r="R93" s="469"/>
      <c r="S93" s="387" t="s">
        <v>705</v>
      </c>
      <c r="T93" s="386" t="s">
        <v>704</v>
      </c>
    </row>
    <row r="94" spans="1:32" s="381" customFormat="1" ht="13.95" customHeight="1">
      <c r="D94" s="470" t="s">
        <v>707</v>
      </c>
      <c r="E94" s="470"/>
      <c r="F94" s="470"/>
      <c r="G94" s="470"/>
      <c r="H94" s="470"/>
      <c r="I94" s="388" t="s">
        <v>706</v>
      </c>
      <c r="J94" s="469"/>
      <c r="K94" s="469"/>
      <c r="L94" s="469"/>
      <c r="M94" s="469"/>
      <c r="N94" s="469"/>
      <c r="O94" s="469"/>
      <c r="P94" s="469"/>
      <c r="Q94" s="469"/>
      <c r="R94" s="469"/>
      <c r="S94" s="387" t="s">
        <v>705</v>
      </c>
      <c r="T94" s="386" t="s">
        <v>704</v>
      </c>
    </row>
    <row r="95" spans="1:32" ht="16.95" customHeight="1">
      <c r="A95" s="450"/>
      <c r="B95" s="450"/>
      <c r="C95" s="450"/>
      <c r="D95" s="450" t="s">
        <v>703</v>
      </c>
      <c r="E95" s="450"/>
      <c r="F95" s="450"/>
      <c r="G95" s="450"/>
      <c r="H95" s="450"/>
      <c r="I95" s="450"/>
      <c r="J95" s="450"/>
      <c r="K95" s="450"/>
      <c r="L95" s="450"/>
      <c r="M95" s="450"/>
      <c r="N95" s="450"/>
      <c r="O95" s="450"/>
      <c r="P95" s="450"/>
      <c r="Q95" s="450"/>
      <c r="R95" s="450"/>
      <c r="S95" s="450"/>
      <c r="T95" s="450"/>
      <c r="U95" s="450"/>
      <c r="V95" s="450"/>
      <c r="W95" s="450"/>
      <c r="X95" s="450"/>
      <c r="Y95" s="450"/>
      <c r="Z95" s="450"/>
      <c r="AA95" s="450"/>
      <c r="AB95" s="450"/>
      <c r="AC95" s="450"/>
    </row>
    <row r="96" spans="1:32" ht="12" customHeight="1">
      <c r="A96" s="450"/>
      <c r="B96" s="450"/>
      <c r="C96" s="450"/>
      <c r="D96" s="450" t="s">
        <v>702</v>
      </c>
      <c r="E96" s="450"/>
      <c r="F96" s="450"/>
      <c r="G96" s="450"/>
      <c r="H96" s="450"/>
      <c r="I96" s="450"/>
      <c r="J96" s="450"/>
      <c r="K96" s="450"/>
      <c r="L96" s="450"/>
      <c r="M96" s="450"/>
      <c r="N96" s="450"/>
      <c r="O96" s="450"/>
      <c r="P96" s="450"/>
      <c r="Q96" s="450"/>
      <c r="R96" s="450"/>
      <c r="S96" s="450"/>
      <c r="T96" s="450"/>
      <c r="U96" s="450"/>
      <c r="V96" s="450"/>
      <c r="W96" s="450"/>
      <c r="X96" s="450"/>
      <c r="Y96" s="450"/>
      <c r="Z96" s="450"/>
      <c r="AA96" s="450"/>
      <c r="AB96" s="450"/>
      <c r="AC96" s="450"/>
    </row>
    <row r="97" spans="1:32" ht="12" customHeight="1">
      <c r="A97" s="450"/>
      <c r="B97" s="450"/>
      <c r="C97" s="450"/>
      <c r="D97" s="450"/>
      <c r="E97" s="450"/>
      <c r="F97" s="450"/>
      <c r="G97" s="450"/>
      <c r="H97" s="450"/>
      <c r="I97" s="450"/>
      <c r="J97" s="450"/>
      <c r="K97" s="450"/>
      <c r="L97" s="450"/>
      <c r="M97" s="450"/>
      <c r="N97" s="450"/>
      <c r="O97" s="450"/>
      <c r="P97" s="450"/>
      <c r="Q97" s="450"/>
      <c r="R97" s="450"/>
      <c r="S97" s="450"/>
      <c r="T97" s="450"/>
      <c r="U97" s="450"/>
      <c r="V97" s="450"/>
      <c r="W97" s="450"/>
      <c r="X97" s="450"/>
      <c r="Y97" s="450"/>
      <c r="Z97" s="450"/>
      <c r="AA97" s="450"/>
      <c r="AB97" s="450"/>
      <c r="AC97" s="450"/>
    </row>
    <row r="98" spans="1:32" s="385" customFormat="1" ht="14.1" customHeight="1">
      <c r="A98" s="383"/>
      <c r="B98" s="382"/>
      <c r="C98" s="381">
        <v>3</v>
      </c>
      <c r="D98" s="381" t="s">
        <v>701</v>
      </c>
      <c r="E98" s="381"/>
      <c r="F98" s="381"/>
      <c r="G98" s="381"/>
      <c r="H98" s="381"/>
      <c r="I98" s="381"/>
      <c r="J98" s="381"/>
      <c r="K98" s="381"/>
      <c r="L98" s="381"/>
      <c r="M98" s="381"/>
      <c r="N98" s="381"/>
      <c r="O98" s="381"/>
      <c r="P98" s="381"/>
      <c r="Q98" s="381"/>
      <c r="R98" s="381"/>
      <c r="S98" s="381"/>
      <c r="T98" s="381"/>
      <c r="U98" s="381"/>
      <c r="V98" s="381"/>
      <c r="W98" s="381"/>
      <c r="X98" s="381"/>
      <c r="Y98" s="381"/>
      <c r="Z98" s="381"/>
      <c r="AA98" s="381"/>
      <c r="AB98" s="381"/>
      <c r="AC98" s="381"/>
      <c r="AD98" s="381"/>
    </row>
    <row r="99" spans="1:32" s="385" customFormat="1" ht="14.1" customHeight="1">
      <c r="D99" s="385" t="s">
        <v>700</v>
      </c>
    </row>
    <row r="100" spans="1:32" s="385" customFormat="1" ht="14.1" customHeight="1">
      <c r="D100" s="385" t="s">
        <v>699</v>
      </c>
    </row>
    <row r="101" spans="1:32" s="385" customFormat="1" ht="14.1" customHeight="1">
      <c r="D101" s="385" t="s">
        <v>698</v>
      </c>
    </row>
    <row r="102" spans="1:32" s="385" customFormat="1" ht="14.1" customHeight="1"/>
    <row r="103" spans="1:32" s="385" customFormat="1" ht="14.1" customHeight="1">
      <c r="A103" s="383"/>
      <c r="B103" s="382"/>
      <c r="C103" s="381">
        <v>4</v>
      </c>
      <c r="D103" s="381" t="s">
        <v>697</v>
      </c>
      <c r="E103" s="381"/>
      <c r="F103" s="381"/>
      <c r="G103" s="381"/>
      <c r="H103" s="381"/>
      <c r="I103" s="381"/>
      <c r="J103" s="381"/>
      <c r="K103" s="381"/>
      <c r="L103" s="381"/>
      <c r="M103" s="381"/>
      <c r="N103" s="381"/>
      <c r="O103" s="381"/>
      <c r="P103" s="381"/>
      <c r="Q103" s="381"/>
      <c r="R103" s="381"/>
      <c r="S103" s="381"/>
      <c r="T103" s="381"/>
      <c r="U103" s="381"/>
      <c r="V103" s="381"/>
      <c r="W103" s="381"/>
      <c r="X103" s="381"/>
      <c r="Y103" s="381"/>
      <c r="Z103" s="381"/>
      <c r="AA103" s="381"/>
      <c r="AB103" s="381"/>
      <c r="AC103" s="381"/>
      <c r="AD103" s="381"/>
    </row>
    <row r="104" spans="1:32" s="385" customFormat="1" ht="14.1" customHeight="1">
      <c r="A104" s="381"/>
      <c r="B104" s="381"/>
      <c r="C104" s="381"/>
      <c r="D104" s="381" t="s">
        <v>696</v>
      </c>
      <c r="E104" s="381"/>
      <c r="F104" s="381"/>
      <c r="G104" s="381"/>
      <c r="H104" s="381"/>
      <c r="I104" s="381"/>
      <c r="J104" s="381"/>
      <c r="K104" s="381"/>
      <c r="L104" s="381"/>
      <c r="M104" s="381"/>
      <c r="N104" s="381"/>
      <c r="O104" s="381"/>
      <c r="P104" s="381"/>
      <c r="Q104" s="381"/>
      <c r="R104" s="381"/>
      <c r="S104" s="381"/>
      <c r="T104" s="381"/>
      <c r="U104" s="381"/>
      <c r="V104" s="381"/>
      <c r="W104" s="381"/>
      <c r="X104" s="381"/>
      <c r="Y104" s="381"/>
      <c r="Z104" s="381"/>
      <c r="AA104" s="381"/>
      <c r="AB104" s="381"/>
      <c r="AC104" s="381"/>
      <c r="AD104" s="381"/>
    </row>
    <row r="105" spans="1:32" s="385" customFormat="1" ht="14.1" customHeight="1">
      <c r="D105" s="471" t="s">
        <v>695</v>
      </c>
      <c r="E105" s="471"/>
      <c r="F105" s="471"/>
      <c r="G105" s="471"/>
      <c r="H105" s="471"/>
      <c r="I105" s="471"/>
      <c r="J105" s="471"/>
      <c r="K105" s="471"/>
      <c r="L105" s="471"/>
      <c r="M105" s="471"/>
      <c r="N105" s="471"/>
      <c r="O105" s="471"/>
      <c r="P105" s="471"/>
      <c r="Q105" s="471"/>
      <c r="R105" s="471"/>
      <c r="S105" s="471"/>
      <c r="T105" s="471"/>
      <c r="U105" s="471"/>
      <c r="V105" s="471"/>
      <c r="W105" s="471"/>
      <c r="X105" s="471"/>
      <c r="Y105" s="471"/>
      <c r="Z105" s="471"/>
      <c r="AA105" s="471"/>
      <c r="AB105" s="471"/>
      <c r="AC105" s="471"/>
    </row>
    <row r="106" spans="1:32" s="385" customFormat="1" ht="14.1" customHeight="1">
      <c r="D106" s="471"/>
      <c r="E106" s="471"/>
      <c r="F106" s="471"/>
      <c r="G106" s="471"/>
      <c r="H106" s="471"/>
      <c r="I106" s="471"/>
      <c r="J106" s="471"/>
      <c r="K106" s="471"/>
      <c r="L106" s="471"/>
      <c r="M106" s="471"/>
      <c r="N106" s="471"/>
      <c r="O106" s="471"/>
      <c r="P106" s="471"/>
      <c r="Q106" s="471"/>
      <c r="R106" s="471"/>
      <c r="S106" s="471"/>
      <c r="T106" s="471"/>
      <c r="U106" s="471"/>
      <c r="V106" s="471"/>
      <c r="W106" s="471"/>
      <c r="X106" s="471"/>
      <c r="Y106" s="471"/>
      <c r="Z106" s="471"/>
      <c r="AA106" s="471"/>
      <c r="AB106" s="471"/>
      <c r="AC106" s="471"/>
    </row>
    <row r="107" spans="1:32" s="385" customFormat="1" ht="14.1" customHeight="1">
      <c r="D107" s="385" t="s">
        <v>694</v>
      </c>
    </row>
    <row r="108" spans="1:32">
      <c r="A108" s="450"/>
      <c r="B108" s="450"/>
      <c r="C108" s="450"/>
      <c r="D108" s="450"/>
      <c r="E108" s="450"/>
      <c r="F108" s="450"/>
      <c r="G108" s="450"/>
      <c r="H108" s="450"/>
      <c r="I108" s="450"/>
      <c r="J108" s="450"/>
      <c r="K108" s="450"/>
      <c r="L108" s="450"/>
      <c r="M108" s="450"/>
      <c r="N108" s="450"/>
      <c r="O108" s="450"/>
      <c r="P108" s="450"/>
      <c r="Q108" s="450"/>
      <c r="R108" s="450"/>
      <c r="S108" s="450"/>
      <c r="T108" s="450"/>
      <c r="U108" s="450"/>
      <c r="V108" s="450"/>
      <c r="W108" s="450"/>
      <c r="X108" s="450"/>
      <c r="Y108" s="450"/>
      <c r="Z108" s="450"/>
      <c r="AA108" s="450"/>
      <c r="AB108" s="450"/>
      <c r="AC108" s="450"/>
      <c r="AD108" s="450"/>
      <c r="AE108" s="450"/>
      <c r="AF108" s="450"/>
    </row>
    <row r="109" spans="1:32">
      <c r="A109" s="383"/>
      <c r="B109" s="382"/>
      <c r="C109" s="381">
        <v>5</v>
      </c>
      <c r="D109" s="381" t="s">
        <v>856</v>
      </c>
      <c r="E109" s="381"/>
      <c r="F109" s="381"/>
      <c r="G109" s="381"/>
      <c r="H109" s="381"/>
      <c r="I109" s="381"/>
      <c r="J109" s="381"/>
      <c r="K109" s="381"/>
      <c r="L109" s="381"/>
      <c r="M109" s="381"/>
      <c r="N109" s="381"/>
      <c r="O109" s="381"/>
      <c r="P109" s="381"/>
      <c r="Q109" s="381"/>
      <c r="R109" s="381"/>
      <c r="S109" s="381"/>
      <c r="T109" s="381"/>
      <c r="U109" s="381"/>
      <c r="V109" s="381"/>
      <c r="W109" s="381"/>
      <c r="X109" s="381"/>
      <c r="Y109" s="381"/>
      <c r="Z109" s="381"/>
      <c r="AA109" s="381"/>
      <c r="AB109" s="381"/>
      <c r="AC109" s="381"/>
    </row>
    <row r="110" spans="1:32">
      <c r="A110" s="381"/>
      <c r="B110" s="381"/>
      <c r="C110" s="381" t="s">
        <v>692</v>
      </c>
      <c r="D110" s="381"/>
      <c r="E110" s="381"/>
      <c r="F110" s="381"/>
      <c r="G110" s="381"/>
      <c r="H110" s="381"/>
      <c r="I110" s="381"/>
      <c r="J110" s="381"/>
      <c r="K110" s="381"/>
      <c r="L110" s="381"/>
      <c r="M110" s="381"/>
      <c r="N110" s="381"/>
      <c r="O110" s="381"/>
      <c r="P110" s="381"/>
      <c r="Q110" s="381"/>
      <c r="R110" s="381"/>
      <c r="S110" s="381"/>
      <c r="T110" s="381"/>
      <c r="U110" s="381"/>
      <c r="V110" s="381"/>
      <c r="W110" s="381"/>
      <c r="X110" s="381"/>
      <c r="Y110" s="381"/>
      <c r="Z110" s="381"/>
      <c r="AA110" s="381"/>
      <c r="AB110" s="381"/>
      <c r="AC110" s="381"/>
    </row>
    <row r="111" spans="1:32">
      <c r="A111" s="381"/>
      <c r="B111" s="381"/>
      <c r="C111" s="467" t="s">
        <v>691</v>
      </c>
      <c r="D111" s="467"/>
      <c r="E111" s="467"/>
      <c r="F111" s="467"/>
      <c r="G111" s="467"/>
      <c r="H111" s="467"/>
      <c r="I111" s="467"/>
      <c r="J111" s="467"/>
      <c r="K111" s="467"/>
      <c r="L111" s="467"/>
      <c r="M111" s="467"/>
      <c r="N111" s="467"/>
      <c r="O111" s="467"/>
      <c r="P111" s="467"/>
      <c r="Q111" s="467"/>
      <c r="R111" s="467"/>
      <c r="S111" s="467"/>
      <c r="T111" s="467"/>
      <c r="U111" s="467"/>
      <c r="V111" s="467"/>
      <c r="W111" s="467"/>
      <c r="X111" s="467"/>
      <c r="Y111" s="467"/>
      <c r="Z111" s="467"/>
      <c r="AA111" s="467"/>
      <c r="AB111" s="467"/>
      <c r="AC111" s="381"/>
    </row>
    <row r="112" spans="1:32">
      <c r="A112" s="381"/>
      <c r="B112" s="381"/>
      <c r="C112" s="467"/>
      <c r="D112" s="467"/>
      <c r="E112" s="467"/>
      <c r="F112" s="467"/>
      <c r="G112" s="467"/>
      <c r="H112" s="467"/>
      <c r="I112" s="467"/>
      <c r="J112" s="467"/>
      <c r="K112" s="467"/>
      <c r="L112" s="467"/>
      <c r="M112" s="467"/>
      <c r="N112" s="467"/>
      <c r="O112" s="467"/>
      <c r="P112" s="467"/>
      <c r="Q112" s="467"/>
      <c r="R112" s="467"/>
      <c r="S112" s="467"/>
      <c r="T112" s="467"/>
      <c r="U112" s="467"/>
      <c r="V112" s="467"/>
      <c r="W112" s="467"/>
      <c r="X112" s="467"/>
      <c r="Y112" s="467"/>
      <c r="Z112" s="467"/>
      <c r="AA112" s="467"/>
      <c r="AB112" s="467"/>
      <c r="AC112" s="381"/>
    </row>
  </sheetData>
  <mergeCells count="21">
    <mergeCell ref="E1:N1"/>
    <mergeCell ref="F2:N2"/>
    <mergeCell ref="S2:AC2"/>
    <mergeCell ref="D105:AC106"/>
    <mergeCell ref="D92:H92"/>
    <mergeCell ref="J92:R92"/>
    <mergeCell ref="D93:H93"/>
    <mergeCell ref="J93:R93"/>
    <mergeCell ref="D94:H94"/>
    <mergeCell ref="J94:R94"/>
    <mergeCell ref="C111:AB112"/>
    <mergeCell ref="F74:AC75"/>
    <mergeCell ref="A4:AC4"/>
    <mergeCell ref="A5:AC5"/>
    <mergeCell ref="D17:AC18"/>
    <mergeCell ref="K23:AC23"/>
    <mergeCell ref="K24:AC25"/>
    <mergeCell ref="K30:AC31"/>
    <mergeCell ref="F35:AC36"/>
    <mergeCell ref="F38:AC40"/>
    <mergeCell ref="K50:AC51"/>
  </mergeCells>
  <phoneticPr fontId="7"/>
  <printOptions horizontalCentered="1"/>
  <pageMargins left="0.70866141732283472" right="0.70866141732283472" top="0.55118110236220474" bottom="0.55118110236220474" header="0.31496062992125984" footer="0.31496062992125984"/>
  <pageSetup paperSize="9" scale="86" fitToHeight="0" orientation="portrait" r:id="rId1"/>
  <headerFooter>
    <oddFooter>&amp;L※令和7年1月改訂&amp;R&amp;P/&amp;N</oddFooter>
  </headerFooter>
  <rowBreaks count="1" manualBreakCount="1">
    <brk id="53"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861AF-D51F-48E7-9A83-95DE32F39FB0}">
  <sheetPr>
    <tabColor rgb="FFFFFF00"/>
    <pageSetUpPr fitToPage="1"/>
  </sheetPr>
  <dimension ref="A1:U69"/>
  <sheetViews>
    <sheetView tabSelected="1" view="pageBreakPreview" zoomScaleNormal="100" zoomScaleSheetLayoutView="100" workbookViewId="0">
      <selection activeCell="AH21" sqref="AH21"/>
    </sheetView>
  </sheetViews>
  <sheetFormatPr defaultColWidth="2.44140625" defaultRowHeight="13.5" customHeight="1"/>
  <cols>
    <col min="1" max="1" width="2.88671875" style="212" customWidth="1"/>
    <col min="2" max="2" width="7.33203125" style="212" customWidth="1"/>
    <col min="3" max="3" width="9.5546875" style="212" customWidth="1"/>
    <col min="4" max="4" width="12.109375" style="212" customWidth="1"/>
    <col min="5" max="5" width="9.5546875" style="212" customWidth="1"/>
    <col min="6" max="6" width="7.33203125" style="212" customWidth="1"/>
    <col min="7" max="7" width="9" style="212" customWidth="1"/>
    <col min="8" max="21" width="2.88671875" style="212" customWidth="1"/>
    <col min="22" max="16384" width="2.44140625" style="212"/>
  </cols>
  <sheetData>
    <row r="1" spans="1:21" ht="13.5" customHeight="1">
      <c r="A1" s="632" t="s">
        <v>909</v>
      </c>
      <c r="B1" s="632"/>
      <c r="C1" s="632"/>
    </row>
    <row r="2" spans="1:21" ht="15" customHeight="1">
      <c r="A2" s="633" t="s">
        <v>493</v>
      </c>
      <c r="B2" s="633"/>
      <c r="C2" s="633"/>
      <c r="D2" s="633"/>
      <c r="E2" s="633"/>
      <c r="F2" s="633"/>
      <c r="G2" s="633"/>
      <c r="H2" s="633"/>
      <c r="I2" s="633"/>
      <c r="J2" s="633"/>
      <c r="K2" s="633"/>
      <c r="L2" s="633"/>
      <c r="M2" s="633"/>
      <c r="N2" s="633"/>
      <c r="O2" s="633"/>
      <c r="P2" s="633"/>
      <c r="Q2" s="633"/>
      <c r="R2" s="633"/>
      <c r="S2" s="633"/>
      <c r="T2" s="633"/>
      <c r="U2" s="633"/>
    </row>
    <row r="3" spans="1:21" ht="15" customHeight="1">
      <c r="A3" s="633" t="s">
        <v>494</v>
      </c>
      <c r="B3" s="633"/>
      <c r="C3" s="633"/>
      <c r="D3" s="633"/>
      <c r="E3" s="633"/>
      <c r="F3" s="633"/>
      <c r="G3" s="633"/>
      <c r="H3" s="633"/>
      <c r="I3" s="633"/>
      <c r="J3" s="633"/>
      <c r="K3" s="633"/>
      <c r="L3" s="633"/>
      <c r="M3" s="633"/>
      <c r="N3" s="633"/>
      <c r="O3" s="633"/>
      <c r="P3" s="633"/>
      <c r="Q3" s="633"/>
      <c r="R3" s="633"/>
      <c r="S3" s="633"/>
      <c r="T3" s="633"/>
      <c r="U3" s="633"/>
    </row>
    <row r="4" spans="1:21" ht="15" customHeight="1">
      <c r="A4" s="633" t="s">
        <v>495</v>
      </c>
      <c r="B4" s="633"/>
      <c r="C4" s="633"/>
      <c r="D4" s="633"/>
      <c r="E4" s="633"/>
      <c r="F4" s="633"/>
      <c r="G4" s="633"/>
      <c r="H4" s="633"/>
      <c r="I4" s="633"/>
      <c r="J4" s="633"/>
      <c r="K4" s="633"/>
      <c r="L4" s="633"/>
      <c r="M4" s="633"/>
      <c r="N4" s="633"/>
      <c r="O4" s="633"/>
      <c r="P4" s="633"/>
      <c r="Q4" s="633"/>
      <c r="R4" s="633"/>
      <c r="S4" s="633"/>
      <c r="T4" s="633"/>
      <c r="U4" s="633"/>
    </row>
    <row r="5" spans="1:21" ht="15" customHeight="1">
      <c r="A5" s="213"/>
      <c r="B5" s="213"/>
      <c r="C5" s="213"/>
      <c r="D5" s="213"/>
      <c r="E5" s="634" t="s">
        <v>496</v>
      </c>
      <c r="F5" s="634"/>
      <c r="G5" s="213" t="s">
        <v>497</v>
      </c>
      <c r="H5" s="213"/>
      <c r="I5" s="213"/>
      <c r="J5" s="213"/>
      <c r="K5" s="213"/>
      <c r="L5" s="213"/>
      <c r="M5" s="213"/>
      <c r="N5" s="213"/>
      <c r="O5" s="213"/>
      <c r="P5" s="213"/>
      <c r="Q5" s="213"/>
      <c r="R5" s="213"/>
      <c r="S5" s="213"/>
      <c r="T5" s="213"/>
      <c r="U5" s="213"/>
    </row>
    <row r="6" spans="1:21" ht="15" customHeight="1">
      <c r="A6" s="213"/>
      <c r="B6" s="213"/>
      <c r="C6" s="213"/>
      <c r="D6" s="213"/>
      <c r="E6" s="213"/>
      <c r="F6" s="213"/>
      <c r="G6" s="213"/>
      <c r="H6" s="213"/>
      <c r="I6" s="213"/>
      <c r="J6" s="213"/>
      <c r="K6" s="635"/>
      <c r="L6" s="635"/>
      <c r="M6" s="635"/>
      <c r="N6" s="635"/>
      <c r="O6" s="213" t="s">
        <v>498</v>
      </c>
      <c r="P6" s="635"/>
      <c r="Q6" s="635"/>
      <c r="R6" s="213" t="s">
        <v>499</v>
      </c>
      <c r="S6" s="635"/>
      <c r="T6" s="635"/>
      <c r="U6" s="213" t="s">
        <v>500</v>
      </c>
    </row>
    <row r="7" spans="1:21" ht="15" customHeight="1">
      <c r="A7" s="213"/>
      <c r="B7" s="633"/>
      <c r="C7" s="633"/>
      <c r="D7" s="214" t="s">
        <v>501</v>
      </c>
      <c r="E7" s="213"/>
      <c r="F7" s="213"/>
      <c r="G7" s="213"/>
      <c r="H7" s="213"/>
      <c r="I7" s="213"/>
      <c r="J7" s="213"/>
      <c r="K7" s="364"/>
      <c r="L7" s="364"/>
      <c r="M7" s="364"/>
      <c r="N7" s="364"/>
      <c r="O7" s="213"/>
      <c r="P7" s="364"/>
      <c r="Q7" s="364"/>
      <c r="R7" s="213"/>
      <c r="S7" s="364"/>
      <c r="T7" s="364"/>
      <c r="U7" s="213"/>
    </row>
    <row r="8" spans="1:21" ht="15" customHeight="1">
      <c r="A8" s="213"/>
      <c r="B8" s="213"/>
      <c r="C8" s="213"/>
      <c r="D8" s="213"/>
      <c r="E8" s="213"/>
      <c r="F8" s="213"/>
      <c r="G8" s="213"/>
      <c r="H8" s="213" t="s">
        <v>502</v>
      </c>
      <c r="I8" s="213"/>
      <c r="J8" s="365"/>
      <c r="K8" s="596"/>
      <c r="L8" s="596"/>
      <c r="M8" s="596"/>
      <c r="N8" s="596"/>
      <c r="O8" s="596"/>
      <c r="P8" s="596"/>
      <c r="Q8" s="596"/>
      <c r="R8" s="596"/>
      <c r="S8" s="596"/>
      <c r="T8" s="596"/>
      <c r="U8" s="596"/>
    </row>
    <row r="9" spans="1:21" ht="15" customHeight="1">
      <c r="A9" s="213"/>
      <c r="B9" s="213"/>
      <c r="C9" s="213"/>
      <c r="D9" s="213"/>
      <c r="E9" s="213"/>
      <c r="F9" s="213"/>
      <c r="G9" s="213" t="s">
        <v>503</v>
      </c>
      <c r="H9" s="215" t="s">
        <v>504</v>
      </c>
      <c r="I9" s="215"/>
      <c r="J9" s="365"/>
      <c r="K9" s="596"/>
      <c r="L9" s="596"/>
      <c r="M9" s="596"/>
      <c r="N9" s="596"/>
      <c r="O9" s="596"/>
      <c r="P9" s="596"/>
      <c r="Q9" s="596"/>
      <c r="R9" s="596"/>
      <c r="S9" s="596"/>
      <c r="T9" s="596"/>
      <c r="U9" s="596"/>
    </row>
    <row r="10" spans="1:21" ht="15" customHeight="1">
      <c r="A10" s="213"/>
      <c r="B10" s="213"/>
      <c r="C10" s="213"/>
      <c r="D10" s="213"/>
      <c r="E10" s="213"/>
      <c r="F10" s="213"/>
      <c r="G10" s="213"/>
      <c r="H10" s="213" t="s">
        <v>505</v>
      </c>
      <c r="I10" s="213"/>
      <c r="J10" s="365"/>
      <c r="K10" s="596"/>
      <c r="L10" s="596"/>
      <c r="M10" s="596"/>
      <c r="N10" s="596"/>
      <c r="O10" s="596"/>
      <c r="P10" s="596"/>
      <c r="Q10" s="596"/>
      <c r="R10" s="596"/>
      <c r="S10" s="596"/>
      <c r="T10" s="596"/>
      <c r="U10" s="596"/>
    </row>
    <row r="11" spans="1:21" ht="15" customHeight="1">
      <c r="A11" s="216"/>
      <c r="B11" s="216"/>
      <c r="C11" s="216"/>
      <c r="D11" s="216"/>
      <c r="E11" s="216"/>
      <c r="F11" s="216"/>
      <c r="G11" s="216"/>
      <c r="H11" s="216"/>
      <c r="I11" s="216"/>
      <c r="J11" s="216"/>
      <c r="K11" s="216"/>
      <c r="L11" s="216"/>
      <c r="M11" s="216"/>
      <c r="N11" s="216"/>
      <c r="O11" s="216"/>
      <c r="P11" s="216"/>
      <c r="Q11" s="216"/>
      <c r="R11" s="216"/>
      <c r="S11" s="216"/>
      <c r="T11" s="216"/>
      <c r="U11" s="216"/>
    </row>
    <row r="12" spans="1:21" ht="15" customHeight="1">
      <c r="A12" s="216"/>
      <c r="B12" s="217" t="s">
        <v>506</v>
      </c>
      <c r="C12" s="216"/>
      <c r="D12" s="216"/>
      <c r="E12" s="216"/>
      <c r="F12" s="216"/>
      <c r="G12" s="216"/>
      <c r="H12" s="216"/>
      <c r="I12" s="216"/>
      <c r="J12" s="216"/>
      <c r="K12" s="216"/>
      <c r="L12" s="216"/>
      <c r="M12" s="216"/>
      <c r="N12" s="216"/>
      <c r="O12" s="216"/>
      <c r="P12" s="216"/>
      <c r="Q12" s="216"/>
      <c r="R12" s="216"/>
      <c r="S12" s="216"/>
      <c r="T12" s="216"/>
      <c r="U12" s="216"/>
    </row>
    <row r="13" spans="1:21" ht="15" customHeight="1">
      <c r="A13" s="218"/>
      <c r="B13" s="216"/>
      <c r="C13" s="216"/>
      <c r="D13" s="216"/>
      <c r="E13" s="216"/>
      <c r="F13" s="216"/>
      <c r="G13" s="216"/>
      <c r="H13" s="216"/>
      <c r="I13" s="216"/>
      <c r="J13" s="216"/>
      <c r="K13" s="216"/>
      <c r="L13" s="216"/>
      <c r="M13" s="216"/>
      <c r="N13" s="216"/>
      <c r="O13" s="216"/>
      <c r="P13" s="216"/>
      <c r="Q13" s="216"/>
      <c r="R13" s="216"/>
      <c r="S13" s="216"/>
      <c r="T13" s="216"/>
      <c r="U13" s="216"/>
    </row>
    <row r="14" spans="1:21" ht="15" customHeight="1">
      <c r="A14" s="218"/>
      <c r="B14" s="216"/>
      <c r="C14" s="216"/>
      <c r="D14" s="216"/>
      <c r="E14" s="216"/>
      <c r="F14" s="597" t="s">
        <v>507</v>
      </c>
      <c r="G14" s="598"/>
      <c r="H14" s="599"/>
      <c r="I14" s="219"/>
      <c r="J14" s="219"/>
      <c r="K14" s="219"/>
      <c r="L14" s="219"/>
      <c r="M14" s="219"/>
      <c r="N14" s="219"/>
      <c r="O14" s="220"/>
      <c r="P14" s="220"/>
      <c r="Q14" s="220"/>
      <c r="R14" s="220"/>
      <c r="S14" s="220"/>
      <c r="T14" s="220"/>
      <c r="U14" s="221"/>
    </row>
    <row r="15" spans="1:21" ht="15" customHeight="1">
      <c r="A15" s="528" t="s">
        <v>508</v>
      </c>
      <c r="B15" s="600" t="s">
        <v>509</v>
      </c>
      <c r="C15" s="587"/>
      <c r="D15" s="601"/>
      <c r="E15" s="602"/>
      <c r="F15" s="602"/>
      <c r="G15" s="602"/>
      <c r="H15" s="602"/>
      <c r="I15" s="602"/>
      <c r="J15" s="602"/>
      <c r="K15" s="602"/>
      <c r="L15" s="602"/>
      <c r="M15" s="602"/>
      <c r="N15" s="602"/>
      <c r="O15" s="602"/>
      <c r="P15" s="602"/>
      <c r="Q15" s="602"/>
      <c r="R15" s="602"/>
      <c r="S15" s="602"/>
      <c r="T15" s="602"/>
      <c r="U15" s="603"/>
    </row>
    <row r="16" spans="1:21" ht="15" customHeight="1">
      <c r="A16" s="529"/>
      <c r="B16" s="604" t="s">
        <v>510</v>
      </c>
      <c r="C16" s="592"/>
      <c r="D16" s="593"/>
      <c r="E16" s="594"/>
      <c r="F16" s="594"/>
      <c r="G16" s="594"/>
      <c r="H16" s="594"/>
      <c r="I16" s="594"/>
      <c r="J16" s="594"/>
      <c r="K16" s="594"/>
      <c r="L16" s="594"/>
      <c r="M16" s="594"/>
      <c r="N16" s="594"/>
      <c r="O16" s="594"/>
      <c r="P16" s="594"/>
      <c r="Q16" s="594"/>
      <c r="R16" s="594"/>
      <c r="S16" s="594"/>
      <c r="T16" s="594"/>
      <c r="U16" s="595"/>
    </row>
    <row r="17" spans="1:21" ht="15" customHeight="1">
      <c r="A17" s="529"/>
      <c r="B17" s="625" t="s">
        <v>511</v>
      </c>
      <c r="C17" s="561"/>
      <c r="D17" s="222" t="s">
        <v>512</v>
      </c>
      <c r="E17" s="367"/>
      <c r="F17" s="370" t="s">
        <v>513</v>
      </c>
      <c r="G17" s="567"/>
      <c r="H17" s="567"/>
      <c r="I17" s="370" t="s">
        <v>514</v>
      </c>
      <c r="J17" s="370"/>
      <c r="K17" s="370"/>
      <c r="L17" s="370"/>
      <c r="M17" s="370"/>
      <c r="N17" s="370"/>
      <c r="O17" s="370"/>
      <c r="P17" s="370"/>
      <c r="Q17" s="370"/>
      <c r="R17" s="370"/>
      <c r="S17" s="370"/>
      <c r="T17" s="370"/>
      <c r="U17" s="223"/>
    </row>
    <row r="18" spans="1:21" ht="15" customHeight="1">
      <c r="A18" s="529"/>
      <c r="B18" s="626"/>
      <c r="C18" s="563"/>
      <c r="D18" s="224"/>
      <c r="E18" s="225"/>
      <c r="F18" s="568"/>
      <c r="G18" s="568"/>
      <c r="H18" s="371"/>
      <c r="I18" s="569"/>
      <c r="J18" s="569"/>
      <c r="K18" s="569"/>
      <c r="L18" s="569"/>
      <c r="M18" s="569"/>
      <c r="N18" s="569"/>
      <c r="O18" s="569"/>
      <c r="P18" s="569"/>
      <c r="Q18" s="569"/>
      <c r="R18" s="569"/>
      <c r="S18" s="569"/>
      <c r="T18" s="569"/>
      <c r="U18" s="570"/>
    </row>
    <row r="19" spans="1:21" ht="15" customHeight="1">
      <c r="A19" s="529"/>
      <c r="B19" s="627"/>
      <c r="C19" s="565"/>
      <c r="D19" s="571"/>
      <c r="E19" s="572"/>
      <c r="F19" s="572"/>
      <c r="G19" s="572"/>
      <c r="H19" s="572"/>
      <c r="I19" s="572"/>
      <c r="J19" s="572"/>
      <c r="K19" s="572"/>
      <c r="L19" s="572"/>
      <c r="M19" s="572"/>
      <c r="N19" s="572"/>
      <c r="O19" s="572"/>
      <c r="P19" s="572"/>
      <c r="Q19" s="572"/>
      <c r="R19" s="572"/>
      <c r="S19" s="572"/>
      <c r="T19" s="572"/>
      <c r="U19" s="585"/>
    </row>
    <row r="20" spans="1:21" ht="15" customHeight="1">
      <c r="A20" s="529"/>
      <c r="B20" s="579" t="s">
        <v>515</v>
      </c>
      <c r="C20" s="580"/>
      <c r="D20" s="226" t="s">
        <v>516</v>
      </c>
      <c r="E20" s="628" t="s">
        <v>517</v>
      </c>
      <c r="F20" s="629"/>
      <c r="G20" s="629"/>
      <c r="H20" s="629"/>
      <c r="I20" s="629"/>
      <c r="J20" s="629"/>
      <c r="K20" s="629"/>
      <c r="L20" s="1201"/>
      <c r="M20" s="1201"/>
      <c r="N20" s="1201"/>
      <c r="O20" s="1201"/>
      <c r="P20" s="1201"/>
      <c r="Q20" s="1201"/>
      <c r="R20" s="1201"/>
      <c r="S20" s="1201"/>
      <c r="T20" s="1201"/>
      <c r="U20" s="1202"/>
    </row>
    <row r="21" spans="1:21" ht="15" customHeight="1">
      <c r="A21" s="529"/>
      <c r="B21" s="583"/>
      <c r="C21" s="584"/>
      <c r="D21" s="630" t="s">
        <v>518</v>
      </c>
      <c r="E21" s="631"/>
      <c r="F21" s="539"/>
      <c r="G21" s="539"/>
      <c r="H21" s="539"/>
      <c r="I21" s="539"/>
      <c r="J21" s="539"/>
      <c r="K21" s="539"/>
      <c r="L21" s="539"/>
      <c r="M21" s="539"/>
      <c r="N21" s="539"/>
      <c r="O21" s="539"/>
      <c r="P21" s="539"/>
      <c r="Q21" s="539"/>
      <c r="R21" s="539"/>
      <c r="S21" s="539"/>
      <c r="T21" s="539"/>
      <c r="U21" s="513"/>
    </row>
    <row r="22" spans="1:21" ht="15" customHeight="1">
      <c r="A22" s="529"/>
      <c r="B22" s="372" t="s">
        <v>519</v>
      </c>
      <c r="C22" s="373"/>
      <c r="D22" s="222"/>
      <c r="E22" s="370"/>
      <c r="F22" s="374"/>
      <c r="G22" s="374"/>
      <c r="H22" s="374"/>
      <c r="I22" s="374"/>
      <c r="J22" s="374"/>
      <c r="K22" s="374"/>
      <c r="L22" s="374"/>
      <c r="M22" s="374"/>
      <c r="N22" s="374"/>
      <c r="O22" s="374"/>
      <c r="P22" s="374"/>
      <c r="Q22" s="374"/>
      <c r="R22" s="374"/>
      <c r="S22" s="374"/>
      <c r="T22" s="374"/>
      <c r="U22" s="375"/>
    </row>
    <row r="23" spans="1:21" ht="15" customHeight="1">
      <c r="A23" s="529"/>
      <c r="B23" s="605" t="s">
        <v>520</v>
      </c>
      <c r="C23" s="606"/>
      <c r="D23" s="609" t="s">
        <v>521</v>
      </c>
      <c r="E23" s="611"/>
      <c r="F23" s="612"/>
      <c r="G23" s="366" t="s">
        <v>509</v>
      </c>
      <c r="H23" s="615"/>
      <c r="I23" s="616"/>
      <c r="J23" s="616"/>
      <c r="K23" s="616"/>
      <c r="L23" s="617"/>
      <c r="M23" s="618" t="s">
        <v>522</v>
      </c>
      <c r="N23" s="619"/>
      <c r="O23" s="370"/>
      <c r="P23" s="370"/>
      <c r="Q23" s="370"/>
      <c r="R23" s="370"/>
      <c r="S23" s="370"/>
      <c r="T23" s="370"/>
      <c r="U23" s="223"/>
    </row>
    <row r="24" spans="1:21" ht="15" customHeight="1">
      <c r="A24" s="529"/>
      <c r="B24" s="607"/>
      <c r="C24" s="608"/>
      <c r="D24" s="610"/>
      <c r="E24" s="613"/>
      <c r="F24" s="614"/>
      <c r="G24" s="376" t="s">
        <v>523</v>
      </c>
      <c r="H24" s="622"/>
      <c r="I24" s="623"/>
      <c r="J24" s="623"/>
      <c r="K24" s="623"/>
      <c r="L24" s="624"/>
      <c r="M24" s="620"/>
      <c r="N24" s="621"/>
      <c r="O24" s="368"/>
      <c r="P24" s="368"/>
      <c r="Q24" s="368"/>
      <c r="R24" s="368"/>
      <c r="S24" s="368"/>
      <c r="T24" s="368"/>
      <c r="U24" s="369"/>
    </row>
    <row r="25" spans="1:21" ht="15" customHeight="1">
      <c r="A25" s="529"/>
      <c r="B25" s="579" t="s">
        <v>524</v>
      </c>
      <c r="C25" s="580"/>
      <c r="D25" s="222" t="s">
        <v>512</v>
      </c>
      <c r="E25" s="367"/>
      <c r="F25" s="370" t="s">
        <v>513</v>
      </c>
      <c r="G25" s="567"/>
      <c r="H25" s="567"/>
      <c r="I25" s="370" t="s">
        <v>514</v>
      </c>
      <c r="J25" s="370"/>
      <c r="K25" s="370"/>
      <c r="L25" s="370"/>
      <c r="M25" s="370"/>
      <c r="N25" s="370"/>
      <c r="O25" s="370"/>
      <c r="P25" s="370"/>
      <c r="Q25" s="370"/>
      <c r="R25" s="370"/>
      <c r="S25" s="370"/>
      <c r="T25" s="370"/>
      <c r="U25" s="223"/>
    </row>
    <row r="26" spans="1:21" ht="15" customHeight="1">
      <c r="A26" s="529"/>
      <c r="B26" s="581"/>
      <c r="C26" s="582"/>
      <c r="D26" s="224"/>
      <c r="E26" s="225"/>
      <c r="F26" s="568"/>
      <c r="G26" s="568"/>
      <c r="H26" s="371"/>
      <c r="I26" s="569"/>
      <c r="J26" s="569"/>
      <c r="K26" s="569"/>
      <c r="L26" s="569"/>
      <c r="M26" s="569"/>
      <c r="N26" s="569"/>
      <c r="O26" s="569"/>
      <c r="P26" s="569"/>
      <c r="Q26" s="569"/>
      <c r="R26" s="569"/>
      <c r="S26" s="569"/>
      <c r="T26" s="569"/>
      <c r="U26" s="570"/>
    </row>
    <row r="27" spans="1:21" ht="15" customHeight="1">
      <c r="A27" s="530"/>
      <c r="B27" s="583"/>
      <c r="C27" s="584"/>
      <c r="D27" s="571"/>
      <c r="E27" s="572"/>
      <c r="F27" s="572"/>
      <c r="G27" s="572"/>
      <c r="H27" s="572"/>
      <c r="I27" s="572"/>
      <c r="J27" s="572"/>
      <c r="K27" s="572"/>
      <c r="L27" s="572"/>
      <c r="M27" s="572"/>
      <c r="N27" s="572"/>
      <c r="O27" s="572"/>
      <c r="P27" s="572"/>
      <c r="Q27" s="572"/>
      <c r="R27" s="572"/>
      <c r="S27" s="572"/>
      <c r="T27" s="572"/>
      <c r="U27" s="585"/>
    </row>
    <row r="28" spans="1:21" ht="15" customHeight="1">
      <c r="A28" s="528" t="s">
        <v>525</v>
      </c>
      <c r="B28" s="586" t="s">
        <v>509</v>
      </c>
      <c r="C28" s="587"/>
      <c r="D28" s="588"/>
      <c r="E28" s="589"/>
      <c r="F28" s="589"/>
      <c r="G28" s="589"/>
      <c r="H28" s="589"/>
      <c r="I28" s="589"/>
      <c r="J28" s="589"/>
      <c r="K28" s="589"/>
      <c r="L28" s="589"/>
      <c r="M28" s="589"/>
      <c r="N28" s="589"/>
      <c r="O28" s="589"/>
      <c r="P28" s="589"/>
      <c r="Q28" s="589"/>
      <c r="R28" s="589"/>
      <c r="S28" s="589"/>
      <c r="T28" s="589"/>
      <c r="U28" s="590"/>
    </row>
    <row r="29" spans="1:21" ht="15" customHeight="1">
      <c r="A29" s="529"/>
      <c r="B29" s="591" t="s">
        <v>510</v>
      </c>
      <c r="C29" s="592"/>
      <c r="D29" s="593"/>
      <c r="E29" s="594"/>
      <c r="F29" s="594"/>
      <c r="G29" s="594"/>
      <c r="H29" s="594"/>
      <c r="I29" s="594"/>
      <c r="J29" s="594"/>
      <c r="K29" s="594"/>
      <c r="L29" s="594"/>
      <c r="M29" s="594"/>
      <c r="N29" s="594"/>
      <c r="O29" s="594"/>
      <c r="P29" s="594"/>
      <c r="Q29" s="594"/>
      <c r="R29" s="594"/>
      <c r="S29" s="594"/>
      <c r="T29" s="594"/>
      <c r="U29" s="595"/>
    </row>
    <row r="30" spans="1:21" ht="15" customHeight="1">
      <c r="A30" s="529"/>
      <c r="B30" s="561" t="s">
        <v>526</v>
      </c>
      <c r="C30" s="562"/>
      <c r="D30" s="222" t="s">
        <v>512</v>
      </c>
      <c r="E30" s="367"/>
      <c r="F30" s="370" t="s">
        <v>513</v>
      </c>
      <c r="G30" s="567"/>
      <c r="H30" s="567"/>
      <c r="I30" s="370" t="s">
        <v>514</v>
      </c>
      <c r="J30" s="370"/>
      <c r="K30" s="370"/>
      <c r="L30" s="370"/>
      <c r="M30" s="370"/>
      <c r="N30" s="370"/>
      <c r="O30" s="370"/>
      <c r="P30" s="370"/>
      <c r="Q30" s="370"/>
      <c r="R30" s="370"/>
      <c r="S30" s="370"/>
      <c r="T30" s="370"/>
      <c r="U30" s="223"/>
    </row>
    <row r="31" spans="1:21" ht="15" customHeight="1">
      <c r="A31" s="529"/>
      <c r="B31" s="563"/>
      <c r="C31" s="564"/>
      <c r="D31" s="224"/>
      <c r="E31" s="225"/>
      <c r="F31" s="568"/>
      <c r="G31" s="568"/>
      <c r="H31" s="371"/>
      <c r="I31" s="569"/>
      <c r="J31" s="569"/>
      <c r="K31" s="569"/>
      <c r="L31" s="569"/>
      <c r="M31" s="569"/>
      <c r="N31" s="569"/>
      <c r="O31" s="569"/>
      <c r="P31" s="569"/>
      <c r="Q31" s="569"/>
      <c r="R31" s="569"/>
      <c r="S31" s="569"/>
      <c r="T31" s="569"/>
      <c r="U31" s="570"/>
    </row>
    <row r="32" spans="1:21" ht="15" customHeight="1">
      <c r="A32" s="529"/>
      <c r="B32" s="565"/>
      <c r="C32" s="566"/>
      <c r="D32" s="571"/>
      <c r="E32" s="572"/>
      <c r="F32" s="572"/>
      <c r="G32" s="572"/>
      <c r="H32" s="572"/>
      <c r="I32" s="572"/>
      <c r="J32" s="572"/>
      <c r="K32" s="572"/>
      <c r="L32" s="572"/>
      <c r="M32" s="572"/>
      <c r="N32" s="572"/>
      <c r="O32" s="572"/>
      <c r="P32" s="572"/>
      <c r="Q32" s="572"/>
      <c r="R32" s="572"/>
      <c r="S32" s="572"/>
      <c r="T32" s="572"/>
      <c r="U32" s="573"/>
    </row>
    <row r="33" spans="1:21" ht="15" customHeight="1">
      <c r="A33" s="529"/>
      <c r="B33" s="574" t="s">
        <v>527</v>
      </c>
      <c r="C33" s="575"/>
      <c r="D33" s="575"/>
      <c r="E33" s="576"/>
      <c r="F33" s="577"/>
      <c r="G33" s="578"/>
      <c r="H33" s="227"/>
      <c r="I33" s="227"/>
      <c r="J33" s="227"/>
      <c r="K33" s="227"/>
      <c r="L33" s="227"/>
      <c r="M33" s="227"/>
      <c r="N33" s="227"/>
      <c r="O33" s="227"/>
      <c r="P33" s="227"/>
      <c r="Q33" s="227"/>
      <c r="R33" s="227"/>
      <c r="S33" s="227"/>
      <c r="T33" s="227"/>
      <c r="U33" s="227"/>
    </row>
    <row r="34" spans="1:21" ht="15" customHeight="1">
      <c r="A34" s="529"/>
      <c r="B34" s="546" t="s">
        <v>528</v>
      </c>
      <c r="C34" s="546"/>
      <c r="D34" s="546"/>
      <c r="E34" s="1203"/>
      <c r="F34" s="548" t="s">
        <v>529</v>
      </c>
      <c r="G34" s="548"/>
      <c r="H34" s="548" t="s">
        <v>530</v>
      </c>
      <c r="I34" s="548"/>
      <c r="J34" s="548"/>
      <c r="K34" s="548"/>
      <c r="L34" s="549" t="s">
        <v>531</v>
      </c>
      <c r="M34" s="549"/>
      <c r="N34" s="549"/>
      <c r="O34" s="549"/>
      <c r="P34" s="549"/>
      <c r="Q34" s="549"/>
      <c r="R34" s="550" t="s">
        <v>532</v>
      </c>
      <c r="S34" s="551"/>
      <c r="T34" s="551"/>
      <c r="U34" s="552"/>
    </row>
    <row r="35" spans="1:21" ht="39.9" customHeight="1">
      <c r="A35" s="529"/>
      <c r="B35" s="547"/>
      <c r="C35" s="547"/>
      <c r="D35" s="547"/>
      <c r="E35" s="228" t="s">
        <v>533</v>
      </c>
      <c r="F35" s="548"/>
      <c r="G35" s="548"/>
      <c r="H35" s="548"/>
      <c r="I35" s="548"/>
      <c r="J35" s="548"/>
      <c r="K35" s="548"/>
      <c r="L35" s="549"/>
      <c r="M35" s="549"/>
      <c r="N35" s="549"/>
      <c r="O35" s="549"/>
      <c r="P35" s="549"/>
      <c r="Q35" s="549"/>
      <c r="R35" s="553"/>
      <c r="S35" s="554"/>
      <c r="T35" s="554"/>
      <c r="U35" s="555"/>
    </row>
    <row r="36" spans="1:21" ht="15" customHeight="1">
      <c r="A36" s="529"/>
      <c r="B36" s="556" t="s">
        <v>534</v>
      </c>
      <c r="C36" s="559" t="s">
        <v>535</v>
      </c>
      <c r="D36" s="560"/>
      <c r="E36" s="229"/>
      <c r="F36" s="514"/>
      <c r="G36" s="515"/>
      <c r="H36" s="514"/>
      <c r="I36" s="516"/>
      <c r="J36" s="516"/>
      <c r="K36" s="515"/>
      <c r="L36" s="514"/>
      <c r="M36" s="516"/>
      <c r="N36" s="516"/>
      <c r="O36" s="516"/>
      <c r="P36" s="516"/>
      <c r="Q36" s="515"/>
      <c r="R36" s="543" t="s">
        <v>536</v>
      </c>
      <c r="S36" s="544"/>
      <c r="T36" s="544"/>
      <c r="U36" s="545"/>
    </row>
    <row r="37" spans="1:21" ht="15" customHeight="1">
      <c r="A37" s="529"/>
      <c r="B37" s="557"/>
      <c r="C37" s="512" t="s">
        <v>537</v>
      </c>
      <c r="D37" s="540"/>
      <c r="E37" s="229"/>
      <c r="F37" s="514"/>
      <c r="G37" s="515"/>
      <c r="H37" s="514"/>
      <c r="I37" s="516"/>
      <c r="J37" s="516"/>
      <c r="K37" s="515"/>
      <c r="L37" s="514"/>
      <c r="M37" s="516"/>
      <c r="N37" s="516"/>
      <c r="O37" s="516"/>
      <c r="P37" s="516"/>
      <c r="Q37" s="515"/>
      <c r="R37" s="543" t="s">
        <v>536</v>
      </c>
      <c r="S37" s="544"/>
      <c r="T37" s="544"/>
      <c r="U37" s="545"/>
    </row>
    <row r="38" spans="1:21" ht="15" customHeight="1">
      <c r="A38" s="529"/>
      <c r="B38" s="557"/>
      <c r="C38" s="512" t="s">
        <v>538</v>
      </c>
      <c r="D38" s="540"/>
      <c r="E38" s="230"/>
      <c r="F38" s="514"/>
      <c r="G38" s="515"/>
      <c r="H38" s="514"/>
      <c r="I38" s="516"/>
      <c r="J38" s="516"/>
      <c r="K38" s="515"/>
      <c r="L38" s="514"/>
      <c r="M38" s="516"/>
      <c r="N38" s="516"/>
      <c r="O38" s="516"/>
      <c r="P38" s="516"/>
      <c r="Q38" s="515"/>
      <c r="R38" s="543" t="s">
        <v>536</v>
      </c>
      <c r="S38" s="544"/>
      <c r="T38" s="544"/>
      <c r="U38" s="545"/>
    </row>
    <row r="39" spans="1:21" ht="15" customHeight="1">
      <c r="A39" s="529"/>
      <c r="B39" s="557"/>
      <c r="C39" s="512" t="s">
        <v>539</v>
      </c>
      <c r="D39" s="540"/>
      <c r="E39" s="230"/>
      <c r="F39" s="514"/>
      <c r="G39" s="515"/>
      <c r="H39" s="514"/>
      <c r="I39" s="516"/>
      <c r="J39" s="516"/>
      <c r="K39" s="515"/>
      <c r="L39" s="514"/>
      <c r="M39" s="516"/>
      <c r="N39" s="516"/>
      <c r="O39" s="516"/>
      <c r="P39" s="516"/>
      <c r="Q39" s="515"/>
      <c r="R39" s="543" t="s">
        <v>536</v>
      </c>
      <c r="S39" s="544"/>
      <c r="T39" s="544"/>
      <c r="U39" s="545"/>
    </row>
    <row r="40" spans="1:21" ht="15" customHeight="1">
      <c r="A40" s="529"/>
      <c r="B40" s="557"/>
      <c r="C40" s="512" t="s">
        <v>540</v>
      </c>
      <c r="D40" s="540"/>
      <c r="E40" s="230"/>
      <c r="F40" s="514"/>
      <c r="G40" s="515"/>
      <c r="H40" s="514"/>
      <c r="I40" s="516"/>
      <c r="J40" s="516"/>
      <c r="K40" s="515"/>
      <c r="L40" s="514"/>
      <c r="M40" s="516"/>
      <c r="N40" s="516"/>
      <c r="O40" s="516"/>
      <c r="P40" s="516"/>
      <c r="Q40" s="515"/>
      <c r="R40" s="543" t="s">
        <v>541</v>
      </c>
      <c r="S40" s="544"/>
      <c r="T40" s="544"/>
      <c r="U40" s="545"/>
    </row>
    <row r="41" spans="1:21" ht="15" customHeight="1">
      <c r="A41" s="529"/>
      <c r="B41" s="557"/>
      <c r="C41" s="512" t="s">
        <v>542</v>
      </c>
      <c r="D41" s="540"/>
      <c r="E41" s="229"/>
      <c r="F41" s="514"/>
      <c r="G41" s="515"/>
      <c r="H41" s="514"/>
      <c r="I41" s="516"/>
      <c r="J41" s="516"/>
      <c r="K41" s="515"/>
      <c r="L41" s="514"/>
      <c r="M41" s="516"/>
      <c r="N41" s="516"/>
      <c r="O41" s="516"/>
      <c r="P41" s="516"/>
      <c r="Q41" s="515"/>
      <c r="R41" s="543" t="s">
        <v>543</v>
      </c>
      <c r="S41" s="544"/>
      <c r="T41" s="544"/>
      <c r="U41" s="545"/>
    </row>
    <row r="42" spans="1:21" ht="15" customHeight="1">
      <c r="A42" s="529"/>
      <c r="B42" s="557"/>
      <c r="C42" s="512" t="s">
        <v>544</v>
      </c>
      <c r="D42" s="540"/>
      <c r="E42" s="229"/>
      <c r="F42" s="514"/>
      <c r="G42" s="515"/>
      <c r="H42" s="514"/>
      <c r="I42" s="516"/>
      <c r="J42" s="516"/>
      <c r="K42" s="515"/>
      <c r="L42" s="514"/>
      <c r="M42" s="516"/>
      <c r="N42" s="516"/>
      <c r="O42" s="516"/>
      <c r="P42" s="516"/>
      <c r="Q42" s="515"/>
      <c r="R42" s="543" t="s">
        <v>545</v>
      </c>
      <c r="S42" s="544"/>
      <c r="T42" s="544"/>
      <c r="U42" s="545"/>
    </row>
    <row r="43" spans="1:21" ht="15" customHeight="1">
      <c r="A43" s="529"/>
      <c r="B43" s="557"/>
      <c r="C43" s="512" t="s">
        <v>546</v>
      </c>
      <c r="D43" s="540"/>
      <c r="E43" s="230"/>
      <c r="F43" s="514"/>
      <c r="G43" s="515"/>
      <c r="H43" s="514"/>
      <c r="I43" s="516"/>
      <c r="J43" s="516"/>
      <c r="K43" s="515"/>
      <c r="L43" s="514"/>
      <c r="M43" s="516"/>
      <c r="N43" s="516"/>
      <c r="O43" s="516"/>
      <c r="P43" s="516"/>
      <c r="Q43" s="515"/>
      <c r="R43" s="543" t="s">
        <v>547</v>
      </c>
      <c r="S43" s="544"/>
      <c r="T43" s="544"/>
      <c r="U43" s="545"/>
    </row>
    <row r="44" spans="1:21" ht="15" customHeight="1">
      <c r="A44" s="529"/>
      <c r="B44" s="557"/>
      <c r="C44" s="512" t="s">
        <v>548</v>
      </c>
      <c r="D44" s="513"/>
      <c r="E44" s="229"/>
      <c r="F44" s="514"/>
      <c r="G44" s="515"/>
      <c r="H44" s="514"/>
      <c r="I44" s="516"/>
      <c r="J44" s="516"/>
      <c r="K44" s="515"/>
      <c r="L44" s="514"/>
      <c r="M44" s="516"/>
      <c r="N44" s="516"/>
      <c r="O44" s="516"/>
      <c r="P44" s="516"/>
      <c r="Q44" s="515"/>
      <c r="R44" s="543" t="s">
        <v>549</v>
      </c>
      <c r="S44" s="544"/>
      <c r="T44" s="544"/>
      <c r="U44" s="545"/>
    </row>
    <row r="45" spans="1:21" ht="15" customHeight="1">
      <c r="A45" s="529"/>
      <c r="B45" s="557"/>
      <c r="C45" s="512" t="s">
        <v>550</v>
      </c>
      <c r="D45" s="513"/>
      <c r="E45" s="229"/>
      <c r="F45" s="514"/>
      <c r="G45" s="515"/>
      <c r="H45" s="514"/>
      <c r="I45" s="516"/>
      <c r="J45" s="516"/>
      <c r="K45" s="515"/>
      <c r="L45" s="514"/>
      <c r="M45" s="516"/>
      <c r="N45" s="516"/>
      <c r="O45" s="516"/>
      <c r="P45" s="516"/>
      <c r="Q45" s="515"/>
      <c r="R45" s="543" t="s">
        <v>549</v>
      </c>
      <c r="S45" s="544"/>
      <c r="T45" s="544"/>
      <c r="U45" s="545"/>
    </row>
    <row r="46" spans="1:21" ht="15" customHeight="1">
      <c r="A46" s="529"/>
      <c r="B46" s="557"/>
      <c r="C46" s="541" t="s">
        <v>551</v>
      </c>
      <c r="D46" s="542"/>
      <c r="E46" s="230"/>
      <c r="F46" s="514"/>
      <c r="G46" s="515"/>
      <c r="H46" s="514"/>
      <c r="I46" s="516"/>
      <c r="J46" s="516"/>
      <c r="K46" s="515"/>
      <c r="L46" s="514"/>
      <c r="M46" s="516"/>
      <c r="N46" s="516"/>
      <c r="O46" s="516"/>
      <c r="P46" s="516"/>
      <c r="Q46" s="515"/>
      <c r="R46" s="517" t="s">
        <v>552</v>
      </c>
      <c r="S46" s="518"/>
      <c r="T46" s="518"/>
      <c r="U46" s="519"/>
    </row>
    <row r="47" spans="1:21" ht="15" customHeight="1">
      <c r="A47" s="529"/>
      <c r="B47" s="557"/>
      <c r="C47" s="512" t="s">
        <v>553</v>
      </c>
      <c r="D47" s="513"/>
      <c r="E47" s="230"/>
      <c r="F47" s="514"/>
      <c r="G47" s="515"/>
      <c r="H47" s="514"/>
      <c r="I47" s="516"/>
      <c r="J47" s="516"/>
      <c r="K47" s="515"/>
      <c r="L47" s="514"/>
      <c r="M47" s="516"/>
      <c r="N47" s="516"/>
      <c r="O47" s="516"/>
      <c r="P47" s="516"/>
      <c r="Q47" s="515"/>
      <c r="R47" s="517" t="s">
        <v>554</v>
      </c>
      <c r="S47" s="518"/>
      <c r="T47" s="518"/>
      <c r="U47" s="519"/>
    </row>
    <row r="48" spans="1:21" ht="15" customHeight="1">
      <c r="A48" s="529"/>
      <c r="B48" s="557"/>
      <c r="C48" s="512" t="s">
        <v>555</v>
      </c>
      <c r="D48" s="513"/>
      <c r="E48" s="230"/>
      <c r="F48" s="514"/>
      <c r="G48" s="515"/>
      <c r="H48" s="514"/>
      <c r="I48" s="516"/>
      <c r="J48" s="516"/>
      <c r="K48" s="515"/>
      <c r="L48" s="514"/>
      <c r="M48" s="516"/>
      <c r="N48" s="516"/>
      <c r="O48" s="516"/>
      <c r="P48" s="516"/>
      <c r="Q48" s="515"/>
      <c r="R48" s="517" t="s">
        <v>556</v>
      </c>
      <c r="S48" s="518"/>
      <c r="T48" s="518"/>
      <c r="U48" s="519"/>
    </row>
    <row r="49" spans="1:21" ht="15" customHeight="1">
      <c r="A49" s="529"/>
      <c r="B49" s="557"/>
      <c r="C49" s="512" t="s">
        <v>557</v>
      </c>
      <c r="D49" s="513"/>
      <c r="E49" s="230"/>
      <c r="F49" s="514"/>
      <c r="G49" s="515"/>
      <c r="H49" s="514"/>
      <c r="I49" s="516"/>
      <c r="J49" s="516"/>
      <c r="K49" s="515"/>
      <c r="L49" s="514"/>
      <c r="M49" s="516"/>
      <c r="N49" s="516"/>
      <c r="O49" s="516"/>
      <c r="P49" s="516"/>
      <c r="Q49" s="515"/>
      <c r="R49" s="543" t="s">
        <v>556</v>
      </c>
      <c r="S49" s="544"/>
      <c r="T49" s="544"/>
      <c r="U49" s="545"/>
    </row>
    <row r="50" spans="1:21" ht="15" customHeight="1">
      <c r="A50" s="529"/>
      <c r="B50" s="557"/>
      <c r="C50" s="512" t="s">
        <v>559</v>
      </c>
      <c r="D50" s="513"/>
      <c r="E50" s="230"/>
      <c r="F50" s="514"/>
      <c r="G50" s="515"/>
      <c r="H50" s="514"/>
      <c r="I50" s="516"/>
      <c r="J50" s="516"/>
      <c r="K50" s="515"/>
      <c r="L50" s="514"/>
      <c r="M50" s="516"/>
      <c r="N50" s="516"/>
      <c r="O50" s="516"/>
      <c r="P50" s="516"/>
      <c r="Q50" s="515"/>
      <c r="R50" s="517" t="s">
        <v>558</v>
      </c>
      <c r="S50" s="518"/>
      <c r="T50" s="518"/>
      <c r="U50" s="519"/>
    </row>
    <row r="51" spans="1:21" ht="15" customHeight="1">
      <c r="A51" s="529"/>
      <c r="B51" s="557"/>
      <c r="C51" s="512" t="s">
        <v>560</v>
      </c>
      <c r="D51" s="540"/>
      <c r="E51" s="230"/>
      <c r="F51" s="514"/>
      <c r="G51" s="515"/>
      <c r="H51" s="514"/>
      <c r="I51" s="516"/>
      <c r="J51" s="516"/>
      <c r="K51" s="515"/>
      <c r="L51" s="514"/>
      <c r="M51" s="516"/>
      <c r="N51" s="516"/>
      <c r="O51" s="516"/>
      <c r="P51" s="516"/>
      <c r="Q51" s="515"/>
      <c r="R51" s="517" t="s">
        <v>561</v>
      </c>
      <c r="S51" s="518"/>
      <c r="T51" s="518"/>
      <c r="U51" s="519"/>
    </row>
    <row r="52" spans="1:21" ht="15" customHeight="1">
      <c r="A52" s="529"/>
      <c r="B52" s="558"/>
      <c r="C52" s="512" t="s">
        <v>562</v>
      </c>
      <c r="D52" s="540"/>
      <c r="E52" s="230"/>
      <c r="F52" s="514"/>
      <c r="G52" s="515"/>
      <c r="H52" s="514"/>
      <c r="I52" s="516"/>
      <c r="J52" s="516"/>
      <c r="K52" s="515"/>
      <c r="L52" s="514"/>
      <c r="M52" s="516"/>
      <c r="N52" s="516"/>
      <c r="O52" s="516"/>
      <c r="P52" s="516"/>
      <c r="Q52" s="515"/>
      <c r="R52" s="517" t="s">
        <v>563</v>
      </c>
      <c r="S52" s="518"/>
      <c r="T52" s="518"/>
      <c r="U52" s="519"/>
    </row>
    <row r="53" spans="1:21" ht="15" customHeight="1">
      <c r="A53" s="529"/>
      <c r="B53" s="524" t="s">
        <v>564</v>
      </c>
      <c r="C53" s="525"/>
      <c r="D53" s="526"/>
      <c r="E53" s="230"/>
      <c r="F53" s="514"/>
      <c r="G53" s="515"/>
      <c r="H53" s="514"/>
      <c r="I53" s="516"/>
      <c r="J53" s="516"/>
      <c r="K53" s="515"/>
      <c r="L53" s="514"/>
      <c r="M53" s="516"/>
      <c r="N53" s="516"/>
      <c r="O53" s="516"/>
      <c r="P53" s="516"/>
      <c r="Q53" s="515"/>
      <c r="R53" s="517" t="s">
        <v>565</v>
      </c>
      <c r="S53" s="518"/>
      <c r="T53" s="518"/>
      <c r="U53" s="519"/>
    </row>
    <row r="54" spans="1:21" ht="15" customHeight="1">
      <c r="A54" s="529"/>
      <c r="B54" s="538" t="s">
        <v>566</v>
      </c>
      <c r="C54" s="512" t="s">
        <v>567</v>
      </c>
      <c r="D54" s="539"/>
      <c r="E54" s="230"/>
      <c r="F54" s="514"/>
      <c r="G54" s="515"/>
      <c r="H54" s="514"/>
      <c r="I54" s="516"/>
      <c r="J54" s="516"/>
      <c r="K54" s="515"/>
      <c r="L54" s="514"/>
      <c r="M54" s="516"/>
      <c r="N54" s="516"/>
      <c r="O54" s="516"/>
      <c r="P54" s="516"/>
      <c r="Q54" s="515"/>
      <c r="R54" s="517" t="s">
        <v>568</v>
      </c>
      <c r="S54" s="518"/>
      <c r="T54" s="518"/>
      <c r="U54" s="519"/>
    </row>
    <row r="55" spans="1:21" ht="15" customHeight="1">
      <c r="A55" s="529"/>
      <c r="B55" s="538"/>
      <c r="C55" s="512" t="s">
        <v>569</v>
      </c>
      <c r="D55" s="539"/>
      <c r="E55" s="230"/>
      <c r="F55" s="514"/>
      <c r="G55" s="515"/>
      <c r="H55" s="514"/>
      <c r="I55" s="516"/>
      <c r="J55" s="516"/>
      <c r="K55" s="515"/>
      <c r="L55" s="514"/>
      <c r="M55" s="516"/>
      <c r="N55" s="516"/>
      <c r="O55" s="516"/>
      <c r="P55" s="516"/>
      <c r="Q55" s="515"/>
      <c r="R55" s="517" t="s">
        <v>568</v>
      </c>
      <c r="S55" s="518"/>
      <c r="T55" s="518"/>
      <c r="U55" s="519"/>
    </row>
    <row r="56" spans="1:21" ht="15" customHeight="1">
      <c r="A56" s="529"/>
      <c r="B56" s="537" t="s">
        <v>570</v>
      </c>
      <c r="C56" s="537"/>
      <c r="D56" s="537"/>
      <c r="E56" s="230"/>
      <c r="F56" s="514"/>
      <c r="G56" s="515"/>
      <c r="H56" s="514"/>
      <c r="I56" s="516"/>
      <c r="J56" s="516"/>
      <c r="K56" s="515"/>
      <c r="L56" s="514"/>
      <c r="M56" s="516"/>
      <c r="N56" s="516"/>
      <c r="O56" s="516"/>
      <c r="P56" s="516"/>
      <c r="Q56" s="515"/>
      <c r="R56" s="517" t="s">
        <v>571</v>
      </c>
      <c r="S56" s="518"/>
      <c r="T56" s="518"/>
      <c r="U56" s="519"/>
    </row>
    <row r="57" spans="1:21" ht="15" customHeight="1">
      <c r="A57" s="529"/>
      <c r="B57" s="520" t="s">
        <v>572</v>
      </c>
      <c r="C57" s="512" t="s">
        <v>573</v>
      </c>
      <c r="D57" s="513"/>
      <c r="E57" s="229"/>
      <c r="F57" s="514"/>
      <c r="G57" s="515"/>
      <c r="H57" s="514"/>
      <c r="I57" s="516"/>
      <c r="J57" s="516"/>
      <c r="K57" s="515"/>
      <c r="L57" s="514"/>
      <c r="M57" s="516"/>
      <c r="N57" s="516"/>
      <c r="O57" s="516"/>
      <c r="P57" s="516"/>
      <c r="Q57" s="515"/>
      <c r="R57" s="517" t="s">
        <v>574</v>
      </c>
      <c r="S57" s="518"/>
      <c r="T57" s="518"/>
      <c r="U57" s="519"/>
    </row>
    <row r="58" spans="1:21" ht="15" customHeight="1">
      <c r="A58" s="529"/>
      <c r="B58" s="521"/>
      <c r="C58" s="512" t="s">
        <v>575</v>
      </c>
      <c r="D58" s="513"/>
      <c r="E58" s="229"/>
      <c r="F58" s="514"/>
      <c r="G58" s="515"/>
      <c r="H58" s="514"/>
      <c r="I58" s="516"/>
      <c r="J58" s="516"/>
      <c r="K58" s="515"/>
      <c r="L58" s="514"/>
      <c r="M58" s="516"/>
      <c r="N58" s="516"/>
      <c r="O58" s="516"/>
      <c r="P58" s="516"/>
      <c r="Q58" s="515"/>
      <c r="R58" s="517" t="s">
        <v>576</v>
      </c>
      <c r="S58" s="518"/>
      <c r="T58" s="518"/>
      <c r="U58" s="519"/>
    </row>
    <row r="59" spans="1:21" ht="15" customHeight="1">
      <c r="A59" s="529"/>
      <c r="B59" s="521"/>
      <c r="C59" s="512" t="s">
        <v>577</v>
      </c>
      <c r="D59" s="513"/>
      <c r="E59" s="230"/>
      <c r="F59" s="514"/>
      <c r="G59" s="515"/>
      <c r="H59" s="514"/>
      <c r="I59" s="516"/>
      <c r="J59" s="516"/>
      <c r="K59" s="515"/>
      <c r="L59" s="514"/>
      <c r="M59" s="516"/>
      <c r="N59" s="516"/>
      <c r="O59" s="516"/>
      <c r="P59" s="516"/>
      <c r="Q59" s="515"/>
      <c r="R59" s="517" t="s">
        <v>578</v>
      </c>
      <c r="S59" s="518"/>
      <c r="T59" s="518"/>
      <c r="U59" s="519"/>
    </row>
    <row r="60" spans="1:21" ht="15" customHeight="1">
      <c r="A60" s="529"/>
      <c r="B60" s="522"/>
      <c r="C60" s="512" t="s">
        <v>579</v>
      </c>
      <c r="D60" s="513"/>
      <c r="E60" s="230"/>
      <c r="F60" s="514"/>
      <c r="G60" s="515"/>
      <c r="H60" s="514"/>
      <c r="I60" s="516"/>
      <c r="J60" s="516"/>
      <c r="K60" s="515"/>
      <c r="L60" s="514"/>
      <c r="M60" s="516"/>
      <c r="N60" s="516"/>
      <c r="O60" s="516"/>
      <c r="P60" s="516"/>
      <c r="Q60" s="515"/>
      <c r="R60" s="517" t="s">
        <v>580</v>
      </c>
      <c r="S60" s="518"/>
      <c r="T60" s="518"/>
      <c r="U60" s="519"/>
    </row>
    <row r="61" spans="1:21" ht="15" customHeight="1">
      <c r="A61" s="529"/>
      <c r="B61" s="524" t="s">
        <v>581</v>
      </c>
      <c r="C61" s="525"/>
      <c r="D61" s="526"/>
      <c r="E61" s="230"/>
      <c r="F61" s="514"/>
      <c r="G61" s="515"/>
      <c r="H61" s="514"/>
      <c r="I61" s="516"/>
      <c r="J61" s="516"/>
      <c r="K61" s="515"/>
      <c r="L61" s="514"/>
      <c r="M61" s="516"/>
      <c r="N61" s="516"/>
      <c r="O61" s="516"/>
      <c r="P61" s="516"/>
      <c r="Q61" s="515"/>
      <c r="R61" s="531" t="s">
        <v>582</v>
      </c>
      <c r="S61" s="532"/>
      <c r="T61" s="532"/>
      <c r="U61" s="533"/>
    </row>
    <row r="62" spans="1:21" ht="15" customHeight="1">
      <c r="A62" s="530"/>
      <c r="B62" s="524" t="s">
        <v>583</v>
      </c>
      <c r="C62" s="525"/>
      <c r="D62" s="526"/>
      <c r="E62" s="230"/>
      <c r="F62" s="514"/>
      <c r="G62" s="515"/>
      <c r="H62" s="514"/>
      <c r="I62" s="516"/>
      <c r="J62" s="516"/>
      <c r="K62" s="515"/>
      <c r="L62" s="514"/>
      <c r="M62" s="516"/>
      <c r="N62" s="516"/>
      <c r="O62" s="516"/>
      <c r="P62" s="516"/>
      <c r="Q62" s="515"/>
      <c r="R62" s="527" t="s">
        <v>571</v>
      </c>
      <c r="S62" s="527"/>
      <c r="T62" s="527"/>
      <c r="U62" s="527"/>
    </row>
    <row r="63" spans="1:21" ht="15" customHeight="1">
      <c r="A63" s="1204" t="s">
        <v>584</v>
      </c>
      <c r="B63" s="1205"/>
      <c r="C63" s="1205"/>
      <c r="D63" s="1205"/>
      <c r="E63" s="1205"/>
      <c r="F63" s="1205"/>
      <c r="G63" s="1206"/>
      <c r="H63" s="231"/>
      <c r="I63" s="219"/>
      <c r="J63" s="219"/>
      <c r="K63" s="219"/>
      <c r="L63" s="219"/>
      <c r="M63" s="219"/>
      <c r="N63" s="220"/>
      <c r="O63" s="220"/>
      <c r="P63" s="220"/>
      <c r="Q63" s="221"/>
      <c r="R63" s="1207"/>
      <c r="S63" s="1207"/>
      <c r="T63" s="1207"/>
      <c r="U63" s="1207"/>
    </row>
    <row r="64" spans="1:21" ht="15" customHeight="1">
      <c r="A64" s="216" t="s">
        <v>585</v>
      </c>
      <c r="B64" s="216"/>
      <c r="C64" s="216"/>
      <c r="D64" s="216"/>
      <c r="E64" s="216"/>
      <c r="F64" s="216"/>
      <c r="G64" s="216"/>
      <c r="H64" s="216"/>
      <c r="I64" s="216"/>
      <c r="J64" s="216"/>
      <c r="K64" s="216"/>
      <c r="L64" s="216"/>
      <c r="M64" s="216"/>
      <c r="N64" s="216"/>
      <c r="O64" s="216"/>
      <c r="P64" s="216"/>
      <c r="Q64" s="216"/>
      <c r="R64" s="216"/>
      <c r="S64" s="216"/>
      <c r="T64" s="216"/>
      <c r="U64" s="216"/>
    </row>
    <row r="65" spans="1:21" ht="27" customHeight="1">
      <c r="A65" s="232">
        <v>1</v>
      </c>
      <c r="B65" s="534" t="s">
        <v>586</v>
      </c>
      <c r="C65" s="534"/>
      <c r="D65" s="534"/>
      <c r="E65" s="534"/>
      <c r="F65" s="534"/>
      <c r="G65" s="534"/>
      <c r="H65" s="534"/>
      <c r="I65" s="534"/>
      <c r="J65" s="534"/>
      <c r="K65" s="534"/>
      <c r="L65" s="534"/>
      <c r="M65" s="534"/>
      <c r="N65" s="534"/>
      <c r="O65" s="534"/>
      <c r="P65" s="534"/>
      <c r="Q65" s="534"/>
      <c r="R65" s="534"/>
      <c r="S65" s="534"/>
      <c r="T65" s="534"/>
      <c r="U65" s="534"/>
    </row>
    <row r="66" spans="1:21" ht="39" customHeight="1">
      <c r="A66" s="232">
        <v>2</v>
      </c>
      <c r="B66" s="523" t="s">
        <v>587</v>
      </c>
      <c r="C66" s="523"/>
      <c r="D66" s="523"/>
      <c r="E66" s="523"/>
      <c r="F66" s="523"/>
      <c r="G66" s="523"/>
      <c r="H66" s="523"/>
      <c r="I66" s="523"/>
      <c r="J66" s="523"/>
      <c r="K66" s="523"/>
      <c r="L66" s="523"/>
      <c r="M66" s="523"/>
      <c r="N66" s="523"/>
      <c r="O66" s="523"/>
      <c r="P66" s="523"/>
      <c r="Q66" s="523"/>
      <c r="R66" s="523"/>
      <c r="S66" s="523"/>
      <c r="T66" s="523"/>
      <c r="U66" s="523"/>
    </row>
    <row r="67" spans="1:21" ht="27" customHeight="1">
      <c r="A67" s="232">
        <v>3</v>
      </c>
      <c r="B67" s="535" t="s">
        <v>588</v>
      </c>
      <c r="C67" s="536"/>
      <c r="D67" s="536"/>
      <c r="E67" s="536"/>
      <c r="F67" s="536"/>
      <c r="G67" s="536"/>
      <c r="H67" s="536"/>
      <c r="I67" s="536"/>
      <c r="J67" s="536"/>
      <c r="K67" s="536"/>
      <c r="L67" s="536"/>
      <c r="M67" s="536"/>
      <c r="N67" s="536"/>
      <c r="O67" s="536"/>
      <c r="P67" s="536"/>
      <c r="Q67" s="536"/>
      <c r="R67" s="536"/>
      <c r="S67" s="536"/>
      <c r="T67" s="536"/>
      <c r="U67" s="536"/>
    </row>
    <row r="68" spans="1:21" ht="27" customHeight="1">
      <c r="A68" s="232">
        <v>4</v>
      </c>
      <c r="B68" s="535" t="s">
        <v>589</v>
      </c>
      <c r="C68" s="536"/>
      <c r="D68" s="536"/>
      <c r="E68" s="536"/>
      <c r="F68" s="536"/>
      <c r="G68" s="536"/>
      <c r="H68" s="536"/>
      <c r="I68" s="536"/>
      <c r="J68" s="536"/>
      <c r="K68" s="536"/>
      <c r="L68" s="536"/>
      <c r="M68" s="536"/>
      <c r="N68" s="536"/>
      <c r="O68" s="536"/>
      <c r="P68" s="536"/>
      <c r="Q68" s="536"/>
      <c r="R68" s="536"/>
      <c r="S68" s="536"/>
      <c r="T68" s="536"/>
      <c r="U68" s="536"/>
    </row>
    <row r="69" spans="1:21" ht="27" customHeight="1">
      <c r="A69" s="232">
        <v>5</v>
      </c>
      <c r="B69" s="523" t="s">
        <v>590</v>
      </c>
      <c r="C69" s="523"/>
      <c r="D69" s="523"/>
      <c r="E69" s="523"/>
      <c r="F69" s="523"/>
      <c r="G69" s="523"/>
      <c r="H69" s="523"/>
      <c r="I69" s="523"/>
      <c r="J69" s="523"/>
      <c r="K69" s="523"/>
      <c r="L69" s="523"/>
      <c r="M69" s="523"/>
      <c r="N69" s="523"/>
      <c r="O69" s="523"/>
      <c r="P69" s="523"/>
      <c r="Q69" s="523"/>
      <c r="R69" s="523"/>
      <c r="S69" s="523"/>
      <c r="T69" s="523"/>
      <c r="U69" s="523"/>
    </row>
  </sheetData>
  <mergeCells count="199">
    <mergeCell ref="B65:U65"/>
    <mergeCell ref="B66:U66"/>
    <mergeCell ref="B67:U67"/>
    <mergeCell ref="B68:U68"/>
    <mergeCell ref="B69:U69"/>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C40:D40"/>
    <mergeCell ref="F40:G40"/>
    <mergeCell ref="H40:K40"/>
    <mergeCell ref="L40:Q40"/>
    <mergeCell ref="R40:U40"/>
    <mergeCell ref="C41:D41"/>
    <mergeCell ref="F41:G41"/>
    <mergeCell ref="H41:K41"/>
    <mergeCell ref="L41:Q41"/>
    <mergeCell ref="R41:U41"/>
    <mergeCell ref="C38:D38"/>
    <mergeCell ref="F38:G38"/>
    <mergeCell ref="H38:K38"/>
    <mergeCell ref="L38:Q38"/>
    <mergeCell ref="R38:U38"/>
    <mergeCell ref="C39:D39"/>
    <mergeCell ref="F39:G39"/>
    <mergeCell ref="H39:K39"/>
    <mergeCell ref="L39:Q39"/>
    <mergeCell ref="R39:U3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B30:C32"/>
    <mergeCell ref="G30:H30"/>
    <mergeCell ref="F31:G31"/>
    <mergeCell ref="I31:U31"/>
    <mergeCell ref="D32:U32"/>
    <mergeCell ref="B33:E33"/>
    <mergeCell ref="F33:G33"/>
    <mergeCell ref="B25:C27"/>
    <mergeCell ref="G25:H25"/>
    <mergeCell ref="F26:G26"/>
    <mergeCell ref="I26:U26"/>
    <mergeCell ref="D27:U27"/>
    <mergeCell ref="A28:A62"/>
    <mergeCell ref="B28:C28"/>
    <mergeCell ref="D28:U28"/>
    <mergeCell ref="B29:C29"/>
    <mergeCell ref="D29:U29"/>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7:C7"/>
    <mergeCell ref="K8:U8"/>
    <mergeCell ref="K9:U9"/>
    <mergeCell ref="K10:U10"/>
    <mergeCell ref="F14:H14"/>
    <mergeCell ref="A15:A27"/>
    <mergeCell ref="B15:C15"/>
    <mergeCell ref="D15:U15"/>
    <mergeCell ref="B16:C16"/>
    <mergeCell ref="D16:U16"/>
    <mergeCell ref="A1:C1"/>
    <mergeCell ref="A2:U2"/>
    <mergeCell ref="A3:U3"/>
    <mergeCell ref="A4:U4"/>
    <mergeCell ref="E5:F5"/>
    <mergeCell ref="K6:N6"/>
    <mergeCell ref="P6:Q6"/>
    <mergeCell ref="S6:T6"/>
  </mergeCells>
  <phoneticPr fontId="7"/>
  <dataValidations count="5">
    <dataValidation type="list" allowBlank="1" showInputMessage="1" showErrorMessage="1" sqref="E18 E26 E31" xr:uid="{DE30BB24-0EA7-4DA3-ACA3-1D0FC8DEBA6D}">
      <formula1>"都,道,府,県"</formula1>
    </dataValidation>
    <dataValidation type="list" allowBlank="1" showInputMessage="1" showErrorMessage="1" sqref="H18 H26 H31" xr:uid="{A39B46E3-E3FE-4F0E-848C-23AB7E1A8E9C}">
      <formula1>"市,郡,区"</formula1>
    </dataValidation>
    <dataValidation type="list" allowBlank="1" showInputMessage="1" showErrorMessage="1" sqref="E44" xr:uid="{EE6AA449-EBA4-476D-A0DA-62126D958A55}">
      <formula1>"　,○"</formula1>
    </dataValidation>
    <dataValidation type="list" allowBlank="1" showInputMessage="1" showErrorMessage="1" sqref="E45 E36:E37 E41:E42 F33 E57:E58 F36:K62" xr:uid="{02DF756D-9745-41BA-B17F-4490958B85CF}">
      <formula1>"○"</formula1>
    </dataValidation>
    <dataValidation type="list" allowBlank="1" showInputMessage="1" showErrorMessage="1" sqref="E5:F5" xr:uid="{236EF445-8D2D-4A5F-BFDB-D2381BCC4391}">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76" orientation="portrait"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Y36"/>
  <sheetViews>
    <sheetView view="pageBreakPreview" zoomScaleNormal="100" workbookViewId="0">
      <selection activeCell="E20" sqref="E20"/>
    </sheetView>
  </sheetViews>
  <sheetFormatPr defaultColWidth="9" defaultRowHeight="13.2"/>
  <cols>
    <col min="1" max="6" width="3.33203125" style="2" customWidth="1"/>
    <col min="7" max="11" width="6.33203125" style="2" customWidth="1"/>
    <col min="12" max="27" width="3.109375" style="2" customWidth="1"/>
    <col min="28" max="16384" width="9" style="2"/>
  </cols>
  <sheetData>
    <row r="1" spans="1:25">
      <c r="A1" s="1" t="s">
        <v>54</v>
      </c>
    </row>
    <row r="3" spans="1:25">
      <c r="A3" s="642" t="s">
        <v>55</v>
      </c>
      <c r="B3" s="643"/>
      <c r="C3" s="643"/>
      <c r="D3" s="643"/>
      <c r="E3" s="643"/>
      <c r="F3" s="643"/>
      <c r="G3" s="643"/>
      <c r="H3" s="643"/>
      <c r="I3" s="643"/>
      <c r="J3" s="643"/>
      <c r="K3" s="643"/>
      <c r="L3" s="643"/>
      <c r="M3" s="643"/>
      <c r="N3" s="643"/>
      <c r="O3" s="643"/>
      <c r="P3" s="643"/>
      <c r="Q3" s="643"/>
      <c r="R3" s="643"/>
      <c r="S3" s="643"/>
      <c r="T3" s="643"/>
      <c r="U3" s="643"/>
      <c r="V3" s="643"/>
      <c r="W3" s="643"/>
      <c r="X3" s="643"/>
      <c r="Y3" s="643"/>
    </row>
    <row r="5" spans="1:25">
      <c r="A5" s="644" t="s">
        <v>56</v>
      </c>
      <c r="B5" s="645"/>
      <c r="C5" s="645"/>
      <c r="D5" s="645"/>
      <c r="E5" s="645"/>
      <c r="F5" s="646"/>
      <c r="G5" s="636" t="s">
        <v>57</v>
      </c>
      <c r="H5" s="650"/>
      <c r="I5" s="650"/>
      <c r="J5" s="650"/>
      <c r="K5" s="651"/>
      <c r="L5" s="636" t="s">
        <v>58</v>
      </c>
      <c r="M5" s="637"/>
      <c r="N5" s="637"/>
      <c r="O5" s="637"/>
      <c r="P5" s="637"/>
      <c r="Q5" s="637"/>
      <c r="R5" s="637"/>
      <c r="S5" s="637"/>
      <c r="T5" s="637"/>
      <c r="U5" s="637"/>
      <c r="V5" s="637"/>
      <c r="W5" s="637"/>
      <c r="X5" s="637"/>
      <c r="Y5" s="638"/>
    </row>
    <row r="6" spans="1:25">
      <c r="A6" s="647"/>
      <c r="B6" s="648"/>
      <c r="C6" s="648"/>
      <c r="D6" s="648"/>
      <c r="E6" s="648"/>
      <c r="F6" s="649"/>
      <c r="G6" s="652"/>
      <c r="H6" s="653"/>
      <c r="I6" s="653"/>
      <c r="J6" s="653"/>
      <c r="K6" s="654"/>
      <c r="L6" s="639"/>
      <c r="M6" s="640"/>
      <c r="N6" s="640"/>
      <c r="O6" s="640"/>
      <c r="P6" s="640"/>
      <c r="Q6" s="640"/>
      <c r="R6" s="640"/>
      <c r="S6" s="640"/>
      <c r="T6" s="640"/>
      <c r="U6" s="640"/>
      <c r="V6" s="640"/>
      <c r="W6" s="640"/>
      <c r="X6" s="640"/>
      <c r="Y6" s="641"/>
    </row>
    <row r="7" spans="1:25" ht="22.5" customHeight="1">
      <c r="A7" s="655"/>
      <c r="B7" s="655"/>
      <c r="C7" s="655"/>
      <c r="D7" s="655"/>
      <c r="E7" s="655"/>
      <c r="F7" s="655"/>
      <c r="G7" s="655"/>
      <c r="H7" s="655"/>
      <c r="I7" s="655"/>
      <c r="J7" s="655"/>
      <c r="K7" s="655"/>
      <c r="L7" s="3"/>
      <c r="M7" s="4"/>
      <c r="N7" s="4"/>
      <c r="O7" s="4"/>
      <c r="P7" s="4"/>
      <c r="Q7" s="4"/>
      <c r="R7" s="4"/>
      <c r="S7" s="4"/>
      <c r="T7" s="4"/>
      <c r="U7" s="5"/>
      <c r="V7" s="5"/>
      <c r="W7" s="5"/>
      <c r="X7" s="5"/>
      <c r="Y7" s="6"/>
    </row>
    <row r="8" spans="1:25" ht="22.5" customHeight="1">
      <c r="A8" s="655"/>
      <c r="B8" s="655"/>
      <c r="C8" s="655"/>
      <c r="D8" s="655"/>
      <c r="E8" s="655"/>
      <c r="F8" s="655"/>
      <c r="G8" s="655"/>
      <c r="H8" s="655"/>
      <c r="I8" s="655"/>
      <c r="J8" s="655"/>
      <c r="K8" s="655"/>
      <c r="L8" s="3"/>
      <c r="M8" s="4"/>
      <c r="N8" s="4"/>
      <c r="O8" s="4"/>
      <c r="P8" s="4"/>
      <c r="Q8" s="4"/>
      <c r="R8" s="4"/>
      <c r="S8" s="4"/>
      <c r="T8" s="4"/>
      <c r="U8" s="5"/>
      <c r="V8" s="5"/>
      <c r="W8" s="5"/>
      <c r="X8" s="5"/>
      <c r="Y8" s="6"/>
    </row>
    <row r="9" spans="1:25" ht="22.5" customHeight="1">
      <c r="A9" s="655"/>
      <c r="B9" s="655"/>
      <c r="C9" s="655"/>
      <c r="D9" s="655"/>
      <c r="E9" s="655"/>
      <c r="F9" s="655"/>
      <c r="G9" s="655"/>
      <c r="H9" s="655"/>
      <c r="I9" s="655"/>
      <c r="J9" s="655"/>
      <c r="K9" s="655"/>
      <c r="L9" s="3"/>
      <c r="M9" s="4"/>
      <c r="N9" s="4"/>
      <c r="O9" s="4"/>
      <c r="P9" s="4"/>
      <c r="Q9" s="4"/>
      <c r="R9" s="4"/>
      <c r="S9" s="4"/>
      <c r="T9" s="4"/>
      <c r="U9" s="5"/>
      <c r="V9" s="5"/>
      <c r="W9" s="5"/>
      <c r="X9" s="5"/>
      <c r="Y9" s="6"/>
    </row>
    <row r="10" spans="1:25" ht="22.5" customHeight="1">
      <c r="A10" s="655"/>
      <c r="B10" s="655"/>
      <c r="C10" s="655"/>
      <c r="D10" s="655"/>
      <c r="E10" s="655"/>
      <c r="F10" s="655"/>
      <c r="G10" s="655"/>
      <c r="H10" s="655"/>
      <c r="I10" s="655"/>
      <c r="J10" s="655"/>
      <c r="K10" s="655"/>
      <c r="L10" s="3"/>
      <c r="M10" s="4"/>
      <c r="N10" s="4"/>
      <c r="O10" s="4"/>
      <c r="P10" s="4"/>
      <c r="Q10" s="4"/>
      <c r="R10" s="4"/>
      <c r="S10" s="4"/>
      <c r="T10" s="4"/>
      <c r="U10" s="5"/>
      <c r="V10" s="5"/>
      <c r="W10" s="5"/>
      <c r="X10" s="5"/>
      <c r="Y10" s="6"/>
    </row>
    <row r="11" spans="1:25" ht="22.5" customHeight="1">
      <c r="A11" s="655"/>
      <c r="B11" s="655"/>
      <c r="C11" s="655"/>
      <c r="D11" s="655"/>
      <c r="E11" s="655"/>
      <c r="F11" s="655"/>
      <c r="G11" s="655"/>
      <c r="H11" s="655"/>
      <c r="I11" s="655"/>
      <c r="J11" s="655"/>
      <c r="K11" s="655"/>
      <c r="L11" s="3"/>
      <c r="M11" s="4"/>
      <c r="N11" s="4"/>
      <c r="O11" s="4"/>
      <c r="P11" s="4"/>
      <c r="Q11" s="4"/>
      <c r="R11" s="4"/>
      <c r="S11" s="4"/>
      <c r="T11" s="4"/>
      <c r="U11" s="5"/>
      <c r="V11" s="5"/>
      <c r="W11" s="5"/>
      <c r="X11" s="5"/>
      <c r="Y11" s="6"/>
    </row>
    <row r="12" spans="1:25" ht="22.5" customHeight="1">
      <c r="A12" s="655"/>
      <c r="B12" s="655"/>
      <c r="C12" s="655"/>
      <c r="D12" s="655"/>
      <c r="E12" s="655"/>
      <c r="F12" s="655"/>
      <c r="G12" s="655"/>
      <c r="H12" s="655"/>
      <c r="I12" s="655"/>
      <c r="J12" s="655"/>
      <c r="K12" s="655"/>
      <c r="L12" s="3"/>
      <c r="M12" s="4"/>
      <c r="N12" s="4"/>
      <c r="O12" s="4"/>
      <c r="P12" s="4"/>
      <c r="Q12" s="4"/>
      <c r="R12" s="4"/>
      <c r="S12" s="4"/>
      <c r="T12" s="4"/>
      <c r="U12" s="5"/>
      <c r="V12" s="5"/>
      <c r="W12" s="5"/>
      <c r="X12" s="5"/>
      <c r="Y12" s="6"/>
    </row>
    <row r="13" spans="1:25" ht="22.5" customHeight="1">
      <c r="A13" s="655"/>
      <c r="B13" s="655"/>
      <c r="C13" s="655"/>
      <c r="D13" s="655"/>
      <c r="E13" s="655"/>
      <c r="F13" s="655"/>
      <c r="G13" s="655"/>
      <c r="H13" s="655"/>
      <c r="I13" s="655"/>
      <c r="J13" s="655"/>
      <c r="K13" s="655"/>
      <c r="L13" s="3"/>
      <c r="M13" s="4"/>
      <c r="N13" s="4"/>
      <c r="O13" s="4"/>
      <c r="P13" s="4"/>
      <c r="Q13" s="4"/>
      <c r="R13" s="4"/>
      <c r="S13" s="4"/>
      <c r="T13" s="4"/>
      <c r="U13" s="5"/>
      <c r="V13" s="5"/>
      <c r="W13" s="5"/>
      <c r="X13" s="5"/>
      <c r="Y13" s="6"/>
    </row>
    <row r="14" spans="1:25" ht="22.5" customHeight="1">
      <c r="A14" s="655"/>
      <c r="B14" s="655"/>
      <c r="C14" s="655"/>
      <c r="D14" s="655"/>
      <c r="E14" s="655"/>
      <c r="F14" s="655"/>
      <c r="G14" s="655"/>
      <c r="H14" s="655"/>
      <c r="I14" s="655"/>
      <c r="J14" s="655"/>
      <c r="K14" s="655"/>
      <c r="L14" s="3"/>
      <c r="M14" s="4"/>
      <c r="N14" s="4"/>
      <c r="O14" s="4"/>
      <c r="P14" s="4"/>
      <c r="Q14" s="4"/>
      <c r="R14" s="4"/>
      <c r="S14" s="4"/>
      <c r="T14" s="4"/>
      <c r="U14" s="5"/>
      <c r="V14" s="5"/>
      <c r="W14" s="5"/>
      <c r="X14" s="5"/>
      <c r="Y14" s="6"/>
    </row>
    <row r="15" spans="1:25" ht="22.5" customHeight="1">
      <c r="A15" s="655"/>
      <c r="B15" s="655"/>
      <c r="C15" s="655"/>
      <c r="D15" s="655"/>
      <c r="E15" s="655"/>
      <c r="F15" s="655"/>
      <c r="G15" s="655"/>
      <c r="H15" s="655"/>
      <c r="I15" s="655"/>
      <c r="J15" s="655"/>
      <c r="K15" s="655"/>
      <c r="L15" s="3"/>
      <c r="M15" s="4"/>
      <c r="N15" s="4"/>
      <c r="O15" s="4"/>
      <c r="P15" s="4"/>
      <c r="Q15" s="4"/>
      <c r="R15" s="4"/>
      <c r="S15" s="4"/>
      <c r="T15" s="4"/>
      <c r="U15" s="5"/>
      <c r="V15" s="5"/>
      <c r="W15" s="5"/>
      <c r="X15" s="5"/>
      <c r="Y15" s="6"/>
    </row>
    <row r="16" spans="1:25" ht="22.5" customHeight="1">
      <c r="A16" s="655"/>
      <c r="B16" s="655"/>
      <c r="C16" s="655"/>
      <c r="D16" s="655"/>
      <c r="E16" s="655"/>
      <c r="F16" s="655"/>
      <c r="G16" s="655"/>
      <c r="H16" s="655"/>
      <c r="I16" s="655"/>
      <c r="J16" s="655"/>
      <c r="K16" s="655"/>
      <c r="L16" s="3"/>
      <c r="M16" s="4"/>
      <c r="N16" s="4"/>
      <c r="O16" s="4"/>
      <c r="P16" s="4"/>
      <c r="Q16" s="4"/>
      <c r="R16" s="4"/>
      <c r="S16" s="4"/>
      <c r="T16" s="4"/>
      <c r="U16" s="5"/>
      <c r="V16" s="5"/>
      <c r="W16" s="5"/>
      <c r="X16" s="5"/>
      <c r="Y16" s="6"/>
    </row>
    <row r="17" spans="1:25" ht="22.5" customHeight="1">
      <c r="A17" s="655"/>
      <c r="B17" s="655"/>
      <c r="C17" s="655"/>
      <c r="D17" s="655"/>
      <c r="E17" s="655"/>
      <c r="F17" s="655"/>
      <c r="G17" s="655"/>
      <c r="H17" s="655"/>
      <c r="I17" s="655"/>
      <c r="J17" s="655"/>
      <c r="K17" s="655"/>
      <c r="L17" s="3"/>
      <c r="M17" s="4"/>
      <c r="N17" s="4"/>
      <c r="O17" s="4"/>
      <c r="P17" s="4"/>
      <c r="Q17" s="4"/>
      <c r="R17" s="4"/>
      <c r="S17" s="4"/>
      <c r="T17" s="4"/>
      <c r="U17" s="5"/>
      <c r="V17" s="5"/>
      <c r="W17" s="5"/>
      <c r="X17" s="5"/>
      <c r="Y17" s="6"/>
    </row>
    <row r="18" spans="1:25" ht="22.5" customHeight="1">
      <c r="A18" s="655"/>
      <c r="B18" s="655"/>
      <c r="C18" s="655"/>
      <c r="D18" s="655"/>
      <c r="E18" s="655"/>
      <c r="F18" s="655"/>
      <c r="G18" s="655"/>
      <c r="H18" s="655"/>
      <c r="I18" s="655"/>
      <c r="J18" s="655"/>
      <c r="K18" s="655"/>
      <c r="L18" s="3"/>
      <c r="M18" s="4"/>
      <c r="N18" s="4"/>
      <c r="O18" s="4"/>
      <c r="P18" s="4"/>
      <c r="Q18" s="4"/>
      <c r="R18" s="4"/>
      <c r="S18" s="4"/>
      <c r="T18" s="4"/>
      <c r="U18" s="5"/>
      <c r="V18" s="5"/>
      <c r="W18" s="5"/>
      <c r="X18" s="5"/>
      <c r="Y18" s="6"/>
    </row>
    <row r="19" spans="1:25">
      <c r="A19" s="1"/>
    </row>
    <row r="21" spans="1:25">
      <c r="A21" s="642" t="s">
        <v>59</v>
      </c>
      <c r="B21" s="643"/>
      <c r="C21" s="643"/>
      <c r="D21" s="643"/>
      <c r="E21" s="643"/>
      <c r="F21" s="643"/>
      <c r="G21" s="643"/>
      <c r="H21" s="643"/>
      <c r="I21" s="643"/>
      <c r="J21" s="643"/>
      <c r="K21" s="643"/>
      <c r="L21" s="643"/>
      <c r="M21" s="643"/>
      <c r="N21" s="643"/>
      <c r="O21" s="643"/>
      <c r="P21" s="643"/>
      <c r="Q21" s="643"/>
      <c r="R21" s="643"/>
      <c r="S21" s="643"/>
      <c r="T21" s="643"/>
      <c r="U21" s="643"/>
      <c r="V21" s="643"/>
      <c r="W21" s="643"/>
      <c r="X21" s="643"/>
      <c r="Y21" s="643"/>
    </row>
    <row r="23" spans="1:25">
      <c r="A23" s="644" t="s">
        <v>56</v>
      </c>
      <c r="B23" s="645"/>
      <c r="C23" s="645"/>
      <c r="D23" s="645"/>
      <c r="E23" s="645"/>
      <c r="F23" s="646"/>
      <c r="G23" s="636" t="s">
        <v>57</v>
      </c>
      <c r="H23" s="650"/>
      <c r="I23" s="650"/>
      <c r="J23" s="650"/>
      <c r="K23" s="651"/>
      <c r="L23" s="636" t="s">
        <v>58</v>
      </c>
      <c r="M23" s="637"/>
      <c r="N23" s="637"/>
      <c r="O23" s="637"/>
      <c r="P23" s="637"/>
      <c r="Q23" s="637"/>
      <c r="R23" s="637"/>
      <c r="S23" s="637"/>
      <c r="T23" s="637"/>
      <c r="U23" s="637"/>
      <c r="V23" s="637"/>
      <c r="W23" s="637"/>
      <c r="X23" s="637"/>
      <c r="Y23" s="638"/>
    </row>
    <row r="24" spans="1:25">
      <c r="A24" s="647"/>
      <c r="B24" s="648"/>
      <c r="C24" s="648"/>
      <c r="D24" s="648"/>
      <c r="E24" s="648"/>
      <c r="F24" s="649"/>
      <c r="G24" s="652"/>
      <c r="H24" s="653"/>
      <c r="I24" s="653"/>
      <c r="J24" s="653"/>
      <c r="K24" s="654"/>
      <c r="L24" s="639"/>
      <c r="M24" s="640"/>
      <c r="N24" s="640"/>
      <c r="O24" s="640"/>
      <c r="P24" s="640"/>
      <c r="Q24" s="640"/>
      <c r="R24" s="640"/>
      <c r="S24" s="640"/>
      <c r="T24" s="640"/>
      <c r="U24" s="640"/>
      <c r="V24" s="640"/>
      <c r="W24" s="640"/>
      <c r="X24" s="640"/>
      <c r="Y24" s="641"/>
    </row>
    <row r="25" spans="1:25" ht="22.5" customHeight="1">
      <c r="A25" s="655"/>
      <c r="B25" s="655"/>
      <c r="C25" s="655"/>
      <c r="D25" s="655"/>
      <c r="E25" s="655"/>
      <c r="F25" s="655"/>
      <c r="G25" s="655"/>
      <c r="H25" s="655"/>
      <c r="I25" s="655"/>
      <c r="J25" s="655"/>
      <c r="K25" s="655"/>
      <c r="L25" s="3"/>
      <c r="M25" s="4"/>
      <c r="N25" s="4"/>
      <c r="O25" s="4"/>
      <c r="P25" s="4"/>
      <c r="Q25" s="4"/>
      <c r="R25" s="4"/>
      <c r="S25" s="4"/>
      <c r="T25" s="4"/>
      <c r="U25" s="5"/>
      <c r="V25" s="5"/>
      <c r="W25" s="5"/>
      <c r="X25" s="5"/>
      <c r="Y25" s="6"/>
    </row>
    <row r="26" spans="1:25" ht="22.5" customHeight="1">
      <c r="A26" s="655"/>
      <c r="B26" s="655"/>
      <c r="C26" s="655"/>
      <c r="D26" s="655"/>
      <c r="E26" s="655"/>
      <c r="F26" s="655"/>
      <c r="G26" s="655"/>
      <c r="H26" s="655"/>
      <c r="I26" s="655"/>
      <c r="J26" s="655"/>
      <c r="K26" s="655"/>
      <c r="L26" s="3"/>
      <c r="M26" s="4"/>
      <c r="N26" s="4"/>
      <c r="O26" s="4"/>
      <c r="P26" s="4"/>
      <c r="Q26" s="4"/>
      <c r="R26" s="4"/>
      <c r="S26" s="4"/>
      <c r="T26" s="4"/>
      <c r="U26" s="5"/>
      <c r="V26" s="5"/>
      <c r="W26" s="5"/>
      <c r="X26" s="5"/>
      <c r="Y26" s="6"/>
    </row>
    <row r="27" spans="1:25" ht="22.5" customHeight="1">
      <c r="A27" s="655"/>
      <c r="B27" s="655"/>
      <c r="C27" s="655"/>
      <c r="D27" s="655"/>
      <c r="E27" s="655"/>
      <c r="F27" s="655"/>
      <c r="G27" s="655"/>
      <c r="H27" s="655"/>
      <c r="I27" s="655"/>
      <c r="J27" s="655"/>
      <c r="K27" s="655"/>
      <c r="L27" s="3"/>
      <c r="M27" s="4"/>
      <c r="N27" s="4"/>
      <c r="O27" s="4"/>
      <c r="P27" s="4"/>
      <c r="Q27" s="4"/>
      <c r="R27" s="4"/>
      <c r="S27" s="4"/>
      <c r="T27" s="4"/>
      <c r="U27" s="5"/>
      <c r="V27" s="5"/>
      <c r="W27" s="5"/>
      <c r="X27" s="5"/>
      <c r="Y27" s="6"/>
    </row>
    <row r="28" spans="1:25" ht="22.5" customHeight="1">
      <c r="A28" s="655"/>
      <c r="B28" s="655"/>
      <c r="C28" s="655"/>
      <c r="D28" s="655"/>
      <c r="E28" s="655"/>
      <c r="F28" s="655"/>
      <c r="G28" s="655"/>
      <c r="H28" s="655"/>
      <c r="I28" s="655"/>
      <c r="J28" s="655"/>
      <c r="K28" s="655"/>
      <c r="L28" s="3"/>
      <c r="M28" s="4"/>
      <c r="N28" s="4"/>
      <c r="O28" s="4"/>
      <c r="P28" s="4"/>
      <c r="Q28" s="4"/>
      <c r="R28" s="4"/>
      <c r="S28" s="4"/>
      <c r="T28" s="4"/>
      <c r="U28" s="5"/>
      <c r="V28" s="5"/>
      <c r="W28" s="5"/>
      <c r="X28" s="5"/>
      <c r="Y28" s="6"/>
    </row>
    <row r="29" spans="1:25" ht="22.5" customHeight="1">
      <c r="A29" s="655"/>
      <c r="B29" s="655"/>
      <c r="C29" s="655"/>
      <c r="D29" s="655"/>
      <c r="E29" s="655"/>
      <c r="F29" s="655"/>
      <c r="G29" s="655"/>
      <c r="H29" s="655"/>
      <c r="I29" s="655"/>
      <c r="J29" s="655"/>
      <c r="K29" s="655"/>
      <c r="L29" s="3"/>
      <c r="M29" s="4"/>
      <c r="N29" s="4"/>
      <c r="O29" s="4"/>
      <c r="P29" s="4"/>
      <c r="Q29" s="4"/>
      <c r="R29" s="4"/>
      <c r="S29" s="4"/>
      <c r="T29" s="4"/>
      <c r="U29" s="5"/>
      <c r="V29" s="5"/>
      <c r="W29" s="5"/>
      <c r="X29" s="5"/>
      <c r="Y29" s="6"/>
    </row>
    <row r="30" spans="1:25" ht="22.5" customHeight="1">
      <c r="A30" s="655"/>
      <c r="B30" s="655"/>
      <c r="C30" s="655"/>
      <c r="D30" s="655"/>
      <c r="E30" s="655"/>
      <c r="F30" s="655"/>
      <c r="G30" s="655"/>
      <c r="H30" s="655"/>
      <c r="I30" s="655"/>
      <c r="J30" s="655"/>
      <c r="K30" s="655"/>
      <c r="L30" s="3"/>
      <c r="M30" s="4"/>
      <c r="N30" s="4"/>
      <c r="O30" s="4"/>
      <c r="P30" s="4"/>
      <c r="Q30" s="4"/>
      <c r="R30" s="4"/>
      <c r="S30" s="4"/>
      <c r="T30" s="4"/>
      <c r="U30" s="5"/>
      <c r="V30" s="5"/>
      <c r="W30" s="5"/>
      <c r="X30" s="5"/>
      <c r="Y30" s="6"/>
    </row>
    <row r="31" spans="1:25" ht="22.5" customHeight="1">
      <c r="A31" s="655"/>
      <c r="B31" s="655"/>
      <c r="C31" s="655"/>
      <c r="D31" s="655"/>
      <c r="E31" s="655"/>
      <c r="F31" s="655"/>
      <c r="G31" s="655"/>
      <c r="H31" s="655"/>
      <c r="I31" s="655"/>
      <c r="J31" s="655"/>
      <c r="K31" s="655"/>
      <c r="L31" s="3"/>
      <c r="M31" s="4"/>
      <c r="N31" s="4"/>
      <c r="O31" s="4"/>
      <c r="P31" s="4"/>
      <c r="Q31" s="4"/>
      <c r="R31" s="4"/>
      <c r="S31" s="4"/>
      <c r="T31" s="4"/>
      <c r="U31" s="5"/>
      <c r="V31" s="5"/>
      <c r="W31" s="5"/>
      <c r="X31" s="5"/>
      <c r="Y31" s="6"/>
    </row>
    <row r="32" spans="1:25" ht="22.5" customHeight="1">
      <c r="A32" s="655"/>
      <c r="B32" s="655"/>
      <c r="C32" s="655"/>
      <c r="D32" s="655"/>
      <c r="E32" s="655"/>
      <c r="F32" s="655"/>
      <c r="G32" s="655"/>
      <c r="H32" s="655"/>
      <c r="I32" s="655"/>
      <c r="J32" s="655"/>
      <c r="K32" s="655"/>
      <c r="L32" s="3"/>
      <c r="M32" s="4"/>
      <c r="N32" s="4"/>
      <c r="O32" s="4"/>
      <c r="P32" s="4"/>
      <c r="Q32" s="4"/>
      <c r="R32" s="4"/>
      <c r="S32" s="4"/>
      <c r="T32" s="4"/>
      <c r="U32" s="5"/>
      <c r="V32" s="5"/>
      <c r="W32" s="5"/>
      <c r="X32" s="5"/>
      <c r="Y32" s="6"/>
    </row>
    <row r="33" spans="1:25" ht="22.5" customHeight="1">
      <c r="A33" s="655"/>
      <c r="B33" s="655"/>
      <c r="C33" s="655"/>
      <c r="D33" s="655"/>
      <c r="E33" s="655"/>
      <c r="F33" s="655"/>
      <c r="G33" s="655"/>
      <c r="H33" s="655"/>
      <c r="I33" s="655"/>
      <c r="J33" s="655"/>
      <c r="K33" s="655"/>
      <c r="L33" s="3"/>
      <c r="M33" s="4"/>
      <c r="N33" s="4"/>
      <c r="O33" s="4"/>
      <c r="P33" s="4"/>
      <c r="Q33" s="4"/>
      <c r="R33" s="4"/>
      <c r="S33" s="4"/>
      <c r="T33" s="4"/>
      <c r="U33" s="5"/>
      <c r="V33" s="5"/>
      <c r="W33" s="5"/>
      <c r="X33" s="5"/>
      <c r="Y33" s="6"/>
    </row>
    <row r="34" spans="1:25" ht="22.5" customHeight="1">
      <c r="A34" s="655"/>
      <c r="B34" s="655"/>
      <c r="C34" s="655"/>
      <c r="D34" s="655"/>
      <c r="E34" s="655"/>
      <c r="F34" s="655"/>
      <c r="G34" s="655"/>
      <c r="H34" s="655"/>
      <c r="I34" s="655"/>
      <c r="J34" s="655"/>
      <c r="K34" s="655"/>
      <c r="L34" s="3"/>
      <c r="M34" s="4"/>
      <c r="N34" s="4"/>
      <c r="O34" s="4"/>
      <c r="P34" s="4"/>
      <c r="Q34" s="4"/>
      <c r="R34" s="4"/>
      <c r="S34" s="4"/>
      <c r="T34" s="4"/>
      <c r="U34" s="5"/>
      <c r="V34" s="5"/>
      <c r="W34" s="5"/>
      <c r="X34" s="5"/>
      <c r="Y34" s="6"/>
    </row>
    <row r="35" spans="1:25" ht="22.5" customHeight="1">
      <c r="A35" s="655"/>
      <c r="B35" s="655"/>
      <c r="C35" s="655"/>
      <c r="D35" s="655"/>
      <c r="E35" s="655"/>
      <c r="F35" s="655"/>
      <c r="G35" s="655"/>
      <c r="H35" s="655"/>
      <c r="I35" s="655"/>
      <c r="J35" s="655"/>
      <c r="K35" s="655"/>
      <c r="L35" s="3"/>
      <c r="M35" s="4"/>
      <c r="N35" s="4"/>
      <c r="O35" s="4"/>
      <c r="P35" s="4"/>
      <c r="Q35" s="4"/>
      <c r="R35" s="4"/>
      <c r="S35" s="4"/>
      <c r="T35" s="4"/>
      <c r="U35" s="5"/>
      <c r="V35" s="5"/>
      <c r="W35" s="5"/>
      <c r="X35" s="5"/>
      <c r="Y35" s="6"/>
    </row>
    <row r="36" spans="1:25" ht="22.5" customHeight="1">
      <c r="A36" s="655"/>
      <c r="B36" s="655"/>
      <c r="C36" s="655"/>
      <c r="D36" s="655"/>
      <c r="E36" s="655"/>
      <c r="F36" s="655"/>
      <c r="G36" s="655"/>
      <c r="H36" s="655"/>
      <c r="I36" s="655"/>
      <c r="J36" s="655"/>
      <c r="K36" s="655"/>
      <c r="L36" s="3"/>
      <c r="M36" s="4"/>
      <c r="N36" s="4"/>
      <c r="O36" s="4"/>
      <c r="P36" s="4"/>
      <c r="Q36" s="4"/>
      <c r="R36" s="4"/>
      <c r="S36" s="4"/>
      <c r="T36" s="4"/>
      <c r="U36" s="5"/>
      <c r="V36" s="5"/>
      <c r="W36" s="5"/>
      <c r="X36" s="5"/>
      <c r="Y36" s="6"/>
    </row>
  </sheetData>
  <mergeCells count="56">
    <mergeCell ref="A36:F36"/>
    <mergeCell ref="G36:K36"/>
    <mergeCell ref="A21:Y21"/>
    <mergeCell ref="A34:F34"/>
    <mergeCell ref="G34:K34"/>
    <mergeCell ref="A35:F35"/>
    <mergeCell ref="G35:K35"/>
    <mergeCell ref="A32:F32"/>
    <mergeCell ref="G32:K32"/>
    <mergeCell ref="A33:F33"/>
    <mergeCell ref="G33:K33"/>
    <mergeCell ref="A30:F30"/>
    <mergeCell ref="G30:K30"/>
    <mergeCell ref="A31:F31"/>
    <mergeCell ref="G31:K31"/>
    <mergeCell ref="A28:F28"/>
    <mergeCell ref="G28:K28"/>
    <mergeCell ref="A29:F29"/>
    <mergeCell ref="G29:K29"/>
    <mergeCell ref="A26:F26"/>
    <mergeCell ref="G26:K26"/>
    <mergeCell ref="A27:F27"/>
    <mergeCell ref="G27:K27"/>
    <mergeCell ref="A18:F18"/>
    <mergeCell ref="G18:K18"/>
    <mergeCell ref="A25:F25"/>
    <mergeCell ref="G25:K25"/>
    <mergeCell ref="A23:F24"/>
    <mergeCell ref="G23:K24"/>
    <mergeCell ref="A17:F17"/>
    <mergeCell ref="G17:K17"/>
    <mergeCell ref="A14:F14"/>
    <mergeCell ref="G14:K14"/>
    <mergeCell ref="A15:F15"/>
    <mergeCell ref="G15:K15"/>
    <mergeCell ref="G10:K10"/>
    <mergeCell ref="A11:F11"/>
    <mergeCell ref="G11:K11"/>
    <mergeCell ref="A16:F16"/>
    <mergeCell ref="G16:K16"/>
    <mergeCell ref="L23:Y24"/>
    <mergeCell ref="A3:Y3"/>
    <mergeCell ref="L5:Y6"/>
    <mergeCell ref="A5:F6"/>
    <mergeCell ref="G5:K6"/>
    <mergeCell ref="A7:F7"/>
    <mergeCell ref="G7:K7"/>
    <mergeCell ref="A8:F8"/>
    <mergeCell ref="G8:K8"/>
    <mergeCell ref="A9:F9"/>
    <mergeCell ref="A12:F12"/>
    <mergeCell ref="G12:K12"/>
    <mergeCell ref="A13:F13"/>
    <mergeCell ref="G13:K13"/>
    <mergeCell ref="G9:K9"/>
    <mergeCell ref="A10:F10"/>
  </mergeCells>
  <phoneticPr fontId="7"/>
  <pageMargins left="0.55000000000000004" right="0.2"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957BB-CA32-4335-8128-ACBADC4D925B}">
  <dimension ref="A1:O198"/>
  <sheetViews>
    <sheetView workbookViewId="0"/>
  </sheetViews>
  <sheetFormatPr defaultColWidth="4.33203125" defaultRowHeight="13.2"/>
  <cols>
    <col min="1" max="1" width="6.21875" style="16" customWidth="1"/>
    <col min="2" max="7" width="9.44140625" style="16" customWidth="1"/>
    <col min="8" max="13" width="5.109375" style="16" customWidth="1"/>
    <col min="14" max="16384" width="4.33203125" style="16"/>
  </cols>
  <sheetData>
    <row r="1" spans="1:15" ht="15" customHeight="1">
      <c r="A1" s="233" t="s">
        <v>591</v>
      </c>
      <c r="B1" s="183"/>
      <c r="C1" s="183"/>
      <c r="D1" s="183"/>
      <c r="E1" s="183"/>
      <c r="F1" s="183"/>
      <c r="G1" s="183"/>
      <c r="H1" s="183"/>
      <c r="I1" s="183"/>
      <c r="J1" s="183"/>
      <c r="K1" s="183"/>
      <c r="L1" s="183"/>
      <c r="M1" s="183"/>
      <c r="N1" s="183"/>
      <c r="O1" s="183"/>
    </row>
    <row r="2" spans="1:15" ht="15" customHeight="1">
      <c r="A2" s="17"/>
      <c r="B2" s="198"/>
      <c r="C2" s="198"/>
      <c r="D2" s="198"/>
      <c r="E2" s="198"/>
      <c r="F2" s="183"/>
      <c r="G2" s="183"/>
      <c r="H2" s="183"/>
      <c r="I2" s="183"/>
      <c r="J2" s="183"/>
      <c r="K2" s="183"/>
      <c r="L2" s="183"/>
      <c r="M2" s="183"/>
      <c r="N2" s="183"/>
      <c r="O2" s="183"/>
    </row>
    <row r="3" spans="1:15" ht="15" customHeight="1">
      <c r="A3" s="693" t="s">
        <v>36</v>
      </c>
      <c r="B3" s="18" t="s">
        <v>37</v>
      </c>
      <c r="C3" s="709"/>
      <c r="D3" s="710"/>
      <c r="E3" s="710"/>
      <c r="F3" s="710"/>
      <c r="G3" s="710"/>
      <c r="H3" s="710"/>
      <c r="I3" s="710"/>
      <c r="J3" s="710"/>
      <c r="K3" s="710"/>
      <c r="L3" s="710"/>
      <c r="M3" s="711"/>
      <c r="N3" s="183"/>
      <c r="O3" s="183"/>
    </row>
    <row r="4" spans="1:15" ht="15" customHeight="1">
      <c r="A4" s="694"/>
      <c r="B4" s="19" t="s">
        <v>38</v>
      </c>
      <c r="C4" s="712"/>
      <c r="D4" s="713"/>
      <c r="E4" s="713"/>
      <c r="F4" s="713"/>
      <c r="G4" s="713"/>
      <c r="H4" s="713"/>
      <c r="I4" s="713"/>
      <c r="J4" s="713"/>
      <c r="K4" s="713"/>
      <c r="L4" s="713"/>
      <c r="M4" s="714"/>
      <c r="N4" s="183"/>
      <c r="O4" s="183"/>
    </row>
    <row r="5" spans="1:15" ht="15" customHeight="1">
      <c r="A5" s="694"/>
      <c r="B5" s="715" t="s">
        <v>32</v>
      </c>
      <c r="C5" s="20" t="s">
        <v>207</v>
      </c>
      <c r="D5" s="21"/>
      <c r="E5" s="182" t="s">
        <v>208</v>
      </c>
      <c r="F5" s="21"/>
      <c r="G5" s="22" t="s">
        <v>209</v>
      </c>
      <c r="H5" s="22"/>
      <c r="I5" s="22"/>
      <c r="J5" s="22"/>
      <c r="K5" s="22"/>
      <c r="L5" s="22"/>
      <c r="M5" s="23"/>
      <c r="N5" s="183"/>
      <c r="O5" s="183"/>
    </row>
    <row r="6" spans="1:15" ht="15" customHeight="1">
      <c r="A6" s="694"/>
      <c r="B6" s="716"/>
      <c r="C6" s="24"/>
      <c r="D6" s="25"/>
      <c r="E6" s="26"/>
      <c r="F6" s="27"/>
      <c r="G6" s="679"/>
      <c r="H6" s="679"/>
      <c r="I6" s="679"/>
      <c r="J6" s="679"/>
      <c r="K6" s="679"/>
      <c r="L6" s="679"/>
      <c r="M6" s="680"/>
      <c r="N6" s="183"/>
      <c r="O6" s="183"/>
    </row>
    <row r="7" spans="1:15" ht="15" customHeight="1">
      <c r="A7" s="694"/>
      <c r="B7" s="717"/>
      <c r="C7" s="681"/>
      <c r="D7" s="682"/>
      <c r="E7" s="682"/>
      <c r="F7" s="682"/>
      <c r="G7" s="682"/>
      <c r="H7" s="682"/>
      <c r="I7" s="682"/>
      <c r="J7" s="682"/>
      <c r="K7" s="682"/>
      <c r="L7" s="682"/>
      <c r="M7" s="683"/>
      <c r="N7" s="183"/>
      <c r="O7" s="183"/>
    </row>
    <row r="8" spans="1:15" ht="15" customHeight="1">
      <c r="A8" s="694"/>
      <c r="B8" s="234" t="s">
        <v>34</v>
      </c>
      <c r="C8" s="718"/>
      <c r="D8" s="719"/>
      <c r="E8" s="719"/>
      <c r="F8" s="719"/>
      <c r="G8" s="719"/>
      <c r="H8" s="719"/>
      <c r="I8" s="719"/>
      <c r="J8" s="719"/>
      <c r="K8" s="719"/>
      <c r="L8" s="719"/>
      <c r="M8" s="720"/>
      <c r="N8" s="183"/>
      <c r="O8" s="183"/>
    </row>
    <row r="9" spans="1:15" ht="15" customHeight="1">
      <c r="A9" s="695"/>
      <c r="B9" s="186" t="s">
        <v>210</v>
      </c>
      <c r="C9" s="733"/>
      <c r="D9" s="735"/>
      <c r="E9" s="735"/>
      <c r="F9" s="735"/>
      <c r="G9" s="735"/>
      <c r="H9" s="735"/>
      <c r="I9" s="735"/>
      <c r="J9" s="735"/>
      <c r="K9" s="735"/>
      <c r="L9" s="735"/>
      <c r="M9" s="734"/>
      <c r="N9" s="183"/>
      <c r="O9" s="183"/>
    </row>
    <row r="10" spans="1:15" ht="15" customHeight="1">
      <c r="A10" s="693" t="s">
        <v>40</v>
      </c>
      <c r="B10" s="190" t="s">
        <v>37</v>
      </c>
      <c r="C10" s="684"/>
      <c r="D10" s="685"/>
      <c r="E10" s="686"/>
      <c r="F10" s="687" t="s">
        <v>211</v>
      </c>
      <c r="G10" s="688"/>
      <c r="H10" s="28"/>
      <c r="I10" s="688"/>
      <c r="J10" s="28"/>
      <c r="K10" s="688"/>
      <c r="L10" s="28"/>
      <c r="M10" s="29"/>
      <c r="N10" s="183"/>
      <c r="O10" s="183"/>
    </row>
    <row r="11" spans="1:15" ht="15" customHeight="1">
      <c r="A11" s="694"/>
      <c r="B11" s="30" t="s">
        <v>42</v>
      </c>
      <c r="C11" s="681"/>
      <c r="D11" s="682"/>
      <c r="E11" s="683"/>
      <c r="F11" s="687"/>
      <c r="G11" s="689"/>
      <c r="H11" s="31" t="s">
        <v>212</v>
      </c>
      <c r="I11" s="689"/>
      <c r="J11" s="31" t="s">
        <v>213</v>
      </c>
      <c r="K11" s="689"/>
      <c r="L11" s="197" t="s">
        <v>214</v>
      </c>
      <c r="M11" s="32"/>
      <c r="N11" s="183"/>
      <c r="O11" s="183"/>
    </row>
    <row r="12" spans="1:15" ht="15" customHeight="1">
      <c r="A12" s="694"/>
      <c r="B12" s="676" t="s">
        <v>41</v>
      </c>
      <c r="C12" s="20" t="s">
        <v>207</v>
      </c>
      <c r="D12" s="21"/>
      <c r="E12" s="182" t="s">
        <v>208</v>
      </c>
      <c r="F12" s="21"/>
      <c r="G12" s="22" t="s">
        <v>209</v>
      </c>
      <c r="H12" s="22"/>
      <c r="I12" s="22"/>
      <c r="J12" s="22"/>
      <c r="K12" s="22"/>
      <c r="L12" s="22"/>
      <c r="M12" s="23"/>
      <c r="N12" s="183"/>
      <c r="O12" s="183"/>
    </row>
    <row r="13" spans="1:15" ht="15" customHeight="1">
      <c r="A13" s="694"/>
      <c r="B13" s="677"/>
      <c r="C13" s="24"/>
      <c r="D13" s="25"/>
      <c r="E13" s="26"/>
      <c r="F13" s="27"/>
      <c r="G13" s="679"/>
      <c r="H13" s="679"/>
      <c r="I13" s="679"/>
      <c r="J13" s="679"/>
      <c r="K13" s="679"/>
      <c r="L13" s="679"/>
      <c r="M13" s="680"/>
      <c r="N13" s="183"/>
      <c r="O13" s="183"/>
    </row>
    <row r="14" spans="1:15" ht="15" customHeight="1">
      <c r="A14" s="694"/>
      <c r="B14" s="678"/>
      <c r="C14" s="681"/>
      <c r="D14" s="682"/>
      <c r="E14" s="682"/>
      <c r="F14" s="682"/>
      <c r="G14" s="682"/>
      <c r="H14" s="682"/>
      <c r="I14" s="682"/>
      <c r="J14" s="682"/>
      <c r="K14" s="682"/>
      <c r="L14" s="682"/>
      <c r="M14" s="683"/>
      <c r="N14" s="183"/>
      <c r="O14" s="183"/>
    </row>
    <row r="15" spans="1:15" ht="15" customHeight="1">
      <c r="A15" s="694"/>
      <c r="B15" s="832" t="s">
        <v>215</v>
      </c>
      <c r="C15" s="704"/>
      <c r="D15" s="704"/>
      <c r="E15" s="704"/>
      <c r="F15" s="704"/>
      <c r="G15" s="702"/>
      <c r="H15" s="832"/>
      <c r="I15" s="704"/>
      <c r="J15" s="704"/>
      <c r="K15" s="704"/>
      <c r="L15" s="704"/>
      <c r="M15" s="702"/>
      <c r="N15" s="183"/>
      <c r="O15" s="183"/>
    </row>
    <row r="16" spans="1:15" ht="15" customHeight="1">
      <c r="A16" s="694"/>
      <c r="B16" s="822" t="s">
        <v>216</v>
      </c>
      <c r="C16" s="823"/>
      <c r="D16" s="780" t="s">
        <v>43</v>
      </c>
      <c r="E16" s="697"/>
      <c r="F16" s="735"/>
      <c r="G16" s="735"/>
      <c r="H16" s="828"/>
      <c r="I16" s="828"/>
      <c r="J16" s="828"/>
      <c r="K16" s="735"/>
      <c r="L16" s="735"/>
      <c r="M16" s="734"/>
      <c r="N16" s="183"/>
      <c r="O16" s="183"/>
    </row>
    <row r="17" spans="1:15" ht="15" customHeight="1">
      <c r="A17" s="694"/>
      <c r="B17" s="824"/>
      <c r="C17" s="825"/>
      <c r="D17" s="818" t="s">
        <v>44</v>
      </c>
      <c r="E17" s="829"/>
      <c r="F17" s="180"/>
      <c r="G17" s="180"/>
      <c r="H17" s="180"/>
      <c r="I17" s="180"/>
      <c r="J17" s="180"/>
      <c r="K17" s="180"/>
      <c r="L17" s="180"/>
      <c r="M17" s="181"/>
      <c r="N17" s="183"/>
      <c r="O17" s="183"/>
    </row>
    <row r="18" spans="1:15" ht="15" customHeight="1">
      <c r="A18" s="694"/>
      <c r="B18" s="826"/>
      <c r="C18" s="827"/>
      <c r="D18" s="830"/>
      <c r="E18" s="831"/>
      <c r="F18" s="188"/>
      <c r="G18" s="188"/>
      <c r="H18" s="188"/>
      <c r="I18" s="188"/>
      <c r="J18" s="188"/>
      <c r="K18" s="188"/>
      <c r="L18" s="188"/>
      <c r="M18" s="33"/>
      <c r="N18" s="183"/>
      <c r="O18" s="183"/>
    </row>
    <row r="19" spans="1:15" ht="15" customHeight="1">
      <c r="A19" s="693" t="s">
        <v>592</v>
      </c>
      <c r="B19" s="190" t="s">
        <v>37</v>
      </c>
      <c r="C19" s="684"/>
      <c r="D19" s="685"/>
      <c r="E19" s="686"/>
      <c r="F19" s="687" t="s">
        <v>211</v>
      </c>
      <c r="G19" s="688"/>
      <c r="H19" s="28"/>
      <c r="I19" s="688"/>
      <c r="J19" s="28"/>
      <c r="K19" s="688"/>
      <c r="L19" s="28"/>
      <c r="M19" s="29"/>
      <c r="N19" s="183"/>
      <c r="O19" s="183"/>
    </row>
    <row r="20" spans="1:15" ht="15" customHeight="1">
      <c r="A20" s="694"/>
      <c r="B20" s="30" t="s">
        <v>42</v>
      </c>
      <c r="C20" s="681"/>
      <c r="D20" s="682"/>
      <c r="E20" s="683"/>
      <c r="F20" s="687"/>
      <c r="G20" s="689"/>
      <c r="H20" s="31" t="s">
        <v>212</v>
      </c>
      <c r="I20" s="689"/>
      <c r="J20" s="31" t="s">
        <v>213</v>
      </c>
      <c r="K20" s="689"/>
      <c r="L20" s="197" t="s">
        <v>214</v>
      </c>
      <c r="M20" s="32"/>
      <c r="N20" s="183"/>
      <c r="O20" s="183"/>
    </row>
    <row r="21" spans="1:15" ht="15" customHeight="1">
      <c r="A21" s="694"/>
      <c r="B21" s="676" t="s">
        <v>41</v>
      </c>
      <c r="C21" s="20" t="s">
        <v>207</v>
      </c>
      <c r="D21" s="34"/>
      <c r="E21" s="182" t="s">
        <v>208</v>
      </c>
      <c r="F21" s="34"/>
      <c r="G21" s="22"/>
      <c r="H21" s="22"/>
      <c r="I21" s="22"/>
      <c r="J21" s="22"/>
      <c r="K21" s="22"/>
      <c r="L21" s="22"/>
      <c r="M21" s="23"/>
      <c r="N21" s="183"/>
      <c r="O21" s="183"/>
    </row>
    <row r="22" spans="1:15" ht="15" customHeight="1">
      <c r="A22" s="694"/>
      <c r="B22" s="677"/>
      <c r="C22" s="24"/>
      <c r="D22" s="25"/>
      <c r="E22" s="26"/>
      <c r="F22" s="27"/>
      <c r="G22" s="679"/>
      <c r="H22" s="679"/>
      <c r="I22" s="679"/>
      <c r="J22" s="679"/>
      <c r="K22" s="679"/>
      <c r="L22" s="679"/>
      <c r="M22" s="680"/>
      <c r="N22" s="183"/>
      <c r="O22" s="183"/>
    </row>
    <row r="23" spans="1:15" ht="15" customHeight="1">
      <c r="A23" s="694"/>
      <c r="B23" s="678"/>
      <c r="C23" s="681"/>
      <c r="D23" s="682"/>
      <c r="E23" s="682"/>
      <c r="F23" s="682"/>
      <c r="G23" s="682"/>
      <c r="H23" s="682"/>
      <c r="I23" s="682"/>
      <c r="J23" s="682"/>
      <c r="K23" s="682"/>
      <c r="L23" s="682"/>
      <c r="M23" s="683"/>
      <c r="N23" s="183"/>
      <c r="O23" s="183"/>
    </row>
    <row r="24" spans="1:15" ht="15" customHeight="1">
      <c r="A24" s="810" t="s">
        <v>217</v>
      </c>
      <c r="B24" s="811"/>
      <c r="C24" s="811"/>
      <c r="D24" s="812"/>
      <c r="E24" s="812"/>
      <c r="F24" s="813"/>
      <c r="G24" s="814"/>
      <c r="H24" s="815" t="s">
        <v>45</v>
      </c>
      <c r="I24" s="816"/>
      <c r="J24" s="816"/>
      <c r="K24" s="816"/>
      <c r="L24" s="816"/>
      <c r="M24" s="817"/>
      <c r="N24" s="15"/>
      <c r="O24" s="183"/>
    </row>
    <row r="25" spans="1:15" ht="15" hidden="1" customHeight="1">
      <c r="A25" s="790" t="s">
        <v>218</v>
      </c>
      <c r="B25" s="791"/>
      <c r="C25" s="791"/>
      <c r="D25" s="791"/>
      <c r="E25" s="791"/>
      <c r="F25" s="791"/>
      <c r="G25" s="791"/>
      <c r="H25" s="791"/>
      <c r="I25" s="791"/>
      <c r="J25" s="791"/>
      <c r="K25" s="791"/>
      <c r="L25" s="791"/>
      <c r="M25" s="793"/>
      <c r="N25" s="183"/>
      <c r="O25" s="183"/>
    </row>
    <row r="26" spans="1:15" ht="15" hidden="1" customHeight="1">
      <c r="A26" s="818" t="s">
        <v>46</v>
      </c>
      <c r="B26" s="819"/>
      <c r="C26" s="687" t="s">
        <v>219</v>
      </c>
      <c r="D26" s="687"/>
      <c r="E26" s="676" t="s">
        <v>220</v>
      </c>
      <c r="F26" s="715"/>
      <c r="G26" s="182"/>
      <c r="H26" s="182"/>
      <c r="I26" s="182"/>
      <c r="J26" s="182"/>
      <c r="K26" s="182"/>
      <c r="L26" s="182"/>
      <c r="M26" s="191"/>
      <c r="N26" s="183"/>
      <c r="O26" s="183"/>
    </row>
    <row r="27" spans="1:15" ht="15" hidden="1" customHeight="1">
      <c r="A27" s="820"/>
      <c r="B27" s="821"/>
      <c r="C27" s="189" t="s">
        <v>47</v>
      </c>
      <c r="D27" s="189" t="s">
        <v>48</v>
      </c>
      <c r="E27" s="189" t="s">
        <v>47</v>
      </c>
      <c r="F27" s="189" t="s">
        <v>48</v>
      </c>
      <c r="G27" s="183"/>
      <c r="H27" s="183"/>
      <c r="I27" s="183"/>
      <c r="J27" s="183"/>
      <c r="K27" s="183"/>
      <c r="L27" s="183"/>
      <c r="M27" s="35"/>
      <c r="N27" s="183"/>
      <c r="O27" s="183"/>
    </row>
    <row r="28" spans="1:15" ht="15" hidden="1" customHeight="1">
      <c r="A28" s="676" t="s">
        <v>221</v>
      </c>
      <c r="B28" s="731"/>
      <c r="C28" s="189"/>
      <c r="D28" s="189"/>
      <c r="E28" s="189"/>
      <c r="F28" s="189"/>
      <c r="G28" s="183"/>
      <c r="H28" s="183"/>
      <c r="I28" s="183"/>
      <c r="J28" s="183"/>
      <c r="K28" s="183"/>
      <c r="L28" s="183"/>
      <c r="M28" s="35"/>
      <c r="N28" s="183"/>
      <c r="O28" s="183"/>
    </row>
    <row r="29" spans="1:15" ht="15" hidden="1" customHeight="1">
      <c r="A29" s="678" t="s">
        <v>222</v>
      </c>
      <c r="B29" s="732"/>
      <c r="C29" s="189"/>
      <c r="D29" s="189"/>
      <c r="E29" s="189"/>
      <c r="F29" s="189"/>
      <c r="G29" s="183"/>
      <c r="H29" s="183"/>
      <c r="I29" s="183"/>
      <c r="J29" s="183"/>
      <c r="K29" s="183"/>
      <c r="L29" s="183"/>
      <c r="M29" s="35"/>
      <c r="N29" s="183"/>
      <c r="O29" s="183"/>
    </row>
    <row r="30" spans="1:15" ht="15" hidden="1" customHeight="1">
      <c r="A30" s="186" t="s">
        <v>223</v>
      </c>
      <c r="B30" s="187"/>
      <c r="C30" s="687"/>
      <c r="D30" s="687"/>
      <c r="E30" s="687"/>
      <c r="F30" s="687"/>
      <c r="G30" s="183"/>
      <c r="H30" s="183"/>
      <c r="I30" s="183"/>
      <c r="J30" s="183"/>
      <c r="K30" s="183"/>
      <c r="L30" s="183"/>
      <c r="M30" s="35"/>
      <c r="N30" s="183"/>
      <c r="O30" s="183"/>
    </row>
    <row r="31" spans="1:15" ht="15" hidden="1" customHeight="1">
      <c r="A31" s="186" t="s">
        <v>224</v>
      </c>
      <c r="B31" s="187"/>
      <c r="C31" s="809"/>
      <c r="D31" s="809"/>
      <c r="E31" s="809"/>
      <c r="F31" s="809"/>
      <c r="G31" s="184"/>
      <c r="H31" s="184"/>
      <c r="I31" s="184"/>
      <c r="J31" s="184"/>
      <c r="K31" s="184"/>
      <c r="L31" s="184"/>
      <c r="M31" s="192"/>
      <c r="N31" s="15"/>
      <c r="O31" s="183"/>
    </row>
    <row r="32" spans="1:15" ht="15" customHeight="1">
      <c r="A32" s="790" t="s">
        <v>225</v>
      </c>
      <c r="B32" s="791"/>
      <c r="C32" s="792"/>
      <c r="D32" s="792"/>
      <c r="E32" s="792"/>
      <c r="F32" s="791"/>
      <c r="G32" s="791"/>
      <c r="H32" s="791"/>
      <c r="I32" s="791"/>
      <c r="J32" s="791"/>
      <c r="K32" s="791"/>
      <c r="L32" s="791"/>
      <c r="M32" s="793"/>
      <c r="N32" s="15"/>
      <c r="O32" s="183"/>
    </row>
    <row r="33" spans="1:15" ht="24.9" customHeight="1">
      <c r="A33" s="794" t="s">
        <v>226</v>
      </c>
      <c r="B33" s="795"/>
      <c r="C33" s="185"/>
      <c r="D33" s="798" t="s">
        <v>49</v>
      </c>
      <c r="E33" s="799"/>
      <c r="F33" s="800" t="s">
        <v>227</v>
      </c>
      <c r="G33" s="801"/>
      <c r="H33" s="194" t="s">
        <v>228</v>
      </c>
      <c r="I33" s="802"/>
      <c r="J33" s="803"/>
      <c r="K33" s="194" t="s">
        <v>229</v>
      </c>
      <c r="L33" s="802"/>
      <c r="M33" s="803"/>
      <c r="N33" s="15"/>
      <c r="O33" s="183"/>
    </row>
    <row r="34" spans="1:15" ht="24.9" customHeight="1">
      <c r="A34" s="796"/>
      <c r="B34" s="797"/>
      <c r="C34" s="36"/>
      <c r="D34" s="804" t="s">
        <v>150</v>
      </c>
      <c r="E34" s="805"/>
      <c r="F34" s="800"/>
      <c r="G34" s="801"/>
      <c r="H34" s="806" t="s">
        <v>230</v>
      </c>
      <c r="I34" s="807"/>
      <c r="J34" s="807"/>
      <c r="K34" s="807"/>
      <c r="L34" s="807"/>
      <c r="M34" s="808"/>
      <c r="N34" s="15"/>
      <c r="O34" s="183"/>
    </row>
    <row r="35" spans="1:15" ht="36.75" customHeight="1">
      <c r="A35" s="796"/>
      <c r="B35" s="797"/>
      <c r="C35" s="36"/>
      <c r="D35" s="804" t="s">
        <v>151</v>
      </c>
      <c r="E35" s="805"/>
      <c r="F35" s="777" t="s">
        <v>152</v>
      </c>
      <c r="G35" s="777"/>
      <c r="H35" s="777"/>
      <c r="I35" s="777"/>
      <c r="J35" s="777"/>
      <c r="K35" s="778"/>
      <c r="L35" s="779" t="s">
        <v>50</v>
      </c>
      <c r="M35" s="779"/>
      <c r="N35" s="15"/>
      <c r="O35" s="183"/>
    </row>
    <row r="36" spans="1:15" ht="15" customHeight="1">
      <c r="A36" s="780" t="s">
        <v>231</v>
      </c>
      <c r="B36" s="697"/>
      <c r="C36" s="781"/>
      <c r="D36" s="782"/>
      <c r="E36" s="782"/>
      <c r="F36" s="783"/>
      <c r="G36" s="783"/>
      <c r="H36" s="783"/>
      <c r="I36" s="783"/>
      <c r="J36" s="783"/>
      <c r="K36" s="783"/>
      <c r="L36" s="783"/>
      <c r="M36" s="784"/>
      <c r="N36" s="15"/>
      <c r="O36" s="183"/>
    </row>
    <row r="37" spans="1:15" ht="15" customHeight="1">
      <c r="A37" s="769" t="s">
        <v>232</v>
      </c>
      <c r="B37" s="785"/>
      <c r="C37" s="786"/>
      <c r="D37" s="787"/>
      <c r="E37" s="788"/>
      <c r="F37" s="788"/>
      <c r="G37" s="787"/>
      <c r="H37" s="787"/>
      <c r="I37" s="787"/>
      <c r="J37" s="787"/>
      <c r="K37" s="787"/>
      <c r="L37" s="787"/>
      <c r="M37" s="789"/>
      <c r="N37" s="15"/>
      <c r="O37" s="183"/>
    </row>
    <row r="38" spans="1:15" ht="15" customHeight="1">
      <c r="A38" s="769" t="s">
        <v>233</v>
      </c>
      <c r="B38" s="770"/>
      <c r="C38" s="773" t="s">
        <v>234</v>
      </c>
      <c r="D38" s="773"/>
      <c r="E38" s="773"/>
      <c r="F38" s="773"/>
      <c r="G38" s="195" t="s">
        <v>235</v>
      </c>
      <c r="H38" s="773"/>
      <c r="I38" s="773"/>
      <c r="J38" s="773"/>
      <c r="K38" s="773"/>
      <c r="L38" s="773"/>
      <c r="M38" s="773"/>
      <c r="N38" s="15"/>
      <c r="O38" s="183"/>
    </row>
    <row r="39" spans="1:15" ht="24.9" customHeight="1">
      <c r="A39" s="771"/>
      <c r="B39" s="772"/>
      <c r="C39" s="37" t="s">
        <v>236</v>
      </c>
      <c r="D39" s="774"/>
      <c r="E39" s="774"/>
      <c r="F39" s="774"/>
      <c r="G39" s="774"/>
      <c r="H39" s="774"/>
      <c r="I39" s="774"/>
      <c r="J39" s="774"/>
      <c r="K39" s="774"/>
      <c r="L39" s="774"/>
      <c r="M39" s="774"/>
    </row>
    <row r="40" spans="1:15" ht="15" customHeight="1">
      <c r="A40" s="775" t="s">
        <v>237</v>
      </c>
      <c r="B40" s="776"/>
      <c r="C40" s="196" t="s">
        <v>238</v>
      </c>
      <c r="D40" s="656"/>
      <c r="E40" s="656"/>
      <c r="F40" s="656"/>
      <c r="G40" s="657" t="s">
        <v>593</v>
      </c>
      <c r="H40" s="657"/>
      <c r="I40" s="658"/>
      <c r="J40" s="658"/>
      <c r="K40" s="658"/>
      <c r="L40" s="658"/>
      <c r="M40" s="658"/>
      <c r="N40" s="15"/>
      <c r="O40" s="183"/>
    </row>
    <row r="41" spans="1:15" ht="15" customHeight="1">
      <c r="A41" s="752" t="s">
        <v>239</v>
      </c>
      <c r="B41" s="753"/>
      <c r="C41" s="196" t="s">
        <v>238</v>
      </c>
      <c r="D41" s="660"/>
      <c r="E41" s="661"/>
      <c r="F41" s="661"/>
      <c r="G41" s="661"/>
      <c r="H41" s="661"/>
      <c r="I41" s="661"/>
      <c r="J41" s="661"/>
      <c r="K41" s="661"/>
      <c r="L41" s="661"/>
      <c r="M41" s="662"/>
      <c r="N41" s="15"/>
      <c r="O41" s="183"/>
    </row>
    <row r="42" spans="1:15" ht="15" customHeight="1">
      <c r="A42" s="38"/>
      <c r="B42" s="38"/>
      <c r="C42" s="39"/>
      <c r="D42" s="39"/>
      <c r="E42" s="39"/>
      <c r="F42" s="39"/>
      <c r="G42" s="39"/>
      <c r="H42" s="39"/>
      <c r="I42" s="39"/>
      <c r="J42" s="39"/>
      <c r="K42" s="39"/>
      <c r="L42" s="39"/>
      <c r="M42" s="39"/>
      <c r="N42" s="15"/>
      <c r="O42" s="183"/>
    </row>
    <row r="43" spans="1:15" ht="15" customHeight="1">
      <c r="A43" s="743" t="s">
        <v>240</v>
      </c>
      <c r="B43" s="743"/>
      <c r="C43" s="743"/>
      <c r="D43" s="743"/>
      <c r="E43" s="743"/>
      <c r="F43" s="743"/>
      <c r="G43" s="743"/>
      <c r="H43" s="743"/>
      <c r="I43" s="743"/>
      <c r="J43" s="743"/>
      <c r="K43" s="743"/>
      <c r="L43" s="743"/>
      <c r="M43" s="743"/>
      <c r="N43" s="183"/>
      <c r="O43" s="183"/>
    </row>
    <row r="44" spans="1:15" ht="15" customHeight="1">
      <c r="A44" s="693" t="s">
        <v>241</v>
      </c>
      <c r="B44" s="235" t="s">
        <v>37</v>
      </c>
      <c r="C44" s="754" t="s">
        <v>594</v>
      </c>
      <c r="D44" s="755"/>
      <c r="E44" s="755"/>
      <c r="F44" s="755"/>
      <c r="G44" s="755"/>
      <c r="H44" s="755"/>
      <c r="I44" s="755"/>
      <c r="J44" s="755"/>
      <c r="K44" s="755"/>
      <c r="L44" s="755"/>
      <c r="M44" s="756"/>
      <c r="N44" s="183"/>
      <c r="O44" s="183"/>
    </row>
    <row r="45" spans="1:15" ht="15" customHeight="1">
      <c r="A45" s="694"/>
      <c r="B45" s="236" t="s">
        <v>38</v>
      </c>
      <c r="C45" s="757"/>
      <c r="D45" s="758"/>
      <c r="E45" s="758"/>
      <c r="F45" s="758"/>
      <c r="G45" s="758"/>
      <c r="H45" s="758"/>
      <c r="I45" s="758"/>
      <c r="J45" s="758"/>
      <c r="K45" s="758"/>
      <c r="L45" s="758"/>
      <c r="M45" s="759"/>
      <c r="N45" s="183"/>
      <c r="O45" s="183"/>
    </row>
    <row r="46" spans="1:15" ht="15" customHeight="1">
      <c r="A46" s="694"/>
      <c r="B46" s="760" t="s">
        <v>32</v>
      </c>
      <c r="C46" s="763" t="s">
        <v>596</v>
      </c>
      <c r="D46" s="760"/>
      <c r="E46" s="760"/>
      <c r="F46" s="760"/>
      <c r="G46" s="760"/>
      <c r="H46" s="760"/>
      <c r="I46" s="760"/>
      <c r="J46" s="760"/>
      <c r="K46" s="760"/>
      <c r="L46" s="760"/>
      <c r="M46" s="764"/>
      <c r="N46" s="183"/>
      <c r="O46" s="183"/>
    </row>
    <row r="47" spans="1:15" ht="15" customHeight="1">
      <c r="A47" s="694"/>
      <c r="B47" s="761"/>
      <c r="C47" s="765"/>
      <c r="D47" s="761"/>
      <c r="E47" s="761"/>
      <c r="F47" s="761"/>
      <c r="G47" s="761"/>
      <c r="H47" s="761"/>
      <c r="I47" s="761"/>
      <c r="J47" s="761"/>
      <c r="K47" s="761"/>
      <c r="L47" s="761"/>
      <c r="M47" s="766"/>
      <c r="N47" s="183"/>
      <c r="O47" s="183"/>
    </row>
    <row r="48" spans="1:15" ht="15" customHeight="1">
      <c r="A48" s="694"/>
      <c r="B48" s="762"/>
      <c r="C48" s="767"/>
      <c r="D48" s="762"/>
      <c r="E48" s="762"/>
      <c r="F48" s="762"/>
      <c r="G48" s="762"/>
      <c r="H48" s="762"/>
      <c r="I48" s="762"/>
      <c r="J48" s="762"/>
      <c r="K48" s="762"/>
      <c r="L48" s="762"/>
      <c r="M48" s="768"/>
      <c r="N48" s="183"/>
      <c r="O48" s="183"/>
    </row>
    <row r="49" spans="1:15" ht="15" customHeight="1">
      <c r="A49" s="694"/>
      <c r="B49" s="237" t="s">
        <v>39</v>
      </c>
      <c r="C49" s="718" t="s">
        <v>595</v>
      </c>
      <c r="D49" s="719"/>
      <c r="E49" s="719"/>
      <c r="F49" s="719"/>
      <c r="G49" s="719"/>
      <c r="H49" s="719"/>
      <c r="I49" s="719"/>
      <c r="J49" s="719"/>
      <c r="K49" s="719"/>
      <c r="L49" s="719"/>
      <c r="M49" s="720"/>
      <c r="N49" s="183"/>
      <c r="O49" s="183"/>
    </row>
    <row r="50" spans="1:15" ht="15" customHeight="1">
      <c r="A50" s="694"/>
      <c r="B50" s="721" t="s">
        <v>597</v>
      </c>
      <c r="C50" s="722"/>
      <c r="D50" s="185"/>
      <c r="E50" s="725" t="s">
        <v>243</v>
      </c>
      <c r="F50" s="726"/>
      <c r="G50" s="185"/>
      <c r="H50" s="725" t="s">
        <v>244</v>
      </c>
      <c r="I50" s="725"/>
      <c r="J50" s="725"/>
      <c r="K50" s="726"/>
      <c r="L50" s="748"/>
      <c r="M50" s="749"/>
      <c r="N50" s="183"/>
      <c r="O50" s="183"/>
    </row>
    <row r="51" spans="1:15" ht="15" customHeight="1">
      <c r="A51" s="694"/>
      <c r="B51" s="723"/>
      <c r="C51" s="724"/>
      <c r="D51" s="185"/>
      <c r="E51" s="725" t="s">
        <v>245</v>
      </c>
      <c r="F51" s="726"/>
      <c r="G51" s="185"/>
      <c r="H51" s="725" t="s">
        <v>598</v>
      </c>
      <c r="I51" s="725"/>
      <c r="J51" s="725"/>
      <c r="K51" s="726"/>
      <c r="L51" s="750"/>
      <c r="M51" s="751"/>
      <c r="N51" s="183"/>
      <c r="O51" s="183"/>
    </row>
    <row r="52" spans="1:15" ht="15" customHeight="1">
      <c r="A52" s="694"/>
      <c r="B52" s="687" t="s">
        <v>246</v>
      </c>
      <c r="C52" s="687"/>
      <c r="D52" s="687"/>
      <c r="E52" s="687"/>
      <c r="F52" s="687"/>
      <c r="G52" s="687"/>
      <c r="H52" s="687"/>
      <c r="I52" s="687"/>
      <c r="J52" s="687"/>
      <c r="K52" s="687"/>
      <c r="L52" s="687"/>
      <c r="M52" s="687"/>
      <c r="N52" s="183"/>
      <c r="O52" s="183"/>
    </row>
    <row r="53" spans="1:15" ht="15" customHeight="1">
      <c r="A53" s="694"/>
      <c r="B53" s="676" t="s">
        <v>247</v>
      </c>
      <c r="C53" s="731"/>
      <c r="D53" s="733" t="s">
        <v>248</v>
      </c>
      <c r="E53" s="734"/>
      <c r="F53" s="733"/>
      <c r="G53" s="735"/>
      <c r="H53" s="735"/>
      <c r="I53" s="735"/>
      <c r="J53" s="735"/>
      <c r="K53" s="735"/>
      <c r="L53" s="735"/>
      <c r="M53" s="734"/>
      <c r="N53" s="183"/>
      <c r="O53" s="183"/>
    </row>
    <row r="54" spans="1:15" ht="15" customHeight="1">
      <c r="A54" s="694"/>
      <c r="B54" s="678"/>
      <c r="C54" s="732"/>
      <c r="D54" s="40" t="s">
        <v>249</v>
      </c>
      <c r="E54" s="736"/>
      <c r="F54" s="737"/>
      <c r="G54" s="41" t="s">
        <v>250</v>
      </c>
      <c r="H54" s="738"/>
      <c r="I54" s="738"/>
      <c r="J54" s="738"/>
      <c r="K54" s="738"/>
      <c r="L54" s="42"/>
      <c r="M54" s="32"/>
      <c r="N54" s="183"/>
      <c r="O54" s="183"/>
    </row>
    <row r="55" spans="1:15" ht="15" customHeight="1">
      <c r="A55" s="694"/>
      <c r="B55" s="687" t="s">
        <v>251</v>
      </c>
      <c r="C55" s="687"/>
      <c r="D55" s="703"/>
      <c r="E55" s="703"/>
      <c r="F55" s="703" t="s">
        <v>252</v>
      </c>
      <c r="G55" s="703"/>
      <c r="H55" s="22"/>
      <c r="I55" s="715" t="s">
        <v>253</v>
      </c>
      <c r="J55" s="715"/>
      <c r="K55" s="715"/>
      <c r="L55" s="22"/>
      <c r="M55" s="23" t="s">
        <v>254</v>
      </c>
      <c r="N55" s="183"/>
      <c r="O55" s="183"/>
    </row>
    <row r="56" spans="1:15" ht="15" customHeight="1">
      <c r="A56" s="745"/>
      <c r="B56" s="744" t="s">
        <v>255</v>
      </c>
      <c r="C56" s="744"/>
      <c r="D56" s="744"/>
      <c r="E56" s="744"/>
      <c r="F56" s="238"/>
      <c r="G56" s="238"/>
      <c r="H56" s="239"/>
      <c r="I56" s="240"/>
      <c r="J56" s="241"/>
      <c r="K56" s="241"/>
      <c r="L56" s="241"/>
      <c r="M56" s="239"/>
      <c r="N56" s="183"/>
      <c r="O56" s="183"/>
    </row>
    <row r="57" spans="1:15" ht="15" customHeight="1">
      <c r="A57" s="745"/>
      <c r="B57" s="744" t="s">
        <v>256</v>
      </c>
      <c r="C57" s="744"/>
      <c r="D57" s="744"/>
      <c r="E57" s="744"/>
      <c r="F57" s="705"/>
      <c r="G57" s="705"/>
      <c r="H57" s="706"/>
      <c r="I57" s="242"/>
      <c r="J57" s="243"/>
      <c r="K57" s="243"/>
      <c r="L57" s="243"/>
      <c r="M57" s="244"/>
      <c r="N57" s="183"/>
      <c r="O57" s="183"/>
    </row>
    <row r="58" spans="1:15" ht="15" customHeight="1">
      <c r="A58" s="745"/>
      <c r="B58" s="746" t="s">
        <v>257</v>
      </c>
      <c r="C58" s="740"/>
      <c r="D58" s="185"/>
      <c r="E58" s="696" t="s">
        <v>258</v>
      </c>
      <c r="F58" s="697"/>
      <c r="G58" s="185"/>
      <c r="H58" s="696" t="s">
        <v>259</v>
      </c>
      <c r="I58" s="696"/>
      <c r="J58" s="696"/>
      <c r="K58" s="697"/>
      <c r="L58" s="698"/>
      <c r="M58" s="699"/>
      <c r="N58" s="183"/>
      <c r="O58" s="183"/>
    </row>
    <row r="59" spans="1:15" ht="15" customHeight="1">
      <c r="A59" s="695"/>
      <c r="B59" s="747"/>
      <c r="C59" s="742"/>
      <c r="D59" s="185"/>
      <c r="E59" s="696" t="s">
        <v>260</v>
      </c>
      <c r="F59" s="697"/>
      <c r="G59" s="185"/>
      <c r="H59" s="696" t="s">
        <v>261</v>
      </c>
      <c r="I59" s="696"/>
      <c r="J59" s="696"/>
      <c r="K59" s="697"/>
      <c r="L59" s="700"/>
      <c r="M59" s="701"/>
      <c r="N59" s="183"/>
      <c r="O59" s="183"/>
    </row>
    <row r="60" spans="1:15" ht="15" customHeight="1">
      <c r="A60" s="693" t="s">
        <v>262</v>
      </c>
      <c r="B60" s="18" t="s">
        <v>37</v>
      </c>
      <c r="C60" s="709" t="s">
        <v>242</v>
      </c>
      <c r="D60" s="710"/>
      <c r="E60" s="710"/>
      <c r="F60" s="710"/>
      <c r="G60" s="710"/>
      <c r="H60" s="710"/>
      <c r="I60" s="710"/>
      <c r="J60" s="710"/>
      <c r="K60" s="710"/>
      <c r="L60" s="710"/>
      <c r="M60" s="711"/>
      <c r="N60" s="183"/>
      <c r="O60" s="183"/>
    </row>
    <row r="61" spans="1:15" ht="15" customHeight="1">
      <c r="A61" s="694"/>
      <c r="B61" s="19" t="s">
        <v>38</v>
      </c>
      <c r="C61" s="712"/>
      <c r="D61" s="713"/>
      <c r="E61" s="713"/>
      <c r="F61" s="713"/>
      <c r="G61" s="713"/>
      <c r="H61" s="713"/>
      <c r="I61" s="713"/>
      <c r="J61" s="713"/>
      <c r="K61" s="713"/>
      <c r="L61" s="713"/>
      <c r="M61" s="714"/>
      <c r="N61" s="183"/>
      <c r="O61" s="183"/>
    </row>
    <row r="62" spans="1:15" ht="15" customHeight="1">
      <c r="A62" s="694"/>
      <c r="B62" s="715" t="s">
        <v>32</v>
      </c>
      <c r="C62" s="20" t="s">
        <v>207</v>
      </c>
      <c r="D62" s="21"/>
      <c r="E62" s="182" t="s">
        <v>208</v>
      </c>
      <c r="F62" s="21"/>
      <c r="G62" s="22" t="s">
        <v>209</v>
      </c>
      <c r="H62" s="22"/>
      <c r="I62" s="22"/>
      <c r="J62" s="22"/>
      <c r="K62" s="22"/>
      <c r="L62" s="22"/>
      <c r="M62" s="23"/>
      <c r="N62" s="183"/>
      <c r="O62" s="183"/>
    </row>
    <row r="63" spans="1:15" ht="15" customHeight="1">
      <c r="A63" s="694"/>
      <c r="B63" s="716"/>
      <c r="C63" s="24"/>
      <c r="D63" s="25"/>
      <c r="E63" s="26"/>
      <c r="F63" s="27"/>
      <c r="G63" s="679"/>
      <c r="H63" s="679"/>
      <c r="I63" s="679"/>
      <c r="J63" s="679"/>
      <c r="K63" s="679"/>
      <c r="L63" s="679"/>
      <c r="M63" s="680"/>
      <c r="N63" s="183"/>
      <c r="O63" s="183"/>
    </row>
    <row r="64" spans="1:15" ht="15" customHeight="1">
      <c r="A64" s="694"/>
      <c r="B64" s="717"/>
      <c r="C64" s="681"/>
      <c r="D64" s="682"/>
      <c r="E64" s="682"/>
      <c r="F64" s="682"/>
      <c r="G64" s="682"/>
      <c r="H64" s="682"/>
      <c r="I64" s="682"/>
      <c r="J64" s="682"/>
      <c r="K64" s="682"/>
      <c r="L64" s="682"/>
      <c r="M64" s="683"/>
      <c r="N64" s="183"/>
      <c r="O64" s="183"/>
    </row>
    <row r="65" spans="1:15" ht="15" customHeight="1">
      <c r="A65" s="694"/>
      <c r="B65" s="234" t="s">
        <v>34</v>
      </c>
      <c r="C65" s="718"/>
      <c r="D65" s="719"/>
      <c r="E65" s="719"/>
      <c r="F65" s="719"/>
      <c r="G65" s="719"/>
      <c r="H65" s="719"/>
      <c r="I65" s="719"/>
      <c r="J65" s="719"/>
      <c r="K65" s="719"/>
      <c r="L65" s="719"/>
      <c r="M65" s="720"/>
      <c r="N65" s="183"/>
      <c r="O65" s="183"/>
    </row>
    <row r="66" spans="1:15" ht="15" customHeight="1">
      <c r="A66" s="694"/>
      <c r="B66" s="721" t="s">
        <v>597</v>
      </c>
      <c r="C66" s="722"/>
      <c r="D66" s="185"/>
      <c r="E66" s="725" t="s">
        <v>243</v>
      </c>
      <c r="F66" s="726"/>
      <c r="G66" s="185"/>
      <c r="H66" s="725" t="s">
        <v>244</v>
      </c>
      <c r="I66" s="725"/>
      <c r="J66" s="725"/>
      <c r="K66" s="726"/>
      <c r="L66" s="748"/>
      <c r="M66" s="749"/>
      <c r="N66" s="183"/>
      <c r="O66" s="183"/>
    </row>
    <row r="67" spans="1:15" ht="15" customHeight="1">
      <c r="A67" s="694"/>
      <c r="B67" s="723"/>
      <c r="C67" s="724"/>
      <c r="D67" s="185"/>
      <c r="E67" s="725" t="s">
        <v>245</v>
      </c>
      <c r="F67" s="726"/>
      <c r="G67" s="185"/>
      <c r="H67" s="725" t="s">
        <v>598</v>
      </c>
      <c r="I67" s="725"/>
      <c r="J67" s="725"/>
      <c r="K67" s="726"/>
      <c r="L67" s="750"/>
      <c r="M67" s="751"/>
      <c r="N67" s="183"/>
      <c r="O67" s="183"/>
    </row>
    <row r="68" spans="1:15" ht="15" customHeight="1">
      <c r="A68" s="694"/>
      <c r="B68" s="687" t="s">
        <v>246</v>
      </c>
      <c r="C68" s="687"/>
      <c r="D68" s="687"/>
      <c r="E68" s="687"/>
      <c r="F68" s="687"/>
      <c r="G68" s="687"/>
      <c r="H68" s="687"/>
      <c r="I68" s="687"/>
      <c r="J68" s="687"/>
      <c r="K68" s="687"/>
      <c r="L68" s="687"/>
      <c r="M68" s="687"/>
      <c r="N68" s="183"/>
      <c r="O68" s="183"/>
    </row>
    <row r="69" spans="1:15" ht="15" customHeight="1">
      <c r="A69" s="694"/>
      <c r="B69" s="676" t="s">
        <v>247</v>
      </c>
      <c r="C69" s="731"/>
      <c r="D69" s="733" t="s">
        <v>248</v>
      </c>
      <c r="E69" s="734"/>
      <c r="F69" s="733"/>
      <c r="G69" s="735"/>
      <c r="H69" s="735"/>
      <c r="I69" s="735"/>
      <c r="J69" s="735"/>
      <c r="K69" s="735"/>
      <c r="L69" s="735"/>
      <c r="M69" s="734"/>
      <c r="N69" s="183"/>
      <c r="O69" s="183"/>
    </row>
    <row r="70" spans="1:15" ht="15" customHeight="1">
      <c r="A70" s="694"/>
      <c r="B70" s="678"/>
      <c r="C70" s="732"/>
      <c r="D70" s="40" t="s">
        <v>249</v>
      </c>
      <c r="E70" s="736"/>
      <c r="F70" s="737"/>
      <c r="G70" s="41" t="s">
        <v>250</v>
      </c>
      <c r="H70" s="738"/>
      <c r="I70" s="738"/>
      <c r="J70" s="738"/>
      <c r="K70" s="738"/>
      <c r="L70" s="42"/>
      <c r="M70" s="32"/>
      <c r="N70" s="183"/>
      <c r="O70" s="183"/>
    </row>
    <row r="71" spans="1:15" ht="15" customHeight="1">
      <c r="A71" s="694"/>
      <c r="B71" s="687" t="s">
        <v>251</v>
      </c>
      <c r="C71" s="687"/>
      <c r="D71" s="703"/>
      <c r="E71" s="703"/>
      <c r="F71" s="703" t="s">
        <v>252</v>
      </c>
      <c r="G71" s="703"/>
      <c r="H71" s="22"/>
      <c r="I71" s="715" t="s">
        <v>253</v>
      </c>
      <c r="J71" s="715"/>
      <c r="K71" s="715"/>
      <c r="L71" s="22"/>
      <c r="M71" s="23" t="s">
        <v>254</v>
      </c>
      <c r="N71" s="183"/>
      <c r="O71" s="183"/>
    </row>
    <row r="72" spans="1:15" ht="15" customHeight="1">
      <c r="A72" s="745"/>
      <c r="B72" s="744" t="s">
        <v>255</v>
      </c>
      <c r="C72" s="744"/>
      <c r="D72" s="744"/>
      <c r="E72" s="744"/>
      <c r="F72" s="238"/>
      <c r="G72" s="238"/>
      <c r="H72" s="239"/>
      <c r="I72" s="240"/>
      <c r="J72" s="241"/>
      <c r="K72" s="241"/>
      <c r="L72" s="241"/>
      <c r="M72" s="239"/>
      <c r="N72" s="183"/>
      <c r="O72" s="183"/>
    </row>
    <row r="73" spans="1:15" ht="15" customHeight="1">
      <c r="A73" s="745"/>
      <c r="B73" s="744" t="s">
        <v>256</v>
      </c>
      <c r="C73" s="744"/>
      <c r="D73" s="744"/>
      <c r="E73" s="744"/>
      <c r="F73" s="705"/>
      <c r="G73" s="705"/>
      <c r="H73" s="706"/>
      <c r="I73" s="242"/>
      <c r="J73" s="243"/>
      <c r="K73" s="243"/>
      <c r="L73" s="243"/>
      <c r="M73" s="244"/>
      <c r="N73" s="183"/>
      <c r="O73" s="183"/>
    </row>
    <row r="74" spans="1:15" ht="15" customHeight="1">
      <c r="A74" s="745"/>
      <c r="B74" s="746" t="s">
        <v>257</v>
      </c>
      <c r="C74" s="740"/>
      <c r="D74" s="185"/>
      <c r="E74" s="696" t="s">
        <v>258</v>
      </c>
      <c r="F74" s="697"/>
      <c r="G74" s="185"/>
      <c r="H74" s="696" t="s">
        <v>259</v>
      </c>
      <c r="I74" s="696"/>
      <c r="J74" s="696"/>
      <c r="K74" s="697"/>
      <c r="L74" s="698"/>
      <c r="M74" s="699"/>
      <c r="N74" s="183"/>
      <c r="O74" s="183"/>
    </row>
    <row r="75" spans="1:15" ht="15" customHeight="1">
      <c r="A75" s="694"/>
      <c r="B75" s="747"/>
      <c r="C75" s="742"/>
      <c r="D75" s="185"/>
      <c r="E75" s="696" t="s">
        <v>260</v>
      </c>
      <c r="F75" s="697"/>
      <c r="G75" s="185"/>
      <c r="H75" s="696" t="s">
        <v>261</v>
      </c>
      <c r="I75" s="696"/>
      <c r="J75" s="696"/>
      <c r="K75" s="697"/>
      <c r="L75" s="700"/>
      <c r="M75" s="701"/>
      <c r="N75" s="183"/>
      <c r="O75" s="183"/>
    </row>
    <row r="76" spans="1:15" ht="15" customHeight="1">
      <c r="A76" s="693" t="s">
        <v>263</v>
      </c>
      <c r="B76" s="18" t="s">
        <v>37</v>
      </c>
      <c r="C76" s="709" t="s">
        <v>242</v>
      </c>
      <c r="D76" s="710"/>
      <c r="E76" s="710"/>
      <c r="F76" s="710"/>
      <c r="G76" s="710"/>
      <c r="H76" s="710"/>
      <c r="I76" s="710"/>
      <c r="J76" s="710"/>
      <c r="K76" s="710"/>
      <c r="L76" s="710"/>
      <c r="M76" s="711"/>
      <c r="N76" s="183"/>
      <c r="O76" s="183"/>
    </row>
    <row r="77" spans="1:15" ht="15" customHeight="1">
      <c r="A77" s="694"/>
      <c r="B77" s="19" t="s">
        <v>38</v>
      </c>
      <c r="C77" s="712"/>
      <c r="D77" s="713"/>
      <c r="E77" s="713"/>
      <c r="F77" s="713"/>
      <c r="G77" s="713"/>
      <c r="H77" s="713"/>
      <c r="I77" s="713"/>
      <c r="J77" s="713"/>
      <c r="K77" s="713"/>
      <c r="L77" s="713"/>
      <c r="M77" s="714"/>
      <c r="N77" s="183"/>
      <c r="O77" s="183"/>
    </row>
    <row r="78" spans="1:15" ht="15" customHeight="1">
      <c r="A78" s="694"/>
      <c r="B78" s="715" t="s">
        <v>32</v>
      </c>
      <c r="C78" s="20" t="s">
        <v>207</v>
      </c>
      <c r="D78" s="21"/>
      <c r="E78" s="182" t="s">
        <v>208</v>
      </c>
      <c r="F78" s="21"/>
      <c r="G78" s="22" t="s">
        <v>209</v>
      </c>
      <c r="H78" s="22"/>
      <c r="I78" s="22"/>
      <c r="J78" s="22"/>
      <c r="K78" s="22"/>
      <c r="L78" s="22"/>
      <c r="M78" s="23"/>
      <c r="N78" s="183"/>
      <c r="O78" s="183"/>
    </row>
    <row r="79" spans="1:15" ht="15" customHeight="1">
      <c r="A79" s="694"/>
      <c r="B79" s="716"/>
      <c r="C79" s="24"/>
      <c r="D79" s="25"/>
      <c r="E79" s="26"/>
      <c r="F79" s="27"/>
      <c r="G79" s="679"/>
      <c r="H79" s="679"/>
      <c r="I79" s="679"/>
      <c r="J79" s="679"/>
      <c r="K79" s="679"/>
      <c r="L79" s="679"/>
      <c r="M79" s="680"/>
      <c r="N79" s="183"/>
      <c r="O79" s="183"/>
    </row>
    <row r="80" spans="1:15" ht="15" customHeight="1">
      <c r="A80" s="694"/>
      <c r="B80" s="717"/>
      <c r="C80" s="681"/>
      <c r="D80" s="682"/>
      <c r="E80" s="682"/>
      <c r="F80" s="682"/>
      <c r="G80" s="682"/>
      <c r="H80" s="682"/>
      <c r="I80" s="682"/>
      <c r="J80" s="682"/>
      <c r="K80" s="682"/>
      <c r="L80" s="682"/>
      <c r="M80" s="683"/>
      <c r="N80" s="183"/>
      <c r="O80" s="183"/>
    </row>
    <row r="81" spans="1:15" ht="15" customHeight="1">
      <c r="A81" s="694"/>
      <c r="B81" s="234" t="s">
        <v>34</v>
      </c>
      <c r="C81" s="718"/>
      <c r="D81" s="719"/>
      <c r="E81" s="719"/>
      <c r="F81" s="719"/>
      <c r="G81" s="719"/>
      <c r="H81" s="719"/>
      <c r="I81" s="719"/>
      <c r="J81" s="719"/>
      <c r="K81" s="719"/>
      <c r="L81" s="719"/>
      <c r="M81" s="720"/>
      <c r="N81" s="183"/>
      <c r="O81" s="183"/>
    </row>
    <row r="82" spans="1:15" ht="15" customHeight="1">
      <c r="A82" s="694"/>
      <c r="B82" s="721" t="s">
        <v>597</v>
      </c>
      <c r="C82" s="722"/>
      <c r="D82" s="185"/>
      <c r="E82" s="725" t="s">
        <v>243</v>
      </c>
      <c r="F82" s="726"/>
      <c r="G82" s="185"/>
      <c r="H82" s="725" t="s">
        <v>244</v>
      </c>
      <c r="I82" s="725"/>
      <c r="J82" s="725"/>
      <c r="K82" s="726"/>
      <c r="L82" s="727"/>
      <c r="M82" s="728"/>
      <c r="N82" s="183"/>
      <c r="O82" s="183"/>
    </row>
    <row r="83" spans="1:15" ht="15" customHeight="1">
      <c r="A83" s="694"/>
      <c r="B83" s="723"/>
      <c r="C83" s="724"/>
      <c r="D83" s="185"/>
      <c r="E83" s="725" t="s">
        <v>245</v>
      </c>
      <c r="F83" s="726"/>
      <c r="G83" s="185"/>
      <c r="H83" s="725" t="s">
        <v>598</v>
      </c>
      <c r="I83" s="725"/>
      <c r="J83" s="725"/>
      <c r="K83" s="726"/>
      <c r="L83" s="729"/>
      <c r="M83" s="730"/>
      <c r="N83" s="183"/>
      <c r="O83" s="183"/>
    </row>
    <row r="84" spans="1:15" ht="15" customHeight="1">
      <c r="A84" s="694"/>
      <c r="B84" s="687" t="s">
        <v>246</v>
      </c>
      <c r="C84" s="687"/>
      <c r="D84" s="687"/>
      <c r="E84" s="687"/>
      <c r="F84" s="687"/>
      <c r="G84" s="687"/>
      <c r="H84" s="687"/>
      <c r="I84" s="687"/>
      <c r="J84" s="687"/>
      <c r="K84" s="687"/>
      <c r="L84" s="687"/>
      <c r="M84" s="687"/>
      <c r="N84" s="183"/>
      <c r="O84" s="183"/>
    </row>
    <row r="85" spans="1:15" ht="15" customHeight="1">
      <c r="A85" s="694"/>
      <c r="B85" s="676" t="s">
        <v>247</v>
      </c>
      <c r="C85" s="731"/>
      <c r="D85" s="733" t="s">
        <v>248</v>
      </c>
      <c r="E85" s="734"/>
      <c r="F85" s="733"/>
      <c r="G85" s="735"/>
      <c r="H85" s="735"/>
      <c r="I85" s="735"/>
      <c r="J85" s="735"/>
      <c r="K85" s="735"/>
      <c r="L85" s="735"/>
      <c r="M85" s="734"/>
      <c r="N85" s="183"/>
      <c r="O85" s="183"/>
    </row>
    <row r="86" spans="1:15" ht="15" customHeight="1">
      <c r="A86" s="694"/>
      <c r="B86" s="678"/>
      <c r="C86" s="732"/>
      <c r="D86" s="40" t="s">
        <v>249</v>
      </c>
      <c r="E86" s="736"/>
      <c r="F86" s="737"/>
      <c r="G86" s="41" t="s">
        <v>250</v>
      </c>
      <c r="H86" s="738"/>
      <c r="I86" s="738"/>
      <c r="J86" s="738"/>
      <c r="K86" s="738"/>
      <c r="L86" s="42"/>
      <c r="M86" s="32"/>
      <c r="N86" s="183"/>
      <c r="O86" s="183"/>
    </row>
    <row r="87" spans="1:15" ht="15" customHeight="1">
      <c r="A87" s="694"/>
      <c r="B87" s="687" t="s">
        <v>251</v>
      </c>
      <c r="C87" s="687"/>
      <c r="D87" s="703"/>
      <c r="E87" s="703"/>
      <c r="F87" s="703" t="s">
        <v>252</v>
      </c>
      <c r="G87" s="703"/>
      <c r="H87" s="22"/>
      <c r="I87" s="715" t="s">
        <v>253</v>
      </c>
      <c r="J87" s="715"/>
      <c r="K87" s="715"/>
      <c r="L87" s="22"/>
      <c r="M87" s="23" t="s">
        <v>254</v>
      </c>
      <c r="N87" s="183"/>
      <c r="O87" s="183"/>
    </row>
    <row r="88" spans="1:15" ht="15" customHeight="1">
      <c r="A88" s="745"/>
      <c r="B88" s="744" t="s">
        <v>255</v>
      </c>
      <c r="C88" s="744"/>
      <c r="D88" s="744"/>
      <c r="E88" s="744"/>
      <c r="F88" s="238"/>
      <c r="G88" s="238"/>
      <c r="H88" s="239"/>
      <c r="I88" s="240"/>
      <c r="J88" s="241"/>
      <c r="K88" s="241"/>
      <c r="L88" s="241"/>
      <c r="M88" s="239"/>
      <c r="N88" s="183"/>
      <c r="O88" s="183"/>
    </row>
    <row r="89" spans="1:15" ht="15" customHeight="1">
      <c r="A89" s="745"/>
      <c r="B89" s="744" t="s">
        <v>256</v>
      </c>
      <c r="C89" s="744"/>
      <c r="D89" s="744"/>
      <c r="E89" s="744"/>
      <c r="F89" s="705"/>
      <c r="G89" s="705"/>
      <c r="H89" s="706"/>
      <c r="I89" s="242"/>
      <c r="J89" s="243"/>
      <c r="K89" s="243"/>
      <c r="L89" s="243"/>
      <c r="M89" s="244"/>
      <c r="N89" s="183"/>
      <c r="O89" s="183"/>
    </row>
    <row r="90" spans="1:15" ht="15" customHeight="1">
      <c r="A90" s="745"/>
      <c r="B90" s="746" t="s">
        <v>257</v>
      </c>
      <c r="C90" s="740"/>
      <c r="D90" s="185"/>
      <c r="E90" s="696" t="s">
        <v>258</v>
      </c>
      <c r="F90" s="697"/>
      <c r="G90" s="185"/>
      <c r="H90" s="696" t="s">
        <v>259</v>
      </c>
      <c r="I90" s="696"/>
      <c r="J90" s="696"/>
      <c r="K90" s="697"/>
      <c r="L90" s="698"/>
      <c r="M90" s="699"/>
      <c r="N90" s="183"/>
      <c r="O90" s="183"/>
    </row>
    <row r="91" spans="1:15" ht="15" customHeight="1">
      <c r="A91" s="695"/>
      <c r="B91" s="747"/>
      <c r="C91" s="742"/>
      <c r="D91" s="185"/>
      <c r="E91" s="696" t="s">
        <v>260</v>
      </c>
      <c r="F91" s="697"/>
      <c r="G91" s="185"/>
      <c r="H91" s="696" t="s">
        <v>261</v>
      </c>
      <c r="I91" s="696"/>
      <c r="J91" s="696"/>
      <c r="K91" s="697"/>
      <c r="L91" s="700"/>
      <c r="M91" s="701"/>
      <c r="N91" s="183"/>
      <c r="O91" s="183"/>
    </row>
    <row r="92" spans="1:15" ht="15" customHeight="1">
      <c r="A92" s="43"/>
      <c r="B92" s="44"/>
      <c r="C92" s="44"/>
      <c r="D92" s="245"/>
      <c r="E92" s="15"/>
      <c r="F92" s="15"/>
      <c r="G92" s="245"/>
      <c r="H92" s="15"/>
      <c r="I92" s="15"/>
      <c r="J92" s="15"/>
      <c r="K92" s="15"/>
      <c r="L92" s="246"/>
      <c r="M92" s="246"/>
      <c r="N92" s="183"/>
      <c r="O92" s="183"/>
    </row>
    <row r="93" spans="1:15" ht="15" customHeight="1">
      <c r="A93" s="743" t="s">
        <v>264</v>
      </c>
      <c r="B93" s="743"/>
      <c r="C93" s="743"/>
      <c r="D93" s="743"/>
      <c r="E93" s="743"/>
      <c r="F93" s="743"/>
      <c r="G93" s="743"/>
      <c r="H93" s="743"/>
      <c r="I93" s="743"/>
      <c r="J93" s="743"/>
      <c r="K93" s="743"/>
      <c r="L93" s="743"/>
      <c r="M93" s="743"/>
      <c r="N93" s="183"/>
      <c r="O93" s="183"/>
    </row>
    <row r="94" spans="1:15" ht="15" customHeight="1">
      <c r="A94" s="708" t="s">
        <v>51</v>
      </c>
      <c r="B94" s="191" t="s">
        <v>37</v>
      </c>
      <c r="C94" s="709" t="s">
        <v>242</v>
      </c>
      <c r="D94" s="710"/>
      <c r="E94" s="710"/>
      <c r="F94" s="710"/>
      <c r="G94" s="710"/>
      <c r="H94" s="710"/>
      <c r="I94" s="710"/>
      <c r="J94" s="710"/>
      <c r="K94" s="710"/>
      <c r="L94" s="710"/>
      <c r="M94" s="711"/>
      <c r="N94" s="183"/>
      <c r="O94" s="183"/>
    </row>
    <row r="95" spans="1:15" ht="15" customHeight="1">
      <c r="A95" s="708"/>
      <c r="B95" s="45" t="s">
        <v>38</v>
      </c>
      <c r="C95" s="712"/>
      <c r="D95" s="713"/>
      <c r="E95" s="713"/>
      <c r="F95" s="713"/>
      <c r="G95" s="713"/>
      <c r="H95" s="713"/>
      <c r="I95" s="713"/>
      <c r="J95" s="713"/>
      <c r="K95" s="713"/>
      <c r="L95" s="713"/>
      <c r="M95" s="714"/>
      <c r="N95" s="183"/>
      <c r="O95" s="183"/>
    </row>
    <row r="96" spans="1:15" ht="15" customHeight="1">
      <c r="A96" s="708"/>
      <c r="B96" s="715" t="s">
        <v>32</v>
      </c>
      <c r="C96" s="20" t="s">
        <v>207</v>
      </c>
      <c r="D96" s="21"/>
      <c r="E96" s="182" t="s">
        <v>208</v>
      </c>
      <c r="F96" s="21"/>
      <c r="G96" s="22" t="s">
        <v>209</v>
      </c>
      <c r="H96" s="22"/>
      <c r="I96" s="22"/>
      <c r="J96" s="22"/>
      <c r="K96" s="22"/>
      <c r="L96" s="22"/>
      <c r="M96" s="23"/>
      <c r="N96" s="183"/>
      <c r="O96" s="183"/>
    </row>
    <row r="97" spans="1:15" ht="15" customHeight="1">
      <c r="A97" s="708"/>
      <c r="B97" s="716"/>
      <c r="C97" s="24"/>
      <c r="D97" s="25"/>
      <c r="E97" s="26"/>
      <c r="F97" s="27"/>
      <c r="G97" s="679"/>
      <c r="H97" s="679"/>
      <c r="I97" s="679"/>
      <c r="J97" s="679"/>
      <c r="K97" s="679"/>
      <c r="L97" s="679"/>
      <c r="M97" s="680"/>
      <c r="N97" s="183"/>
      <c r="O97" s="183"/>
    </row>
    <row r="98" spans="1:15" ht="15" customHeight="1">
      <c r="A98" s="708"/>
      <c r="B98" s="717"/>
      <c r="C98" s="681"/>
      <c r="D98" s="682"/>
      <c r="E98" s="682"/>
      <c r="F98" s="682"/>
      <c r="G98" s="682"/>
      <c r="H98" s="682"/>
      <c r="I98" s="682"/>
      <c r="J98" s="682"/>
      <c r="K98" s="682"/>
      <c r="L98" s="682"/>
      <c r="M98" s="683"/>
      <c r="N98" s="183"/>
      <c r="O98" s="183"/>
    </row>
    <row r="99" spans="1:15" ht="15" customHeight="1">
      <c r="A99" s="708"/>
      <c r="B99" s="234" t="s">
        <v>34</v>
      </c>
      <c r="C99" s="718"/>
      <c r="D99" s="719"/>
      <c r="E99" s="719"/>
      <c r="F99" s="719"/>
      <c r="G99" s="719"/>
      <c r="H99" s="719"/>
      <c r="I99" s="719"/>
      <c r="J99" s="719"/>
      <c r="K99" s="719"/>
      <c r="L99" s="719"/>
      <c r="M99" s="720"/>
      <c r="N99" s="183"/>
      <c r="O99" s="183"/>
    </row>
    <row r="100" spans="1:15" ht="15" customHeight="1">
      <c r="A100" s="708"/>
      <c r="B100" s="721" t="s">
        <v>597</v>
      </c>
      <c r="C100" s="722"/>
      <c r="D100" s="185"/>
      <c r="E100" s="725" t="s">
        <v>243</v>
      </c>
      <c r="F100" s="726"/>
      <c r="G100" s="185"/>
      <c r="H100" s="725" t="s">
        <v>244</v>
      </c>
      <c r="I100" s="725"/>
      <c r="J100" s="725"/>
      <c r="K100" s="726"/>
      <c r="L100" s="727"/>
      <c r="M100" s="728"/>
      <c r="N100" s="183"/>
      <c r="O100" s="183"/>
    </row>
    <row r="101" spans="1:15" ht="15" customHeight="1">
      <c r="A101" s="708"/>
      <c r="B101" s="723"/>
      <c r="C101" s="724"/>
      <c r="D101" s="185"/>
      <c r="E101" s="725" t="s">
        <v>245</v>
      </c>
      <c r="F101" s="726"/>
      <c r="G101" s="185"/>
      <c r="H101" s="725" t="s">
        <v>598</v>
      </c>
      <c r="I101" s="725"/>
      <c r="J101" s="725"/>
      <c r="K101" s="726"/>
      <c r="L101" s="729"/>
      <c r="M101" s="730"/>
      <c r="N101" s="183"/>
      <c r="O101" s="183"/>
    </row>
    <row r="102" spans="1:15" ht="15" customHeight="1">
      <c r="A102" s="708"/>
      <c r="B102" s="702" t="s">
        <v>246</v>
      </c>
      <c r="C102" s="687"/>
      <c r="D102" s="687"/>
      <c r="E102" s="687"/>
      <c r="F102" s="687"/>
      <c r="G102" s="687"/>
      <c r="H102" s="687"/>
      <c r="I102" s="687"/>
      <c r="J102" s="687"/>
      <c r="K102" s="687"/>
      <c r="L102" s="687"/>
      <c r="M102" s="687"/>
      <c r="N102" s="183"/>
      <c r="O102" s="183"/>
    </row>
    <row r="103" spans="1:15" ht="15" customHeight="1">
      <c r="A103" s="708"/>
      <c r="B103" s="715" t="s">
        <v>247</v>
      </c>
      <c r="C103" s="731"/>
      <c r="D103" s="733" t="s">
        <v>248</v>
      </c>
      <c r="E103" s="734"/>
      <c r="F103" s="733"/>
      <c r="G103" s="735"/>
      <c r="H103" s="735"/>
      <c r="I103" s="735"/>
      <c r="J103" s="735"/>
      <c r="K103" s="735"/>
      <c r="L103" s="735"/>
      <c r="M103" s="734"/>
      <c r="N103" s="183"/>
      <c r="O103" s="183"/>
    </row>
    <row r="104" spans="1:15" ht="15" customHeight="1">
      <c r="A104" s="708"/>
      <c r="B104" s="717"/>
      <c r="C104" s="732"/>
      <c r="D104" s="40" t="s">
        <v>249</v>
      </c>
      <c r="E104" s="736"/>
      <c r="F104" s="737"/>
      <c r="G104" s="41" t="s">
        <v>250</v>
      </c>
      <c r="H104" s="738"/>
      <c r="I104" s="738"/>
      <c r="J104" s="738"/>
      <c r="K104" s="738"/>
      <c r="L104" s="42"/>
      <c r="M104" s="32"/>
      <c r="N104" s="183"/>
      <c r="O104" s="183"/>
    </row>
    <row r="105" spans="1:15" ht="15" customHeight="1">
      <c r="A105" s="708"/>
      <c r="B105" s="702" t="s">
        <v>251</v>
      </c>
      <c r="C105" s="687"/>
      <c r="D105" s="703"/>
      <c r="E105" s="703"/>
      <c r="F105" s="703" t="s">
        <v>265</v>
      </c>
      <c r="G105" s="703"/>
      <c r="H105" s="703"/>
      <c r="I105" s="704"/>
      <c r="J105" s="704"/>
      <c r="K105" s="704"/>
      <c r="L105" s="704"/>
      <c r="M105" s="702"/>
      <c r="N105" s="183"/>
      <c r="O105" s="183"/>
    </row>
    <row r="106" spans="1:15" ht="15" customHeight="1">
      <c r="A106" s="708"/>
      <c r="B106" s="705" t="s">
        <v>266</v>
      </c>
      <c r="C106" s="706"/>
      <c r="D106" s="707"/>
      <c r="E106" s="705"/>
      <c r="F106" s="705"/>
      <c r="G106" s="705"/>
      <c r="H106" s="705"/>
      <c r="I106" s="705"/>
      <c r="J106" s="705"/>
      <c r="K106" s="705"/>
      <c r="L106" s="705"/>
      <c r="M106" s="706"/>
      <c r="N106" s="183"/>
      <c r="O106" s="183"/>
    </row>
    <row r="107" spans="1:15" ht="15" customHeight="1">
      <c r="A107" s="708"/>
      <c r="B107" s="705" t="s">
        <v>267</v>
      </c>
      <c r="C107" s="706"/>
      <c r="D107" s="707"/>
      <c r="E107" s="705"/>
      <c r="F107" s="705"/>
      <c r="G107" s="705"/>
      <c r="H107" s="705"/>
      <c r="I107" s="705"/>
      <c r="J107" s="705"/>
      <c r="K107" s="705"/>
      <c r="L107" s="705"/>
      <c r="M107" s="706"/>
      <c r="N107" s="183"/>
      <c r="O107" s="183"/>
    </row>
    <row r="108" spans="1:15" ht="15" customHeight="1">
      <c r="A108" s="708"/>
      <c r="B108" s="739" t="s">
        <v>257</v>
      </c>
      <c r="C108" s="740"/>
      <c r="D108" s="185"/>
      <c r="E108" s="696" t="s">
        <v>258</v>
      </c>
      <c r="F108" s="697"/>
      <c r="G108" s="185"/>
      <c r="H108" s="696" t="s">
        <v>259</v>
      </c>
      <c r="I108" s="696"/>
      <c r="J108" s="696"/>
      <c r="K108" s="697"/>
      <c r="L108" s="698"/>
      <c r="M108" s="699"/>
      <c r="N108" s="183"/>
      <c r="O108" s="183"/>
    </row>
    <row r="109" spans="1:15" ht="15" customHeight="1">
      <c r="A109" s="708"/>
      <c r="B109" s="741"/>
      <c r="C109" s="742"/>
      <c r="D109" s="185"/>
      <c r="E109" s="696" t="s">
        <v>260</v>
      </c>
      <c r="F109" s="697"/>
      <c r="G109" s="185"/>
      <c r="H109" s="696" t="s">
        <v>261</v>
      </c>
      <c r="I109" s="696"/>
      <c r="J109" s="696"/>
      <c r="K109" s="697"/>
      <c r="L109" s="700"/>
      <c r="M109" s="701"/>
      <c r="N109" s="183"/>
      <c r="O109" s="183"/>
    </row>
    <row r="110" spans="1:15" ht="15" customHeight="1">
      <c r="A110" s="708" t="s">
        <v>52</v>
      </c>
      <c r="B110" s="191" t="s">
        <v>37</v>
      </c>
      <c r="C110" s="709" t="s">
        <v>242</v>
      </c>
      <c r="D110" s="710"/>
      <c r="E110" s="710"/>
      <c r="F110" s="710"/>
      <c r="G110" s="710"/>
      <c r="H110" s="710"/>
      <c r="I110" s="710"/>
      <c r="J110" s="710"/>
      <c r="K110" s="710"/>
      <c r="L110" s="710"/>
      <c r="M110" s="711"/>
      <c r="N110" s="183"/>
      <c r="O110" s="183"/>
    </row>
    <row r="111" spans="1:15" ht="15" customHeight="1">
      <c r="A111" s="708"/>
      <c r="B111" s="45" t="s">
        <v>38</v>
      </c>
      <c r="C111" s="712"/>
      <c r="D111" s="713"/>
      <c r="E111" s="713"/>
      <c r="F111" s="713"/>
      <c r="G111" s="713"/>
      <c r="H111" s="713"/>
      <c r="I111" s="713"/>
      <c r="J111" s="713"/>
      <c r="K111" s="713"/>
      <c r="L111" s="713"/>
      <c r="M111" s="714"/>
      <c r="N111" s="183"/>
      <c r="O111" s="183"/>
    </row>
    <row r="112" spans="1:15" ht="15" customHeight="1">
      <c r="A112" s="708"/>
      <c r="B112" s="715" t="s">
        <v>32</v>
      </c>
      <c r="C112" s="20" t="s">
        <v>207</v>
      </c>
      <c r="D112" s="21"/>
      <c r="E112" s="182" t="s">
        <v>208</v>
      </c>
      <c r="F112" s="21"/>
      <c r="G112" s="22" t="s">
        <v>209</v>
      </c>
      <c r="H112" s="22"/>
      <c r="I112" s="22"/>
      <c r="J112" s="22"/>
      <c r="K112" s="22"/>
      <c r="L112" s="22"/>
      <c r="M112" s="23"/>
      <c r="N112" s="183"/>
      <c r="O112" s="183"/>
    </row>
    <row r="113" spans="1:15" ht="15" customHeight="1">
      <c r="A113" s="708"/>
      <c r="B113" s="716"/>
      <c r="C113" s="24"/>
      <c r="D113" s="25"/>
      <c r="E113" s="26"/>
      <c r="F113" s="27"/>
      <c r="G113" s="679"/>
      <c r="H113" s="679"/>
      <c r="I113" s="679"/>
      <c r="J113" s="679"/>
      <c r="K113" s="679"/>
      <c r="L113" s="679"/>
      <c r="M113" s="680"/>
      <c r="N113" s="183"/>
      <c r="O113" s="183"/>
    </row>
    <row r="114" spans="1:15" ht="15" customHeight="1">
      <c r="A114" s="708"/>
      <c r="B114" s="717"/>
      <c r="C114" s="681"/>
      <c r="D114" s="682"/>
      <c r="E114" s="682"/>
      <c r="F114" s="682"/>
      <c r="G114" s="682"/>
      <c r="H114" s="682"/>
      <c r="I114" s="682"/>
      <c r="J114" s="682"/>
      <c r="K114" s="682"/>
      <c r="L114" s="682"/>
      <c r="M114" s="683"/>
      <c r="N114" s="183"/>
      <c r="O114" s="183"/>
    </row>
    <row r="115" spans="1:15" ht="15" customHeight="1">
      <c r="A115" s="708"/>
      <c r="B115" s="234" t="s">
        <v>34</v>
      </c>
      <c r="C115" s="718"/>
      <c r="D115" s="719"/>
      <c r="E115" s="719"/>
      <c r="F115" s="719"/>
      <c r="G115" s="719"/>
      <c r="H115" s="719"/>
      <c r="I115" s="719"/>
      <c r="J115" s="719"/>
      <c r="K115" s="719"/>
      <c r="L115" s="719"/>
      <c r="M115" s="720"/>
      <c r="N115" s="183"/>
      <c r="O115" s="183"/>
    </row>
    <row r="116" spans="1:15" ht="15" customHeight="1">
      <c r="A116" s="708"/>
      <c r="B116" s="721" t="s">
        <v>597</v>
      </c>
      <c r="C116" s="722"/>
      <c r="D116" s="185"/>
      <c r="E116" s="725" t="s">
        <v>243</v>
      </c>
      <c r="F116" s="726"/>
      <c r="G116" s="185"/>
      <c r="H116" s="725" t="s">
        <v>244</v>
      </c>
      <c r="I116" s="725"/>
      <c r="J116" s="725"/>
      <c r="K116" s="726"/>
      <c r="L116" s="727"/>
      <c r="M116" s="728"/>
      <c r="N116" s="183"/>
      <c r="O116" s="183"/>
    </row>
    <row r="117" spans="1:15" ht="15" customHeight="1">
      <c r="A117" s="708"/>
      <c r="B117" s="723"/>
      <c r="C117" s="724"/>
      <c r="D117" s="185"/>
      <c r="E117" s="725" t="s">
        <v>245</v>
      </c>
      <c r="F117" s="726"/>
      <c r="G117" s="185"/>
      <c r="H117" s="725" t="s">
        <v>598</v>
      </c>
      <c r="I117" s="725"/>
      <c r="J117" s="725"/>
      <c r="K117" s="726"/>
      <c r="L117" s="729"/>
      <c r="M117" s="730"/>
      <c r="N117" s="183"/>
      <c r="O117" s="183"/>
    </row>
    <row r="118" spans="1:15" ht="15" customHeight="1">
      <c r="A118" s="708"/>
      <c r="B118" s="702" t="s">
        <v>246</v>
      </c>
      <c r="C118" s="687"/>
      <c r="D118" s="687"/>
      <c r="E118" s="687"/>
      <c r="F118" s="687"/>
      <c r="G118" s="687"/>
      <c r="H118" s="687"/>
      <c r="I118" s="687"/>
      <c r="J118" s="687"/>
      <c r="K118" s="687"/>
      <c r="L118" s="687"/>
      <c r="M118" s="687"/>
      <c r="N118" s="183"/>
      <c r="O118" s="183"/>
    </row>
    <row r="119" spans="1:15" ht="15" customHeight="1">
      <c r="A119" s="708"/>
      <c r="B119" s="715" t="s">
        <v>247</v>
      </c>
      <c r="C119" s="731"/>
      <c r="D119" s="733" t="s">
        <v>248</v>
      </c>
      <c r="E119" s="734"/>
      <c r="F119" s="733"/>
      <c r="G119" s="735"/>
      <c r="H119" s="735"/>
      <c r="I119" s="735"/>
      <c r="J119" s="735"/>
      <c r="K119" s="735"/>
      <c r="L119" s="735"/>
      <c r="M119" s="734"/>
      <c r="N119" s="183"/>
      <c r="O119" s="183"/>
    </row>
    <row r="120" spans="1:15" ht="15" customHeight="1">
      <c r="A120" s="708"/>
      <c r="B120" s="717"/>
      <c r="C120" s="732"/>
      <c r="D120" s="40" t="s">
        <v>249</v>
      </c>
      <c r="E120" s="736"/>
      <c r="F120" s="737"/>
      <c r="G120" s="41" t="s">
        <v>250</v>
      </c>
      <c r="H120" s="738"/>
      <c r="I120" s="738"/>
      <c r="J120" s="738"/>
      <c r="K120" s="738"/>
      <c r="L120" s="42"/>
      <c r="M120" s="32"/>
      <c r="N120" s="183"/>
      <c r="O120" s="183"/>
    </row>
    <row r="121" spans="1:15" ht="15" customHeight="1">
      <c r="A121" s="708"/>
      <c r="B121" s="702" t="s">
        <v>251</v>
      </c>
      <c r="C121" s="687"/>
      <c r="D121" s="703"/>
      <c r="E121" s="703"/>
      <c r="F121" s="703" t="s">
        <v>265</v>
      </c>
      <c r="G121" s="703"/>
      <c r="H121" s="703"/>
      <c r="I121" s="704"/>
      <c r="J121" s="704"/>
      <c r="K121" s="704"/>
      <c r="L121" s="704"/>
      <c r="M121" s="702"/>
      <c r="N121" s="183"/>
      <c r="O121" s="183"/>
    </row>
    <row r="122" spans="1:15" ht="15" customHeight="1">
      <c r="A122" s="708"/>
      <c r="B122" s="705" t="s">
        <v>266</v>
      </c>
      <c r="C122" s="706"/>
      <c r="D122" s="707"/>
      <c r="E122" s="705"/>
      <c r="F122" s="705"/>
      <c r="G122" s="705"/>
      <c r="H122" s="705"/>
      <c r="I122" s="705"/>
      <c r="J122" s="705"/>
      <c r="K122" s="705"/>
      <c r="L122" s="705"/>
      <c r="M122" s="706"/>
      <c r="N122" s="183"/>
      <c r="O122" s="183"/>
    </row>
    <row r="123" spans="1:15" ht="15" customHeight="1">
      <c r="A123" s="708"/>
      <c r="B123" s="705" t="s">
        <v>267</v>
      </c>
      <c r="C123" s="706"/>
      <c r="D123" s="707"/>
      <c r="E123" s="705"/>
      <c r="F123" s="705"/>
      <c r="G123" s="705"/>
      <c r="H123" s="705"/>
      <c r="I123" s="705"/>
      <c r="J123" s="705"/>
      <c r="K123" s="705"/>
      <c r="L123" s="705"/>
      <c r="M123" s="706"/>
      <c r="N123" s="183"/>
      <c r="O123" s="183"/>
    </row>
    <row r="124" spans="1:15" ht="15" customHeight="1">
      <c r="A124" s="708"/>
      <c r="B124" s="739" t="s">
        <v>257</v>
      </c>
      <c r="C124" s="740"/>
      <c r="D124" s="185"/>
      <c r="E124" s="696" t="s">
        <v>258</v>
      </c>
      <c r="F124" s="697"/>
      <c r="G124" s="185"/>
      <c r="H124" s="696" t="s">
        <v>259</v>
      </c>
      <c r="I124" s="696"/>
      <c r="J124" s="696"/>
      <c r="K124" s="697"/>
      <c r="L124" s="698"/>
      <c r="M124" s="699"/>
      <c r="N124" s="183"/>
      <c r="O124" s="183"/>
    </row>
    <row r="125" spans="1:15" ht="15" customHeight="1">
      <c r="A125" s="708"/>
      <c r="B125" s="741"/>
      <c r="C125" s="742"/>
      <c r="D125" s="185"/>
      <c r="E125" s="696" t="s">
        <v>260</v>
      </c>
      <c r="F125" s="697"/>
      <c r="G125" s="185"/>
      <c r="H125" s="696" t="s">
        <v>261</v>
      </c>
      <c r="I125" s="696"/>
      <c r="J125" s="696"/>
      <c r="K125" s="697"/>
      <c r="L125" s="700"/>
      <c r="M125" s="701"/>
      <c r="N125" s="183"/>
      <c r="O125" s="183"/>
    </row>
    <row r="126" spans="1:15" ht="15" customHeight="1">
      <c r="A126" s="708" t="s">
        <v>53</v>
      </c>
      <c r="B126" s="191" t="s">
        <v>37</v>
      </c>
      <c r="C126" s="709" t="s">
        <v>242</v>
      </c>
      <c r="D126" s="710"/>
      <c r="E126" s="710"/>
      <c r="F126" s="710"/>
      <c r="G126" s="710"/>
      <c r="H126" s="710"/>
      <c r="I126" s="710"/>
      <c r="J126" s="710"/>
      <c r="K126" s="710"/>
      <c r="L126" s="710"/>
      <c r="M126" s="711"/>
      <c r="N126" s="183"/>
      <c r="O126" s="183"/>
    </row>
    <row r="127" spans="1:15" ht="15" customHeight="1">
      <c r="A127" s="708"/>
      <c r="B127" s="45" t="s">
        <v>38</v>
      </c>
      <c r="C127" s="712"/>
      <c r="D127" s="713"/>
      <c r="E127" s="713"/>
      <c r="F127" s="713"/>
      <c r="G127" s="713"/>
      <c r="H127" s="713"/>
      <c r="I127" s="713"/>
      <c r="J127" s="713"/>
      <c r="K127" s="713"/>
      <c r="L127" s="713"/>
      <c r="M127" s="714"/>
      <c r="N127" s="183"/>
      <c r="O127" s="183"/>
    </row>
    <row r="128" spans="1:15" ht="15" customHeight="1">
      <c r="A128" s="708"/>
      <c r="B128" s="715" t="s">
        <v>32</v>
      </c>
      <c r="C128" s="20" t="s">
        <v>207</v>
      </c>
      <c r="D128" s="21"/>
      <c r="E128" s="182" t="s">
        <v>208</v>
      </c>
      <c r="F128" s="21"/>
      <c r="G128" s="22" t="s">
        <v>209</v>
      </c>
      <c r="H128" s="22"/>
      <c r="I128" s="22"/>
      <c r="J128" s="22"/>
      <c r="K128" s="22"/>
      <c r="L128" s="22"/>
      <c r="M128" s="23"/>
      <c r="N128" s="183"/>
      <c r="O128" s="183"/>
    </row>
    <row r="129" spans="1:15" ht="15" customHeight="1">
      <c r="A129" s="708"/>
      <c r="B129" s="716"/>
      <c r="C129" s="24"/>
      <c r="D129" s="25"/>
      <c r="E129" s="26"/>
      <c r="F129" s="27"/>
      <c r="G129" s="679"/>
      <c r="H129" s="679"/>
      <c r="I129" s="679"/>
      <c r="J129" s="679"/>
      <c r="K129" s="679"/>
      <c r="L129" s="679"/>
      <c r="M129" s="680"/>
      <c r="N129" s="183"/>
      <c r="O129" s="183"/>
    </row>
    <row r="130" spans="1:15" ht="15" customHeight="1">
      <c r="A130" s="708"/>
      <c r="B130" s="717"/>
      <c r="C130" s="681"/>
      <c r="D130" s="682"/>
      <c r="E130" s="682"/>
      <c r="F130" s="682"/>
      <c r="G130" s="682"/>
      <c r="H130" s="682"/>
      <c r="I130" s="682"/>
      <c r="J130" s="682"/>
      <c r="K130" s="682"/>
      <c r="L130" s="682"/>
      <c r="M130" s="683"/>
      <c r="N130" s="183"/>
      <c r="O130" s="183"/>
    </row>
    <row r="131" spans="1:15" ht="15" customHeight="1">
      <c r="A131" s="708"/>
      <c r="B131" s="234" t="s">
        <v>34</v>
      </c>
      <c r="C131" s="718"/>
      <c r="D131" s="719"/>
      <c r="E131" s="719"/>
      <c r="F131" s="719"/>
      <c r="G131" s="719"/>
      <c r="H131" s="719"/>
      <c r="I131" s="719"/>
      <c r="J131" s="719"/>
      <c r="K131" s="719"/>
      <c r="L131" s="719"/>
      <c r="M131" s="720"/>
      <c r="N131" s="183"/>
      <c r="O131" s="183"/>
    </row>
    <row r="132" spans="1:15" ht="15" customHeight="1">
      <c r="A132" s="708"/>
      <c r="B132" s="721" t="s">
        <v>597</v>
      </c>
      <c r="C132" s="722"/>
      <c r="D132" s="185"/>
      <c r="E132" s="725" t="s">
        <v>243</v>
      </c>
      <c r="F132" s="726"/>
      <c r="G132" s="185"/>
      <c r="H132" s="725" t="s">
        <v>244</v>
      </c>
      <c r="I132" s="725"/>
      <c r="J132" s="725"/>
      <c r="K132" s="726"/>
      <c r="L132" s="727"/>
      <c r="M132" s="728"/>
      <c r="N132" s="183"/>
      <c r="O132" s="183"/>
    </row>
    <row r="133" spans="1:15" ht="15" customHeight="1">
      <c r="A133" s="708"/>
      <c r="B133" s="723"/>
      <c r="C133" s="724"/>
      <c r="D133" s="185"/>
      <c r="E133" s="725" t="s">
        <v>245</v>
      </c>
      <c r="F133" s="726"/>
      <c r="G133" s="185"/>
      <c r="H133" s="725" t="s">
        <v>598</v>
      </c>
      <c r="I133" s="725"/>
      <c r="J133" s="725"/>
      <c r="K133" s="726"/>
      <c r="L133" s="729"/>
      <c r="M133" s="730"/>
      <c r="N133" s="183"/>
      <c r="O133" s="183"/>
    </row>
    <row r="134" spans="1:15" ht="15" customHeight="1">
      <c r="A134" s="708"/>
      <c r="B134" s="702" t="s">
        <v>246</v>
      </c>
      <c r="C134" s="687"/>
      <c r="D134" s="687"/>
      <c r="E134" s="687"/>
      <c r="F134" s="687"/>
      <c r="G134" s="687"/>
      <c r="H134" s="687"/>
      <c r="I134" s="687"/>
      <c r="J134" s="687"/>
      <c r="K134" s="687"/>
      <c r="L134" s="687"/>
      <c r="M134" s="687"/>
      <c r="N134" s="183"/>
      <c r="O134" s="183"/>
    </row>
    <row r="135" spans="1:15" ht="15" customHeight="1">
      <c r="A135" s="708"/>
      <c r="B135" s="715" t="s">
        <v>247</v>
      </c>
      <c r="C135" s="731"/>
      <c r="D135" s="733" t="s">
        <v>248</v>
      </c>
      <c r="E135" s="734"/>
      <c r="F135" s="733"/>
      <c r="G135" s="735"/>
      <c r="H135" s="735"/>
      <c r="I135" s="735"/>
      <c r="J135" s="735"/>
      <c r="K135" s="735"/>
      <c r="L135" s="735"/>
      <c r="M135" s="734"/>
      <c r="N135" s="183"/>
      <c r="O135" s="183"/>
    </row>
    <row r="136" spans="1:15" ht="15" customHeight="1">
      <c r="A136" s="708"/>
      <c r="B136" s="717"/>
      <c r="C136" s="732"/>
      <c r="D136" s="40" t="s">
        <v>249</v>
      </c>
      <c r="E136" s="736"/>
      <c r="F136" s="737"/>
      <c r="G136" s="41" t="s">
        <v>250</v>
      </c>
      <c r="H136" s="738"/>
      <c r="I136" s="738"/>
      <c r="J136" s="738"/>
      <c r="K136" s="738"/>
      <c r="L136" s="42"/>
      <c r="M136" s="32"/>
      <c r="N136" s="183"/>
      <c r="O136" s="183"/>
    </row>
    <row r="137" spans="1:15" ht="15" customHeight="1">
      <c r="A137" s="708"/>
      <c r="B137" s="702" t="s">
        <v>251</v>
      </c>
      <c r="C137" s="687"/>
      <c r="D137" s="703"/>
      <c r="E137" s="703"/>
      <c r="F137" s="703" t="s">
        <v>265</v>
      </c>
      <c r="G137" s="703"/>
      <c r="H137" s="703"/>
      <c r="I137" s="704"/>
      <c r="J137" s="704"/>
      <c r="K137" s="704"/>
      <c r="L137" s="704"/>
      <c r="M137" s="702"/>
      <c r="N137" s="183"/>
      <c r="O137" s="183"/>
    </row>
    <row r="138" spans="1:15" ht="15" customHeight="1">
      <c r="A138" s="708"/>
      <c r="B138" s="705" t="s">
        <v>266</v>
      </c>
      <c r="C138" s="706"/>
      <c r="D138" s="707"/>
      <c r="E138" s="705"/>
      <c r="F138" s="705"/>
      <c r="G138" s="705"/>
      <c r="H138" s="705"/>
      <c r="I138" s="705"/>
      <c r="J138" s="705"/>
      <c r="K138" s="705"/>
      <c r="L138" s="705"/>
      <c r="M138" s="706"/>
      <c r="N138" s="183"/>
      <c r="O138" s="183"/>
    </row>
    <row r="139" spans="1:15" ht="15" customHeight="1">
      <c r="A139" s="708"/>
      <c r="B139" s="705" t="s">
        <v>267</v>
      </c>
      <c r="C139" s="706"/>
      <c r="D139" s="707"/>
      <c r="E139" s="705"/>
      <c r="F139" s="705"/>
      <c r="G139" s="705"/>
      <c r="H139" s="705"/>
      <c r="I139" s="705"/>
      <c r="J139" s="705"/>
      <c r="K139" s="705"/>
      <c r="L139" s="705"/>
      <c r="M139" s="706"/>
      <c r="N139" s="183"/>
      <c r="O139" s="183"/>
    </row>
    <row r="140" spans="1:15" ht="15" customHeight="1">
      <c r="A140" s="708"/>
      <c r="B140" s="739" t="s">
        <v>257</v>
      </c>
      <c r="C140" s="740"/>
      <c r="D140" s="185"/>
      <c r="E140" s="696" t="s">
        <v>258</v>
      </c>
      <c r="F140" s="697"/>
      <c r="G140" s="185"/>
      <c r="H140" s="696" t="s">
        <v>259</v>
      </c>
      <c r="I140" s="696"/>
      <c r="J140" s="696"/>
      <c r="K140" s="697"/>
      <c r="L140" s="698"/>
      <c r="M140" s="699"/>
      <c r="N140" s="183"/>
      <c r="O140" s="183"/>
    </row>
    <row r="141" spans="1:15" ht="15" customHeight="1">
      <c r="A141" s="708"/>
      <c r="B141" s="741"/>
      <c r="C141" s="742"/>
      <c r="D141" s="185"/>
      <c r="E141" s="696" t="s">
        <v>260</v>
      </c>
      <c r="F141" s="697"/>
      <c r="G141" s="185"/>
      <c r="H141" s="696" t="s">
        <v>261</v>
      </c>
      <c r="I141" s="696"/>
      <c r="J141" s="696"/>
      <c r="K141" s="697"/>
      <c r="L141" s="700"/>
      <c r="M141" s="701"/>
      <c r="N141" s="183"/>
      <c r="O141" s="183"/>
    </row>
    <row r="142" spans="1:15" ht="15" customHeight="1">
      <c r="A142" s="183" t="s">
        <v>268</v>
      </c>
      <c r="B142" s="183"/>
      <c r="C142" s="46"/>
      <c r="D142" s="46"/>
      <c r="E142" s="46"/>
      <c r="F142" s="46"/>
      <c r="G142" s="46"/>
      <c r="H142" s="46"/>
      <c r="I142" s="46"/>
      <c r="J142" s="46"/>
      <c r="K142" s="46"/>
      <c r="L142" s="46"/>
      <c r="M142" s="46"/>
      <c r="N142" s="183"/>
      <c r="O142" s="183"/>
    </row>
    <row r="143" spans="1:15" ht="18" customHeight="1">
      <c r="A143" s="690" t="s">
        <v>269</v>
      </c>
      <c r="B143" s="690"/>
      <c r="C143" s="690"/>
      <c r="D143" s="690"/>
      <c r="E143" s="690"/>
      <c r="F143" s="690"/>
      <c r="G143" s="690"/>
      <c r="H143" s="690"/>
      <c r="I143" s="690"/>
      <c r="J143" s="690"/>
      <c r="K143" s="690"/>
      <c r="L143" s="690"/>
      <c r="M143" s="690"/>
      <c r="N143" s="15"/>
      <c r="O143" s="183"/>
    </row>
    <row r="144" spans="1:15" ht="18" customHeight="1">
      <c r="A144" s="690" t="s">
        <v>270</v>
      </c>
      <c r="B144" s="690"/>
      <c r="C144" s="690"/>
      <c r="D144" s="690"/>
      <c r="E144" s="690"/>
      <c r="F144" s="690"/>
      <c r="G144" s="690"/>
      <c r="H144" s="690"/>
      <c r="I144" s="690"/>
      <c r="J144" s="690"/>
      <c r="K144" s="690"/>
      <c r="L144" s="690"/>
      <c r="M144" s="690"/>
      <c r="N144" s="15"/>
      <c r="O144" s="183"/>
    </row>
    <row r="145" spans="1:15" ht="30" customHeight="1">
      <c r="A145" s="691" t="s">
        <v>599</v>
      </c>
      <c r="B145" s="692"/>
      <c r="C145" s="692"/>
      <c r="D145" s="692"/>
      <c r="E145" s="692"/>
      <c r="F145" s="692"/>
      <c r="G145" s="692"/>
      <c r="H145" s="692"/>
      <c r="I145" s="692"/>
      <c r="J145" s="692"/>
      <c r="K145" s="692"/>
      <c r="L145" s="692"/>
      <c r="M145" s="692"/>
      <c r="N145" s="183"/>
      <c r="O145" s="183"/>
    </row>
    <row r="146" spans="1:15" ht="15" customHeight="1">
      <c r="A146" s="691" t="s">
        <v>600</v>
      </c>
      <c r="B146" s="691"/>
      <c r="C146" s="691"/>
      <c r="D146" s="691"/>
      <c r="E146" s="691"/>
      <c r="F146" s="691"/>
      <c r="G146" s="691"/>
      <c r="H146" s="691"/>
      <c r="I146" s="691"/>
      <c r="J146" s="691"/>
      <c r="K146" s="691"/>
      <c r="L146" s="691"/>
      <c r="M146" s="691"/>
      <c r="N146" s="183"/>
      <c r="O146" s="183"/>
    </row>
    <row r="147" spans="1:15" ht="15" customHeight="1">
      <c r="A147" s="15" t="s">
        <v>271</v>
      </c>
      <c r="B147" s="183"/>
      <c r="C147" s="183"/>
      <c r="D147" s="183"/>
      <c r="E147" s="183"/>
      <c r="F147" s="183"/>
      <c r="G147" s="183"/>
      <c r="H147" s="183"/>
      <c r="I147" s="183"/>
      <c r="J147" s="183"/>
      <c r="K147" s="183"/>
      <c r="L147" s="183"/>
      <c r="M147" s="183"/>
    </row>
    <row r="148" spans="1:15" ht="15" customHeight="1">
      <c r="A148" s="47" t="s">
        <v>272</v>
      </c>
    </row>
    <row r="149" spans="1:15" ht="15" customHeight="1">
      <c r="A149" s="693" t="s">
        <v>601</v>
      </c>
      <c r="B149" s="18" t="s">
        <v>37</v>
      </c>
      <c r="C149" s="684"/>
      <c r="D149" s="685"/>
      <c r="E149" s="686"/>
      <c r="F149" s="687" t="s">
        <v>211</v>
      </c>
      <c r="G149" s="688"/>
      <c r="H149" s="28"/>
      <c r="I149" s="688"/>
      <c r="J149" s="28"/>
      <c r="K149" s="688"/>
      <c r="L149" s="28"/>
      <c r="M149" s="29"/>
    </row>
    <row r="150" spans="1:15" ht="15" customHeight="1">
      <c r="A150" s="694"/>
      <c r="B150" s="48" t="s">
        <v>42</v>
      </c>
      <c r="C150" s="681"/>
      <c r="D150" s="682"/>
      <c r="E150" s="683"/>
      <c r="F150" s="687"/>
      <c r="G150" s="689"/>
      <c r="H150" s="31" t="s">
        <v>212</v>
      </c>
      <c r="I150" s="689"/>
      <c r="J150" s="31" t="s">
        <v>213</v>
      </c>
      <c r="K150" s="689"/>
      <c r="L150" s="197" t="s">
        <v>214</v>
      </c>
      <c r="M150" s="32"/>
    </row>
    <row r="151" spans="1:15" ht="15" customHeight="1">
      <c r="A151" s="694"/>
      <c r="B151" s="676" t="s">
        <v>41</v>
      </c>
      <c r="C151" s="20" t="s">
        <v>207</v>
      </c>
      <c r="D151" s="34"/>
      <c r="E151" s="182" t="s">
        <v>208</v>
      </c>
      <c r="F151" s="34"/>
      <c r="G151" s="22" t="s">
        <v>209</v>
      </c>
      <c r="H151" s="22"/>
      <c r="I151" s="22"/>
      <c r="J151" s="22"/>
      <c r="K151" s="22"/>
      <c r="L151" s="22"/>
      <c r="M151" s="23"/>
    </row>
    <row r="152" spans="1:15" ht="15" customHeight="1">
      <c r="A152" s="694"/>
      <c r="B152" s="677"/>
      <c r="C152" s="24"/>
      <c r="D152" s="25"/>
      <c r="E152" s="26"/>
      <c r="F152" s="27"/>
      <c r="G152" s="679"/>
      <c r="H152" s="679"/>
      <c r="I152" s="679"/>
      <c r="J152" s="679"/>
      <c r="K152" s="679"/>
      <c r="L152" s="679"/>
      <c r="M152" s="680"/>
    </row>
    <row r="153" spans="1:15" ht="15" customHeight="1">
      <c r="A153" s="694"/>
      <c r="B153" s="678"/>
      <c r="C153" s="681"/>
      <c r="D153" s="682"/>
      <c r="E153" s="682"/>
      <c r="F153" s="682"/>
      <c r="G153" s="682"/>
      <c r="H153" s="682"/>
      <c r="I153" s="682"/>
      <c r="J153" s="682"/>
      <c r="K153" s="682"/>
      <c r="L153" s="682"/>
      <c r="M153" s="683"/>
    </row>
    <row r="154" spans="1:15" ht="15" customHeight="1">
      <c r="A154" s="694"/>
      <c r="B154" s="190" t="s">
        <v>37</v>
      </c>
      <c r="C154" s="684"/>
      <c r="D154" s="685"/>
      <c r="E154" s="686"/>
      <c r="F154" s="687" t="s">
        <v>211</v>
      </c>
      <c r="G154" s="688"/>
      <c r="H154" s="28"/>
      <c r="I154" s="688"/>
      <c r="J154" s="28"/>
      <c r="K154" s="688"/>
      <c r="L154" s="28"/>
      <c r="M154" s="29"/>
    </row>
    <row r="155" spans="1:15" ht="15" customHeight="1">
      <c r="A155" s="694"/>
      <c r="B155" s="30" t="s">
        <v>42</v>
      </c>
      <c r="C155" s="681"/>
      <c r="D155" s="682"/>
      <c r="E155" s="683"/>
      <c r="F155" s="687"/>
      <c r="G155" s="689"/>
      <c r="H155" s="31" t="s">
        <v>212</v>
      </c>
      <c r="I155" s="689"/>
      <c r="J155" s="31" t="s">
        <v>213</v>
      </c>
      <c r="K155" s="689"/>
      <c r="L155" s="197" t="s">
        <v>214</v>
      </c>
      <c r="M155" s="32"/>
    </row>
    <row r="156" spans="1:15" ht="15" customHeight="1">
      <c r="A156" s="694"/>
      <c r="B156" s="676" t="s">
        <v>41</v>
      </c>
      <c r="C156" s="20" t="s">
        <v>207</v>
      </c>
      <c r="D156" s="34"/>
      <c r="E156" s="182" t="s">
        <v>208</v>
      </c>
      <c r="F156" s="34"/>
      <c r="G156" s="22" t="s">
        <v>209</v>
      </c>
      <c r="H156" s="22"/>
      <c r="I156" s="22"/>
      <c r="J156" s="22"/>
      <c r="K156" s="22"/>
      <c r="L156" s="22"/>
      <c r="M156" s="23"/>
    </row>
    <row r="157" spans="1:15" ht="15" customHeight="1">
      <c r="A157" s="694"/>
      <c r="B157" s="677"/>
      <c r="C157" s="24"/>
      <c r="D157" s="25"/>
      <c r="E157" s="26"/>
      <c r="F157" s="27"/>
      <c r="G157" s="679"/>
      <c r="H157" s="679"/>
      <c r="I157" s="679"/>
      <c r="J157" s="679"/>
      <c r="K157" s="679"/>
      <c r="L157" s="679"/>
      <c r="M157" s="680"/>
    </row>
    <row r="158" spans="1:15" ht="15" customHeight="1">
      <c r="A158" s="694"/>
      <c r="B158" s="678"/>
      <c r="C158" s="681"/>
      <c r="D158" s="682"/>
      <c r="E158" s="682"/>
      <c r="F158" s="682"/>
      <c r="G158" s="682"/>
      <c r="H158" s="682"/>
      <c r="I158" s="682"/>
      <c r="J158" s="682"/>
      <c r="K158" s="682"/>
      <c r="L158" s="682"/>
      <c r="M158" s="683"/>
    </row>
    <row r="159" spans="1:15" ht="15" customHeight="1">
      <c r="A159" s="694"/>
      <c r="B159" s="190" t="s">
        <v>37</v>
      </c>
      <c r="C159" s="684"/>
      <c r="D159" s="685"/>
      <c r="E159" s="686"/>
      <c r="F159" s="687" t="s">
        <v>211</v>
      </c>
      <c r="G159" s="688"/>
      <c r="H159" s="28"/>
      <c r="I159" s="688"/>
      <c r="J159" s="28"/>
      <c r="K159" s="688"/>
      <c r="L159" s="28"/>
      <c r="M159" s="29"/>
    </row>
    <row r="160" spans="1:15" ht="15" customHeight="1">
      <c r="A160" s="694"/>
      <c r="B160" s="30" t="s">
        <v>42</v>
      </c>
      <c r="C160" s="681"/>
      <c r="D160" s="682"/>
      <c r="E160" s="683"/>
      <c r="F160" s="687"/>
      <c r="G160" s="689"/>
      <c r="H160" s="31" t="s">
        <v>212</v>
      </c>
      <c r="I160" s="689"/>
      <c r="J160" s="31" t="s">
        <v>213</v>
      </c>
      <c r="K160" s="689"/>
      <c r="L160" s="197" t="s">
        <v>214</v>
      </c>
      <c r="M160" s="32"/>
    </row>
    <row r="161" spans="1:13" ht="15" customHeight="1">
      <c r="A161" s="694"/>
      <c r="B161" s="676" t="s">
        <v>41</v>
      </c>
      <c r="C161" s="20" t="s">
        <v>207</v>
      </c>
      <c r="D161" s="34"/>
      <c r="E161" s="182" t="s">
        <v>208</v>
      </c>
      <c r="F161" s="34"/>
      <c r="G161" s="22" t="s">
        <v>209</v>
      </c>
      <c r="H161" s="22"/>
      <c r="I161" s="22"/>
      <c r="J161" s="22"/>
      <c r="K161" s="22"/>
      <c r="L161" s="22"/>
      <c r="M161" s="23"/>
    </row>
    <row r="162" spans="1:13" ht="15" customHeight="1">
      <c r="A162" s="694"/>
      <c r="B162" s="677"/>
      <c r="C162" s="24"/>
      <c r="D162" s="25"/>
      <c r="E162" s="26"/>
      <c r="F162" s="27"/>
      <c r="G162" s="679"/>
      <c r="H162" s="679"/>
      <c r="I162" s="679"/>
      <c r="J162" s="679"/>
      <c r="K162" s="679"/>
      <c r="L162" s="679"/>
      <c r="M162" s="680"/>
    </row>
    <row r="163" spans="1:13" ht="15" customHeight="1">
      <c r="A163" s="694"/>
      <c r="B163" s="678"/>
      <c r="C163" s="681"/>
      <c r="D163" s="682"/>
      <c r="E163" s="682"/>
      <c r="F163" s="682"/>
      <c r="G163" s="682"/>
      <c r="H163" s="682"/>
      <c r="I163" s="682"/>
      <c r="J163" s="682"/>
      <c r="K163" s="682"/>
      <c r="L163" s="682"/>
      <c r="M163" s="683"/>
    </row>
    <row r="164" spans="1:13" ht="15" customHeight="1">
      <c r="A164" s="694"/>
      <c r="B164" s="190" t="s">
        <v>37</v>
      </c>
      <c r="C164" s="684"/>
      <c r="D164" s="685"/>
      <c r="E164" s="686"/>
      <c r="F164" s="687" t="s">
        <v>211</v>
      </c>
      <c r="G164" s="688"/>
      <c r="H164" s="28"/>
      <c r="I164" s="688"/>
      <c r="J164" s="28"/>
      <c r="K164" s="688"/>
      <c r="L164" s="28"/>
      <c r="M164" s="29"/>
    </row>
    <row r="165" spans="1:13" ht="15" customHeight="1">
      <c r="A165" s="694"/>
      <c r="B165" s="30" t="s">
        <v>42</v>
      </c>
      <c r="C165" s="681"/>
      <c r="D165" s="682"/>
      <c r="E165" s="683"/>
      <c r="F165" s="687"/>
      <c r="G165" s="689"/>
      <c r="H165" s="31" t="s">
        <v>212</v>
      </c>
      <c r="I165" s="689"/>
      <c r="J165" s="31" t="s">
        <v>213</v>
      </c>
      <c r="K165" s="689"/>
      <c r="L165" s="197" t="s">
        <v>214</v>
      </c>
      <c r="M165" s="32"/>
    </row>
    <row r="166" spans="1:13" ht="15" customHeight="1">
      <c r="A166" s="694"/>
      <c r="B166" s="676" t="s">
        <v>41</v>
      </c>
      <c r="C166" s="20" t="s">
        <v>207</v>
      </c>
      <c r="D166" s="34"/>
      <c r="E166" s="182" t="s">
        <v>208</v>
      </c>
      <c r="F166" s="34"/>
      <c r="G166" s="22" t="s">
        <v>209</v>
      </c>
      <c r="H166" s="22"/>
      <c r="I166" s="22"/>
      <c r="J166" s="22"/>
      <c r="K166" s="22"/>
      <c r="L166" s="22"/>
      <c r="M166" s="23"/>
    </row>
    <row r="167" spans="1:13" ht="15" customHeight="1">
      <c r="A167" s="694"/>
      <c r="B167" s="677"/>
      <c r="C167" s="24"/>
      <c r="D167" s="25"/>
      <c r="E167" s="26"/>
      <c r="F167" s="27"/>
      <c r="G167" s="679"/>
      <c r="H167" s="679"/>
      <c r="I167" s="679"/>
      <c r="J167" s="679"/>
      <c r="K167" s="679"/>
      <c r="L167" s="679"/>
      <c r="M167" s="680"/>
    </row>
    <row r="168" spans="1:13" ht="15" customHeight="1">
      <c r="A168" s="694"/>
      <c r="B168" s="678"/>
      <c r="C168" s="681"/>
      <c r="D168" s="682"/>
      <c r="E168" s="682"/>
      <c r="F168" s="682"/>
      <c r="G168" s="682"/>
      <c r="H168" s="682"/>
      <c r="I168" s="682"/>
      <c r="J168" s="682"/>
      <c r="K168" s="682"/>
      <c r="L168" s="682"/>
      <c r="M168" s="683"/>
    </row>
    <row r="169" spans="1:13" ht="15" customHeight="1">
      <c r="A169" s="694"/>
      <c r="B169" s="190" t="s">
        <v>37</v>
      </c>
      <c r="C169" s="684"/>
      <c r="D169" s="685"/>
      <c r="E169" s="686"/>
      <c r="F169" s="687" t="s">
        <v>211</v>
      </c>
      <c r="G169" s="688"/>
      <c r="H169" s="28"/>
      <c r="I169" s="688"/>
      <c r="J169" s="28"/>
      <c r="K169" s="688"/>
      <c r="L169" s="28"/>
      <c r="M169" s="29"/>
    </row>
    <row r="170" spans="1:13" ht="15" customHeight="1">
      <c r="A170" s="694"/>
      <c r="B170" s="30" t="s">
        <v>42</v>
      </c>
      <c r="C170" s="681"/>
      <c r="D170" s="682"/>
      <c r="E170" s="683"/>
      <c r="F170" s="687"/>
      <c r="G170" s="689"/>
      <c r="H170" s="31" t="s">
        <v>212</v>
      </c>
      <c r="I170" s="689"/>
      <c r="J170" s="31" t="s">
        <v>213</v>
      </c>
      <c r="K170" s="689"/>
      <c r="L170" s="197" t="s">
        <v>214</v>
      </c>
      <c r="M170" s="32"/>
    </row>
    <row r="171" spans="1:13" ht="15" customHeight="1">
      <c r="A171" s="694"/>
      <c r="B171" s="676" t="s">
        <v>41</v>
      </c>
      <c r="C171" s="20" t="s">
        <v>207</v>
      </c>
      <c r="D171" s="34"/>
      <c r="E171" s="182" t="s">
        <v>208</v>
      </c>
      <c r="F171" s="34"/>
      <c r="G171" s="22" t="s">
        <v>209</v>
      </c>
      <c r="H171" s="22"/>
      <c r="I171" s="22"/>
      <c r="J171" s="22"/>
      <c r="K171" s="22"/>
      <c r="L171" s="22"/>
      <c r="M171" s="23"/>
    </row>
    <row r="172" spans="1:13" ht="15" customHeight="1">
      <c r="A172" s="694"/>
      <c r="B172" s="677"/>
      <c r="C172" s="24"/>
      <c r="D172" s="25"/>
      <c r="E172" s="26"/>
      <c r="F172" s="27"/>
      <c r="G172" s="679"/>
      <c r="H172" s="679"/>
      <c r="I172" s="679"/>
      <c r="J172" s="679"/>
      <c r="K172" s="679"/>
      <c r="L172" s="679"/>
      <c r="M172" s="680"/>
    </row>
    <row r="173" spans="1:13" ht="15" customHeight="1">
      <c r="A173" s="694"/>
      <c r="B173" s="678"/>
      <c r="C173" s="681"/>
      <c r="D173" s="682"/>
      <c r="E173" s="682"/>
      <c r="F173" s="682"/>
      <c r="G173" s="682"/>
      <c r="H173" s="682"/>
      <c r="I173" s="682"/>
      <c r="J173" s="682"/>
      <c r="K173" s="682"/>
      <c r="L173" s="682"/>
      <c r="M173" s="683"/>
    </row>
    <row r="174" spans="1:13" ht="15" customHeight="1">
      <c r="A174" s="694"/>
      <c r="B174" s="190" t="s">
        <v>37</v>
      </c>
      <c r="C174" s="684"/>
      <c r="D174" s="685"/>
      <c r="E174" s="686"/>
      <c r="F174" s="687" t="s">
        <v>211</v>
      </c>
      <c r="G174" s="688"/>
      <c r="H174" s="28"/>
      <c r="I174" s="688"/>
      <c r="J174" s="28"/>
      <c r="K174" s="688"/>
      <c r="L174" s="28"/>
      <c r="M174" s="29"/>
    </row>
    <row r="175" spans="1:13" ht="15" customHeight="1">
      <c r="A175" s="694"/>
      <c r="B175" s="30" t="s">
        <v>42</v>
      </c>
      <c r="C175" s="681"/>
      <c r="D175" s="682"/>
      <c r="E175" s="683"/>
      <c r="F175" s="687"/>
      <c r="G175" s="689"/>
      <c r="H175" s="31" t="s">
        <v>212</v>
      </c>
      <c r="I175" s="689"/>
      <c r="J175" s="31" t="s">
        <v>213</v>
      </c>
      <c r="K175" s="689"/>
      <c r="L175" s="197" t="s">
        <v>214</v>
      </c>
      <c r="M175" s="32"/>
    </row>
    <row r="176" spans="1:13" ht="15" customHeight="1">
      <c r="A176" s="694"/>
      <c r="B176" s="676" t="s">
        <v>41</v>
      </c>
      <c r="C176" s="20" t="s">
        <v>207</v>
      </c>
      <c r="D176" s="34"/>
      <c r="E176" s="182" t="s">
        <v>208</v>
      </c>
      <c r="F176" s="34"/>
      <c r="G176" s="22" t="s">
        <v>209</v>
      </c>
      <c r="H176" s="22"/>
      <c r="I176" s="22"/>
      <c r="J176" s="22"/>
      <c r="K176" s="22"/>
      <c r="L176" s="22"/>
      <c r="M176" s="23"/>
    </row>
    <row r="177" spans="1:15" ht="15" customHeight="1">
      <c r="A177" s="694"/>
      <c r="B177" s="677"/>
      <c r="C177" s="24"/>
      <c r="D177" s="25"/>
      <c r="E177" s="26"/>
      <c r="F177" s="27"/>
      <c r="G177" s="679"/>
      <c r="H177" s="679"/>
      <c r="I177" s="679"/>
      <c r="J177" s="679"/>
      <c r="K177" s="679"/>
      <c r="L177" s="679"/>
      <c r="M177" s="680"/>
    </row>
    <row r="178" spans="1:15" ht="15" customHeight="1">
      <c r="A178" s="695"/>
      <c r="B178" s="678"/>
      <c r="C178" s="681"/>
      <c r="D178" s="682"/>
      <c r="E178" s="682"/>
      <c r="F178" s="682"/>
      <c r="G178" s="682"/>
      <c r="H178" s="682"/>
      <c r="I178" s="682"/>
      <c r="J178" s="682"/>
      <c r="K178" s="682"/>
      <c r="L178" s="682"/>
      <c r="M178" s="683"/>
    </row>
    <row r="179" spans="1:15" ht="5.25" customHeight="1">
      <c r="A179" s="43"/>
      <c r="B179" s="183"/>
      <c r="C179" s="46"/>
      <c r="D179" s="46"/>
      <c r="E179" s="46"/>
      <c r="F179" s="46"/>
      <c r="G179" s="46"/>
      <c r="H179" s="46"/>
      <c r="I179" s="46"/>
      <c r="J179" s="46"/>
      <c r="K179" s="46"/>
      <c r="L179" s="46"/>
      <c r="M179" s="46"/>
    </row>
    <row r="180" spans="1:15" ht="15" customHeight="1">
      <c r="A180" s="47" t="s">
        <v>273</v>
      </c>
      <c r="N180" s="15"/>
      <c r="O180" s="183"/>
    </row>
    <row r="181" spans="1:15" ht="15" customHeight="1">
      <c r="A181" s="668" t="s">
        <v>274</v>
      </c>
      <c r="B181" s="667" t="s">
        <v>275</v>
      </c>
      <c r="C181" s="667"/>
      <c r="D181" s="672" t="s">
        <v>276</v>
      </c>
      <c r="E181" s="672"/>
      <c r="F181" s="672" t="s">
        <v>277</v>
      </c>
      <c r="G181" s="672"/>
      <c r="H181" s="672"/>
      <c r="I181" s="672"/>
      <c r="J181" s="672" t="s">
        <v>278</v>
      </c>
      <c r="K181" s="672"/>
      <c r="L181" s="672"/>
      <c r="M181" s="672"/>
      <c r="N181" s="15"/>
      <c r="O181" s="183"/>
    </row>
    <row r="182" spans="1:15" ht="15" customHeight="1">
      <c r="A182" s="668"/>
      <c r="B182" s="667"/>
      <c r="C182" s="667"/>
      <c r="D182" s="673"/>
      <c r="E182" s="674"/>
      <c r="F182" s="673"/>
      <c r="G182" s="675"/>
      <c r="H182" s="675"/>
      <c r="I182" s="674"/>
      <c r="J182" s="673"/>
      <c r="K182" s="675"/>
      <c r="L182" s="675"/>
      <c r="M182" s="674"/>
      <c r="N182" s="15"/>
      <c r="O182" s="183"/>
    </row>
    <row r="183" spans="1:15" ht="15" customHeight="1">
      <c r="A183" s="668"/>
      <c r="B183" s="667"/>
      <c r="C183" s="667"/>
      <c r="D183" s="669"/>
      <c r="E183" s="670"/>
      <c r="F183" s="669"/>
      <c r="G183" s="671"/>
      <c r="H183" s="671"/>
      <c r="I183" s="670"/>
      <c r="J183" s="669"/>
      <c r="K183" s="671"/>
      <c r="L183" s="671"/>
      <c r="M183" s="670"/>
      <c r="N183" s="15"/>
      <c r="O183" s="183"/>
    </row>
    <row r="184" spans="1:15" ht="15" customHeight="1">
      <c r="A184" s="668"/>
      <c r="B184" s="667"/>
      <c r="C184" s="667"/>
      <c r="D184" s="669"/>
      <c r="E184" s="670"/>
      <c r="F184" s="669"/>
      <c r="G184" s="671"/>
      <c r="H184" s="671"/>
      <c r="I184" s="670"/>
      <c r="J184" s="669"/>
      <c r="K184" s="671"/>
      <c r="L184" s="671"/>
      <c r="M184" s="670"/>
      <c r="N184" s="15"/>
      <c r="O184" s="183"/>
    </row>
    <row r="185" spans="1:15" ht="15" customHeight="1">
      <c r="A185" s="668"/>
      <c r="B185" s="667"/>
      <c r="C185" s="667"/>
      <c r="D185" s="663"/>
      <c r="E185" s="664"/>
      <c r="F185" s="663"/>
      <c r="G185" s="665"/>
      <c r="H185" s="665"/>
      <c r="I185" s="664"/>
      <c r="J185" s="663"/>
      <c r="K185" s="665"/>
      <c r="L185" s="665"/>
      <c r="M185" s="664"/>
      <c r="N185" s="15"/>
      <c r="O185" s="183"/>
    </row>
    <row r="186" spans="1:15" ht="15" customHeight="1">
      <c r="A186" s="668"/>
      <c r="B186" s="667" t="s">
        <v>279</v>
      </c>
      <c r="C186" s="667"/>
      <c r="D186" s="672" t="s">
        <v>276</v>
      </c>
      <c r="E186" s="672"/>
      <c r="F186" s="672" t="s">
        <v>277</v>
      </c>
      <c r="G186" s="672"/>
      <c r="H186" s="672"/>
      <c r="I186" s="672"/>
      <c r="J186" s="672" t="s">
        <v>278</v>
      </c>
      <c r="K186" s="672"/>
      <c r="L186" s="672"/>
      <c r="M186" s="672"/>
      <c r="N186" s="15"/>
      <c r="O186" s="183"/>
    </row>
    <row r="187" spans="1:15" ht="15" customHeight="1">
      <c r="A187" s="668"/>
      <c r="B187" s="667"/>
      <c r="C187" s="667"/>
      <c r="D187" s="673"/>
      <c r="E187" s="674"/>
      <c r="F187" s="673"/>
      <c r="G187" s="675"/>
      <c r="H187" s="675"/>
      <c r="I187" s="674"/>
      <c r="J187" s="673"/>
      <c r="K187" s="675"/>
      <c r="L187" s="675"/>
      <c r="M187" s="674"/>
      <c r="N187" s="15"/>
      <c r="O187" s="183"/>
    </row>
    <row r="188" spans="1:15" ht="15" customHeight="1">
      <c r="A188" s="668"/>
      <c r="B188" s="667"/>
      <c r="C188" s="667"/>
      <c r="D188" s="669"/>
      <c r="E188" s="670"/>
      <c r="F188" s="669"/>
      <c r="G188" s="671"/>
      <c r="H188" s="671"/>
      <c r="I188" s="670"/>
      <c r="J188" s="669"/>
      <c r="K188" s="671"/>
      <c r="L188" s="671"/>
      <c r="M188" s="670"/>
      <c r="N188" s="15"/>
      <c r="O188" s="183"/>
    </row>
    <row r="189" spans="1:15" ht="15" customHeight="1">
      <c r="A189" s="668"/>
      <c r="B189" s="667"/>
      <c r="C189" s="667"/>
      <c r="D189" s="669"/>
      <c r="E189" s="670"/>
      <c r="F189" s="669"/>
      <c r="G189" s="671"/>
      <c r="H189" s="671"/>
      <c r="I189" s="670"/>
      <c r="J189" s="669"/>
      <c r="K189" s="671"/>
      <c r="L189" s="671"/>
      <c r="M189" s="670"/>
      <c r="N189" s="15"/>
      <c r="O189" s="183"/>
    </row>
    <row r="190" spans="1:15" ht="15" customHeight="1">
      <c r="A190" s="668"/>
      <c r="B190" s="667"/>
      <c r="C190" s="667"/>
      <c r="D190" s="663"/>
      <c r="E190" s="664"/>
      <c r="F190" s="663"/>
      <c r="G190" s="665"/>
      <c r="H190" s="665"/>
      <c r="I190" s="664"/>
      <c r="J190" s="663"/>
      <c r="K190" s="665"/>
      <c r="L190" s="665"/>
      <c r="M190" s="664"/>
      <c r="N190" s="15"/>
      <c r="O190" s="183"/>
    </row>
    <row r="191" spans="1:15" ht="4.5" customHeight="1">
      <c r="A191" s="49"/>
      <c r="B191" s="193"/>
      <c r="C191" s="193"/>
      <c r="D191" s="50"/>
      <c r="E191" s="50"/>
      <c r="F191" s="50"/>
      <c r="G191" s="50"/>
      <c r="H191" s="50"/>
      <c r="I191" s="50"/>
      <c r="J191" s="50"/>
      <c r="K191" s="50"/>
      <c r="L191" s="50"/>
      <c r="M191" s="50"/>
    </row>
    <row r="192" spans="1:15" ht="15" customHeight="1">
      <c r="A192" s="47" t="s">
        <v>280</v>
      </c>
    </row>
    <row r="193" spans="1:13" ht="15" customHeight="1">
      <c r="A193" s="666" t="s">
        <v>237</v>
      </c>
      <c r="B193" s="666"/>
      <c r="C193" s="196" t="s">
        <v>238</v>
      </c>
      <c r="D193" s="656"/>
      <c r="E193" s="656"/>
      <c r="F193" s="656"/>
      <c r="G193" s="657" t="s">
        <v>593</v>
      </c>
      <c r="H193" s="657"/>
      <c r="I193" s="658"/>
      <c r="J193" s="658"/>
      <c r="K193" s="658"/>
      <c r="L193" s="658"/>
      <c r="M193" s="658"/>
    </row>
    <row r="194" spans="1:13" ht="15" customHeight="1">
      <c r="A194" s="666"/>
      <c r="B194" s="666"/>
      <c r="C194" s="196" t="s">
        <v>238</v>
      </c>
      <c r="D194" s="656"/>
      <c r="E194" s="656"/>
      <c r="F194" s="656"/>
      <c r="G194" s="657" t="s">
        <v>593</v>
      </c>
      <c r="H194" s="657"/>
      <c r="I194" s="658"/>
      <c r="J194" s="658"/>
      <c r="K194" s="658"/>
      <c r="L194" s="658"/>
      <c r="M194" s="658"/>
    </row>
    <row r="195" spans="1:13" ht="15" customHeight="1">
      <c r="A195" s="666"/>
      <c r="B195" s="666"/>
      <c r="C195" s="196" t="s">
        <v>238</v>
      </c>
      <c r="D195" s="656"/>
      <c r="E195" s="656"/>
      <c r="F195" s="656"/>
      <c r="G195" s="657" t="s">
        <v>593</v>
      </c>
      <c r="H195" s="657"/>
      <c r="I195" s="658"/>
      <c r="J195" s="658"/>
      <c r="K195" s="658"/>
      <c r="L195" s="658"/>
      <c r="M195" s="658"/>
    </row>
    <row r="196" spans="1:13" ht="15" customHeight="1">
      <c r="A196" s="659" t="s">
        <v>239</v>
      </c>
      <c r="B196" s="659"/>
      <c r="C196" s="196" t="s">
        <v>238</v>
      </c>
      <c r="D196" s="660"/>
      <c r="E196" s="661"/>
      <c r="F196" s="661"/>
      <c r="G196" s="661"/>
      <c r="H196" s="661"/>
      <c r="I196" s="661"/>
      <c r="J196" s="661"/>
      <c r="K196" s="661"/>
      <c r="L196" s="661"/>
      <c r="M196" s="662"/>
    </row>
    <row r="197" spans="1:13" ht="15" customHeight="1">
      <c r="A197" s="659"/>
      <c r="B197" s="659"/>
      <c r="C197" s="196" t="s">
        <v>238</v>
      </c>
      <c r="D197" s="660"/>
      <c r="E197" s="661"/>
      <c r="F197" s="661"/>
      <c r="G197" s="661"/>
      <c r="H197" s="661"/>
      <c r="I197" s="661"/>
      <c r="J197" s="661"/>
      <c r="K197" s="661"/>
      <c r="L197" s="661"/>
      <c r="M197" s="662"/>
    </row>
    <row r="198" spans="1:13">
      <c r="A198" s="659"/>
      <c r="B198" s="659"/>
      <c r="C198" s="196" t="s">
        <v>238</v>
      </c>
      <c r="D198" s="660"/>
      <c r="E198" s="661"/>
      <c r="F198" s="661"/>
      <c r="G198" s="661"/>
      <c r="H198" s="661"/>
      <c r="I198" s="661"/>
      <c r="J198" s="661"/>
      <c r="K198" s="661"/>
      <c r="L198" s="661"/>
      <c r="M198" s="662"/>
    </row>
  </sheetData>
  <mergeCells count="380">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38:B39"/>
    <mergeCell ref="C38:D38"/>
    <mergeCell ref="E38:F38"/>
    <mergeCell ref="H38:M38"/>
    <mergeCell ref="D39:M39"/>
    <mergeCell ref="A40:B40"/>
    <mergeCell ref="D40:F40"/>
    <mergeCell ref="G40:H40"/>
    <mergeCell ref="I40:M40"/>
    <mergeCell ref="H50:K50"/>
    <mergeCell ref="L50:M51"/>
    <mergeCell ref="E51:F51"/>
    <mergeCell ref="H51:K51"/>
    <mergeCell ref="B52:C52"/>
    <mergeCell ref="D52:M52"/>
    <mergeCell ref="A41:B41"/>
    <mergeCell ref="D41:M41"/>
    <mergeCell ref="A43:M43"/>
    <mergeCell ref="A44:A59"/>
    <mergeCell ref="C44:M45"/>
    <mergeCell ref="B46:B48"/>
    <mergeCell ref="C46:M48"/>
    <mergeCell ref="C49:M49"/>
    <mergeCell ref="B50:C51"/>
    <mergeCell ref="E50:F50"/>
    <mergeCell ref="B56:E56"/>
    <mergeCell ref="B57:E57"/>
    <mergeCell ref="F57:H57"/>
    <mergeCell ref="B58:C59"/>
    <mergeCell ref="E58:F58"/>
    <mergeCell ref="H58:K58"/>
    <mergeCell ref="B53:C54"/>
    <mergeCell ref="D53:E53"/>
    <mergeCell ref="F53:M53"/>
    <mergeCell ref="E54:F54"/>
    <mergeCell ref="H54:K54"/>
    <mergeCell ref="B55:C55"/>
    <mergeCell ref="D55:E55"/>
    <mergeCell ref="F55:G55"/>
    <mergeCell ref="I55:K55"/>
    <mergeCell ref="L58:M59"/>
    <mergeCell ref="E59:F59"/>
    <mergeCell ref="H59:K59"/>
    <mergeCell ref="A60:A75"/>
    <mergeCell ref="C60:M60"/>
    <mergeCell ref="C61:M61"/>
    <mergeCell ref="B62:B64"/>
    <mergeCell ref="G63:M63"/>
    <mergeCell ref="C64:M64"/>
    <mergeCell ref="C65:M65"/>
    <mergeCell ref="B68:C68"/>
    <mergeCell ref="D68:M68"/>
    <mergeCell ref="B69:C70"/>
    <mergeCell ref="D69:E69"/>
    <mergeCell ref="F69:M69"/>
    <mergeCell ref="E70:F70"/>
    <mergeCell ref="H70:K70"/>
    <mergeCell ref="B66:C67"/>
    <mergeCell ref="E66:F66"/>
    <mergeCell ref="H66:K66"/>
    <mergeCell ref="L66:M67"/>
    <mergeCell ref="E67:F67"/>
    <mergeCell ref="H67:K67"/>
    <mergeCell ref="B74:C75"/>
    <mergeCell ref="E74:F74"/>
    <mergeCell ref="H74:K74"/>
    <mergeCell ref="L74:M75"/>
    <mergeCell ref="E75:F75"/>
    <mergeCell ref="H75:K75"/>
    <mergeCell ref="B71:C71"/>
    <mergeCell ref="D71:E71"/>
    <mergeCell ref="F71:G71"/>
    <mergeCell ref="I71:K71"/>
    <mergeCell ref="B72:E72"/>
    <mergeCell ref="B73:E73"/>
    <mergeCell ref="F73:H73"/>
    <mergeCell ref="A76:A91"/>
    <mergeCell ref="C76:M76"/>
    <mergeCell ref="C77:M77"/>
    <mergeCell ref="B78:B80"/>
    <mergeCell ref="G79:M79"/>
    <mergeCell ref="C80:M80"/>
    <mergeCell ref="C81:M81"/>
    <mergeCell ref="B82:C83"/>
    <mergeCell ref="E82:F82"/>
    <mergeCell ref="H82:K82"/>
    <mergeCell ref="L82:M83"/>
    <mergeCell ref="E83:F83"/>
    <mergeCell ref="H83:K83"/>
    <mergeCell ref="B84:C84"/>
    <mergeCell ref="D84:M84"/>
    <mergeCell ref="B85:C86"/>
    <mergeCell ref="D85:E85"/>
    <mergeCell ref="F85:M85"/>
    <mergeCell ref="E86:F86"/>
    <mergeCell ref="H86:K86"/>
    <mergeCell ref="B90:C91"/>
    <mergeCell ref="E90:F90"/>
    <mergeCell ref="H90:K90"/>
    <mergeCell ref="L90:M91"/>
    <mergeCell ref="E91:F91"/>
    <mergeCell ref="H91:K91"/>
    <mergeCell ref="B87:C87"/>
    <mergeCell ref="D87:E87"/>
    <mergeCell ref="F87:G87"/>
    <mergeCell ref="I87:K87"/>
    <mergeCell ref="B88:E88"/>
    <mergeCell ref="B89:E89"/>
    <mergeCell ref="F89:H89"/>
    <mergeCell ref="H100:K100"/>
    <mergeCell ref="L100:M101"/>
    <mergeCell ref="E101:F101"/>
    <mergeCell ref="H101:K101"/>
    <mergeCell ref="B102:C102"/>
    <mergeCell ref="D102:M102"/>
    <mergeCell ref="A93:M93"/>
    <mergeCell ref="A94:A109"/>
    <mergeCell ref="C94:M94"/>
    <mergeCell ref="C95:M95"/>
    <mergeCell ref="B96:B98"/>
    <mergeCell ref="G97:M97"/>
    <mergeCell ref="C98:M98"/>
    <mergeCell ref="C99:M99"/>
    <mergeCell ref="B100:C101"/>
    <mergeCell ref="E100:F100"/>
    <mergeCell ref="B103:C104"/>
    <mergeCell ref="D103:E103"/>
    <mergeCell ref="F103:M103"/>
    <mergeCell ref="E104:F104"/>
    <mergeCell ref="H104:K104"/>
    <mergeCell ref="B105:C105"/>
    <mergeCell ref="D105:E105"/>
    <mergeCell ref="F105:H105"/>
    <mergeCell ref="I105:M105"/>
    <mergeCell ref="B106:C106"/>
    <mergeCell ref="D106:M106"/>
    <mergeCell ref="B107:C107"/>
    <mergeCell ref="D107:M107"/>
    <mergeCell ref="B108:C109"/>
    <mergeCell ref="E108:F108"/>
    <mergeCell ref="H108:K108"/>
    <mergeCell ref="L108:M109"/>
    <mergeCell ref="E109:F109"/>
    <mergeCell ref="H109:K109"/>
    <mergeCell ref="A110:A125"/>
    <mergeCell ref="C110:M110"/>
    <mergeCell ref="C111:M111"/>
    <mergeCell ref="B112:B114"/>
    <mergeCell ref="G113:M113"/>
    <mergeCell ref="C114:M114"/>
    <mergeCell ref="C115:M115"/>
    <mergeCell ref="B116:C117"/>
    <mergeCell ref="E116:F116"/>
    <mergeCell ref="H116:K116"/>
    <mergeCell ref="L116:M117"/>
    <mergeCell ref="E117:F117"/>
    <mergeCell ref="H117:K117"/>
    <mergeCell ref="B118:C118"/>
    <mergeCell ref="D118:M118"/>
    <mergeCell ref="B119:C120"/>
    <mergeCell ref="D119:E119"/>
    <mergeCell ref="F119:M119"/>
    <mergeCell ref="E120:F120"/>
    <mergeCell ref="H120:K120"/>
    <mergeCell ref="B123:C123"/>
    <mergeCell ref="D123:M123"/>
    <mergeCell ref="B124:C125"/>
    <mergeCell ref="E124:F124"/>
    <mergeCell ref="H124:K124"/>
    <mergeCell ref="L124:M125"/>
    <mergeCell ref="E125:F125"/>
    <mergeCell ref="H125:K125"/>
    <mergeCell ref="B121:C121"/>
    <mergeCell ref="D121:E121"/>
    <mergeCell ref="F121:H121"/>
    <mergeCell ref="I121:M121"/>
    <mergeCell ref="B122:C122"/>
    <mergeCell ref="D122:M122"/>
    <mergeCell ref="A126:A141"/>
    <mergeCell ref="C126:M126"/>
    <mergeCell ref="C127:M127"/>
    <mergeCell ref="B128:B130"/>
    <mergeCell ref="G129:M129"/>
    <mergeCell ref="C130:M130"/>
    <mergeCell ref="C131:M131"/>
    <mergeCell ref="B132:C133"/>
    <mergeCell ref="E132:F132"/>
    <mergeCell ref="H132:K132"/>
    <mergeCell ref="L132:M133"/>
    <mergeCell ref="E133:F133"/>
    <mergeCell ref="H133:K133"/>
    <mergeCell ref="B134:C134"/>
    <mergeCell ref="D134:M134"/>
    <mergeCell ref="B135:C136"/>
    <mergeCell ref="D135:E135"/>
    <mergeCell ref="F135:M135"/>
    <mergeCell ref="E136:F136"/>
    <mergeCell ref="H136:K136"/>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A143:M143"/>
    <mergeCell ref="A144:M144"/>
    <mergeCell ref="A145:M145"/>
    <mergeCell ref="A146:M146"/>
    <mergeCell ref="A149:A178"/>
    <mergeCell ref="C149:E149"/>
    <mergeCell ref="F149:F150"/>
    <mergeCell ref="G149:G150"/>
    <mergeCell ref="I149:I150"/>
    <mergeCell ref="K149:K150"/>
    <mergeCell ref="C150:E150"/>
    <mergeCell ref="B151:B153"/>
    <mergeCell ref="G152:M152"/>
    <mergeCell ref="C153:M153"/>
    <mergeCell ref="C154:E154"/>
    <mergeCell ref="F154:F155"/>
    <mergeCell ref="G154:G155"/>
    <mergeCell ref="I154:I155"/>
    <mergeCell ref="K154:K155"/>
    <mergeCell ref="C155:E155"/>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71:B173"/>
    <mergeCell ref="G172:M172"/>
    <mergeCell ref="C173:M173"/>
    <mergeCell ref="C174:E174"/>
    <mergeCell ref="F174:F175"/>
    <mergeCell ref="G174:G175"/>
    <mergeCell ref="I174:I175"/>
    <mergeCell ref="K174:K175"/>
    <mergeCell ref="C175:E175"/>
    <mergeCell ref="J182:M182"/>
    <mergeCell ref="D183:E183"/>
    <mergeCell ref="F183:I183"/>
    <mergeCell ref="J183:M183"/>
    <mergeCell ref="D184:E184"/>
    <mergeCell ref="F184:I184"/>
    <mergeCell ref="J184:M184"/>
    <mergeCell ref="B176:B178"/>
    <mergeCell ref="G177:M177"/>
    <mergeCell ref="C178:M178"/>
    <mergeCell ref="B181:C185"/>
    <mergeCell ref="D181:E181"/>
    <mergeCell ref="F181:I181"/>
    <mergeCell ref="J181:M181"/>
    <mergeCell ref="D182:E182"/>
    <mergeCell ref="F182:I182"/>
    <mergeCell ref="J189:M189"/>
    <mergeCell ref="D185:E185"/>
    <mergeCell ref="F185:I185"/>
    <mergeCell ref="J185:M185"/>
    <mergeCell ref="D186:E186"/>
    <mergeCell ref="F186:I186"/>
    <mergeCell ref="J186:M186"/>
    <mergeCell ref="D187:E187"/>
    <mergeCell ref="F187:I187"/>
    <mergeCell ref="J187:M187"/>
    <mergeCell ref="D195:F195"/>
    <mergeCell ref="G195:H195"/>
    <mergeCell ref="I195:M195"/>
    <mergeCell ref="A196:B198"/>
    <mergeCell ref="D196:M196"/>
    <mergeCell ref="D197:M197"/>
    <mergeCell ref="D198:M198"/>
    <mergeCell ref="D190:E190"/>
    <mergeCell ref="F190:I190"/>
    <mergeCell ref="J190:M190"/>
    <mergeCell ref="A193:B195"/>
    <mergeCell ref="D193:F193"/>
    <mergeCell ref="G193:H193"/>
    <mergeCell ref="I193:M193"/>
    <mergeCell ref="D194:F194"/>
    <mergeCell ref="G194:H194"/>
    <mergeCell ref="I194:M194"/>
    <mergeCell ref="B186:C190"/>
    <mergeCell ref="A181:A190"/>
    <mergeCell ref="D188:E188"/>
    <mergeCell ref="F188:I188"/>
    <mergeCell ref="J188:M188"/>
    <mergeCell ref="D189:E189"/>
    <mergeCell ref="F189:I189"/>
  </mergeCells>
  <phoneticPr fontId="7"/>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A082395A-9FCC-4F8D-89B2-FA265A79E907}">
      <formula1>"○"</formula1>
    </dataValidation>
    <dataValidation type="whole" operator="greaterThanOrEqual" allowBlank="1" showInputMessage="1" showErrorMessage="1" sqref="C36:M36 C37" xr:uid="{45231903-CC1E-4075-98C6-5AB919B6DEF2}">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0A75852B-C23A-411D-A6CE-2ACC2B165191}">
      <formula1>0</formula1>
    </dataValidation>
    <dataValidation imeMode="disabled" allowBlank="1" showInputMessage="1" showErrorMessage="1" sqref="D5 F5 D12 F12 D128 F128 D78 F78 D62 F62 D96 F96 D112 F112" xr:uid="{EC2F871A-2CE5-41C4-9374-D5A14EA4307E}"/>
    <dataValidation imeMode="fullKatakana" allowBlank="1" showInputMessage="1" showErrorMessage="1" sqref="C3:M3 C10:E10 C19:E19 C149:E149 C154:E154 C159:E159 C164:E164 C169:E169 C174:E174 C126:M126 C76:M76 C60:M60 C94:M94 C110:M110" xr:uid="{668F0600-C09A-417B-85A8-E673068B5057}"/>
    <dataValidation type="list" allowBlank="1" showInputMessage="1" showErrorMessage="1" sqref="F172 F6 F22 F13 F152 F157 F162 F167 F177 F129 F79 F63 F97 F113" xr:uid="{31BD801C-EEF8-4013-B362-1F0FEBF15248}">
      <formula1>"市,郡,区"</formula1>
    </dataValidation>
    <dataValidation type="list" allowBlank="1" showInputMessage="1" showErrorMessage="1" sqref="D172 D6 D22 D13 D152 D157 D162 D167 D177 D129 D79 D63 D97 D113" xr:uid="{C45C327B-E4F2-4DEE-BA82-836DEA8ECA44}">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7722A-D9E6-4BA5-BEE5-098866F47EEE}">
  <sheetPr>
    <tabColor theme="5" tint="0.59999389629810485"/>
    <pageSetUpPr fitToPage="1"/>
  </sheetPr>
  <dimension ref="A1:C18"/>
  <sheetViews>
    <sheetView view="pageBreakPreview" zoomScaleNormal="100" zoomScaleSheetLayoutView="100" workbookViewId="0"/>
  </sheetViews>
  <sheetFormatPr defaultColWidth="9.44140625" defaultRowHeight="19.5" customHeight="1"/>
  <cols>
    <col min="1" max="1" width="5.109375" style="256" customWidth="1"/>
    <col min="2" max="2" width="45.109375" style="256" customWidth="1"/>
    <col min="3" max="3" width="56.21875" style="256" customWidth="1"/>
    <col min="4" max="16384" width="9.44140625" style="256"/>
  </cols>
  <sheetData>
    <row r="1" spans="1:3" ht="18" customHeight="1">
      <c r="A1" s="105" t="s">
        <v>619</v>
      </c>
    </row>
    <row r="2" spans="1:3" ht="18" customHeight="1"/>
    <row r="3" spans="1:3" ht="18" customHeight="1">
      <c r="A3" s="833" t="s">
        <v>620</v>
      </c>
      <c r="B3" s="833"/>
      <c r="C3" s="833"/>
    </row>
    <row r="4" spans="1:3" ht="36" customHeight="1">
      <c r="A4" s="327"/>
      <c r="B4" s="327"/>
      <c r="C4" s="327"/>
    </row>
    <row r="5" spans="1:3" ht="18" customHeight="1">
      <c r="B5" s="108" t="s">
        <v>139</v>
      </c>
      <c r="C5" s="328"/>
    </row>
    <row r="6" spans="1:3" ht="18" customHeight="1">
      <c r="B6" s="110" t="s">
        <v>366</v>
      </c>
      <c r="C6" s="328"/>
    </row>
    <row r="7" spans="1:3" ht="18" customHeight="1"/>
    <row r="8" spans="1:3" ht="18" customHeight="1">
      <c r="A8" s="257"/>
      <c r="B8" s="258"/>
      <c r="C8" s="259"/>
    </row>
    <row r="9" spans="1:3" ht="18" customHeight="1">
      <c r="A9" s="260" t="s">
        <v>621</v>
      </c>
      <c r="C9" s="261"/>
    </row>
    <row r="10" spans="1:3" ht="72" customHeight="1">
      <c r="A10" s="834"/>
      <c r="B10" s="835"/>
      <c r="C10" s="836"/>
    </row>
    <row r="11" spans="1:3" ht="18" customHeight="1">
      <c r="A11" s="260" t="s">
        <v>622</v>
      </c>
      <c r="C11" s="261"/>
    </row>
    <row r="12" spans="1:3" ht="198" customHeight="1">
      <c r="A12" s="834"/>
      <c r="B12" s="835"/>
      <c r="C12" s="836"/>
    </row>
    <row r="13" spans="1:3" ht="18" customHeight="1">
      <c r="A13" s="260" t="s">
        <v>142</v>
      </c>
      <c r="B13" s="329"/>
      <c r="C13" s="261"/>
    </row>
    <row r="14" spans="1:3" ht="18" customHeight="1">
      <c r="A14" s="260" t="s">
        <v>623</v>
      </c>
      <c r="C14" s="330" t="s">
        <v>624</v>
      </c>
    </row>
    <row r="15" spans="1:3" ht="18" customHeight="1">
      <c r="A15" s="260" t="s">
        <v>625</v>
      </c>
      <c r="C15" s="261"/>
    </row>
    <row r="16" spans="1:3" ht="90" customHeight="1">
      <c r="A16" s="834"/>
      <c r="B16" s="835"/>
      <c r="C16" s="836"/>
    </row>
    <row r="17" spans="1:3" ht="18" customHeight="1">
      <c r="A17" s="260" t="s">
        <v>626</v>
      </c>
      <c r="C17" s="261"/>
    </row>
    <row r="18" spans="1:3" ht="90" customHeight="1">
      <c r="A18" s="834"/>
      <c r="B18" s="835"/>
      <c r="C18" s="836"/>
    </row>
  </sheetData>
  <mergeCells count="5">
    <mergeCell ref="A3:C3"/>
    <mergeCell ref="A10:C10"/>
    <mergeCell ref="A12:C12"/>
    <mergeCell ref="A16:C16"/>
    <mergeCell ref="A18:C18"/>
  </mergeCells>
  <phoneticPr fontId="7"/>
  <printOptions horizontalCentered="1"/>
  <pageMargins left="0.39370078740157483" right="0.39370078740157483" top="0.59055118110236227" bottom="0.3937007874015748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67</vt:i4>
      </vt:variant>
    </vt:vector>
  </HeadingPairs>
  <TitlesOfParts>
    <vt:vector size="99" baseType="lpstr">
      <vt:lpstr>共同生活援助（新規）</vt:lpstr>
      <vt:lpstr>共同生活援助（更新）</vt:lpstr>
      <vt:lpstr>共同生活援助（変更 住居追加・移転）</vt:lpstr>
      <vt:lpstr>共同生活援助（変更 定員増）</vt:lpstr>
      <vt:lpstr>共同生活援助（変更 定員減）</vt:lpstr>
      <vt:lpstr>指定（更新・変更）申請書（様式第一号）</vt:lpstr>
      <vt:lpstr>別紙</vt:lpstr>
      <vt:lpstr>付表１２</vt:lpstr>
      <vt:lpstr>（標準様式１）主たる障害特定理由</vt:lpstr>
      <vt:lpstr>（標準様式２）苦情解決措置の概要</vt:lpstr>
      <vt:lpstr>標準様式３（誓約書）</vt:lpstr>
      <vt:lpstr>別紙①</vt:lpstr>
      <vt:lpstr>県様式１（平面図）</vt:lpstr>
      <vt:lpstr>県様式２（設備・備品一覧表）</vt:lpstr>
      <vt:lpstr>県様式2-2</vt:lpstr>
      <vt:lpstr>県様式３（経歴書）</vt:lpstr>
      <vt:lpstr>（県様式３－２）サビ管兼務調書</vt:lpstr>
      <vt:lpstr>県様式４（実務経験証明書）</vt:lpstr>
      <vt:lpstr>勤務形態一覧表（共同生活援助・介護サービス包括型）</vt:lpstr>
      <vt:lpstr>記載例勤務一覧・介護包括型</vt:lpstr>
      <vt:lpstr>勤務形態一覧表（共同生活援助・外部サービス利用型）</vt:lpstr>
      <vt:lpstr>記載例勤務一覧・外部利用型</vt:lpstr>
      <vt:lpstr>勤務形態一覧表（共同生活援助・日中サービス支援型</vt:lpstr>
      <vt:lpstr>記載例勤務一覧・日中支援型</vt:lpstr>
      <vt:lpstr>選択肢</vt:lpstr>
      <vt:lpstr>別紙９</vt:lpstr>
      <vt:lpstr>参考様式９</vt:lpstr>
      <vt:lpstr>参考様式10</vt:lpstr>
      <vt:lpstr>参考様式11</vt:lpstr>
      <vt:lpstr>地域自立支援協議会評価基準</vt:lpstr>
      <vt:lpstr>登録票１（新規登録用）</vt:lpstr>
      <vt:lpstr>登録票２（変更用）</vt:lpstr>
      <vt:lpstr>'共同生活援助（更新）'!_Hlk64979326</vt:lpstr>
      <vt:lpstr>'共同生活援助（変更 住居追加・移転）'!_Hlk64979326</vt:lpstr>
      <vt:lpstr>'共同生活援助（変更 定員減）'!_Hlk64979326</vt:lpstr>
      <vt:lpstr>'共同生活援助（変更 定員増）'!_Hlk64979326</vt:lpstr>
      <vt:lpstr>'共同生活援助（変更 定員減）'!_Hlk64981913</vt:lpstr>
      <vt:lpstr>'（県様式３－２）サビ管兼務調書'!Print_Area</vt:lpstr>
      <vt:lpstr>'（標準様式１）主たる障害特定理由'!Print_Area</vt:lpstr>
      <vt:lpstr>'（標準様式２）苦情解決措置の概要'!Print_Area</vt:lpstr>
      <vt:lpstr>記載例勤務一覧・介護包括型!Print_Area</vt:lpstr>
      <vt:lpstr>記載例勤務一覧・外部利用型!Print_Area</vt:lpstr>
      <vt:lpstr>記載例勤務一覧・日中支援型!Print_Area</vt:lpstr>
      <vt:lpstr>'共同生活援助（更新）'!Print_Area</vt:lpstr>
      <vt:lpstr>'共同生活援助（新規）'!Print_Area</vt:lpstr>
      <vt:lpstr>'共同生活援助（変更 住居追加・移転）'!Print_Area</vt:lpstr>
      <vt:lpstr>'共同生活援助（変更 定員減）'!Print_Area</vt:lpstr>
      <vt:lpstr>'共同生活援助（変更 定員増）'!Print_Area</vt:lpstr>
      <vt:lpstr>'勤務形態一覧表（共同生活援助・介護サービス包括型）'!Print_Area</vt:lpstr>
      <vt:lpstr>'勤務形態一覧表（共同生活援助・外部サービス利用型）'!Print_Area</vt:lpstr>
      <vt:lpstr>'勤務形態一覧表（共同生活援助・日中サービス支援型'!Print_Area</vt:lpstr>
      <vt:lpstr>'県様式１（平面図）'!Print_Area</vt:lpstr>
      <vt:lpstr>'県様式２（設備・備品一覧表）'!Print_Area</vt:lpstr>
      <vt:lpstr>'県様式2-2'!Print_Area</vt:lpstr>
      <vt:lpstr>'県様式３（経歴書）'!Print_Area</vt:lpstr>
      <vt:lpstr>'県様式４（実務経験証明書）'!Print_Area</vt:lpstr>
      <vt:lpstr>'指定（更新・変更）申請書（様式第一号）'!Print_Area</vt:lpstr>
      <vt:lpstr>地域自立支援協議会評価基準!Print_Area</vt:lpstr>
      <vt:lpstr>'登録票１（新規登録用）'!Print_Area</vt:lpstr>
      <vt:lpstr>'登録票２（変更用）'!Print_Area</vt:lpstr>
      <vt:lpstr>'標準様式３（誓約書）'!Print_Area</vt:lpstr>
      <vt:lpstr>付表１２!Print_Area</vt:lpstr>
      <vt:lpstr>別紙①!Print_Area</vt:lpstr>
      <vt:lpstr>別紙９!Print_Area</vt:lpstr>
      <vt:lpstr>選択肢!医療型障害児入所施設</vt:lpstr>
      <vt:lpstr>選択肢!一般相談支援事業</vt:lpstr>
      <vt:lpstr>選択肢!機能訓練</vt:lpstr>
      <vt:lpstr>選択肢!居宅介護</vt:lpstr>
      <vt:lpstr>選択肢!居宅介護・重度訪問介護・同行援護・行動援護</vt:lpstr>
      <vt:lpstr>選択肢!居宅訪問型児童発達支援</vt:lpstr>
      <vt:lpstr>選択肢!共同生活援助</vt:lpstr>
      <vt:lpstr>選択肢!共同生活援助・介護サービス包括型</vt:lpstr>
      <vt:lpstr>選択肢!共同生活援助・外部サービス利用型</vt:lpstr>
      <vt:lpstr>選択肢!共同生活援助・日中サービス支援型</vt:lpstr>
      <vt:lpstr>選択肢!行動援護</vt:lpstr>
      <vt:lpstr>選択肢!児童発達支援・児童発達支援センターであるもの</vt:lpstr>
      <vt:lpstr>選択肢!児童発達支援・主として重症心身障害児を対象とする場合</vt:lpstr>
      <vt:lpstr>選択肢!児童発達支援・放課後等デイサービス</vt:lpstr>
      <vt:lpstr>選択肢!自立生活援助</vt:lpstr>
      <vt:lpstr>選択肢!就労移行支援</vt:lpstr>
      <vt:lpstr>選択肢!就労継続支援Ａ型</vt:lpstr>
      <vt:lpstr>選択肢!就労継続支援Ａ型・B型</vt:lpstr>
      <vt:lpstr>選択肢!就労継続支援Ｂ型</vt:lpstr>
      <vt:lpstr>就労選択支援</vt:lpstr>
      <vt:lpstr>選択肢!就労定着支援</vt:lpstr>
      <vt:lpstr>選択肢!重度障害者等包括支援</vt:lpstr>
      <vt:lpstr>選択肢!重度訪問介護</vt:lpstr>
      <vt:lpstr>選択肢!障害者支援施設</vt:lpstr>
      <vt:lpstr>選択肢!生活介護</vt:lpstr>
      <vt:lpstr>選択肢!生活訓練</vt:lpstr>
      <vt:lpstr>選択肢!短期入所・空床利用型</vt:lpstr>
      <vt:lpstr>選択肢!短期入所・単独型</vt:lpstr>
      <vt:lpstr>選択肢!短期入所・併設型</vt:lpstr>
      <vt:lpstr>選択肢!同行援護</vt:lpstr>
      <vt:lpstr>選択肢!特定相談支援・障害児相談支援</vt:lpstr>
      <vt:lpstr>選択肢!認定指定就労移行支援</vt:lpstr>
      <vt:lpstr>選択肢!福祉型障害児入所施設</vt:lpstr>
      <vt:lpstr>選択肢!保育所等訪問支援</vt:lpstr>
      <vt:lpstr>選択肢!療養介護</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岩松 静香</cp:lastModifiedBy>
  <cp:lastPrinted>2024-11-14T12:06:20Z</cp:lastPrinted>
  <dcterms:created xsi:type="dcterms:W3CDTF">2015-09-09T01:43:55Z</dcterms:created>
  <dcterms:modified xsi:type="dcterms:W3CDTF">2026-04-07T09:41:15Z</dcterms:modified>
</cp:coreProperties>
</file>