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10.0.98.34\share\医療政策課\02_地域医療班\93_補助金＜国庫補助各種＞\21【R7補正】医療・介護等支援パッケージにおける医療分野における賃上げ・物価上昇に対する支援\00【県→医療機関】\03個別様式\03実績報告\"/>
    </mc:Choice>
  </mc:AlternateContent>
  <xr:revisionPtr revIDLastSave="0" documentId="13_ncr:1_{B24EFCC3-5A3C-45F8-B55A-9F552A27D7C8}" xr6:coauthVersionLast="47" xr6:coauthVersionMax="47" xr10:uidLastSave="{00000000-0000-0000-0000-000000000000}"/>
  <bookViews>
    <workbookView xWindow="-110" yWindow="-110" windowWidth="19420" windowHeight="11500" tabRatio="813" xr2:uid="{00000000-000D-0000-FFFF-FFFF00000000}"/>
  </bookViews>
  <sheets>
    <sheet name="【薬局】【総額及び平均額】賃上げ支援事業実績報告" sheetId="120" r:id="rId1"/>
    <sheet name="【薬局】別紙（2.0％超部分算定シート）" sheetId="121" r:id="rId2"/>
    <sheet name="都道府県リスト" sheetId="62" state="hidden" r:id="rId3"/>
  </sheets>
  <definedNames>
    <definedName name="_xlnm._FilterDatabase" localSheetId="0" hidden="1">【薬局】【総額及び平均額】賃上げ支援事業実績報告!$A$10:$O$20</definedName>
    <definedName name="_xlnm._FilterDatabase" localSheetId="1" hidden="1">'【薬局】別紙（2.0％超部分算定シート）'!$A$4:$O$8</definedName>
    <definedName name="_xlnm.Print_Area" localSheetId="0">【薬局】【総額及び平均額】賃上げ支援事業実績報告!$A$1:$L$20</definedName>
    <definedName name="_xlnm.Print_Area" localSheetId="1">'【薬局】別紙（2.0％超部分算定シート）'!$A$1:$L$8</definedName>
    <definedName name="_xlnm.Print_Area">#REF!</definedName>
    <definedName name="_xlnm.Print_Titles" localSheetId="0">【薬局】【総額及び平均額】賃上げ支援事業実績報告!$1:$8</definedName>
    <definedName name="_xlnm.Print_Titles" localSheetId="1">'【薬局】別紙（2.0％超部分算定シート）'!$1:$2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20" l="1"/>
  <c r="J19" i="120"/>
  <c r="I19" i="120"/>
  <c r="L19" i="120" s="1"/>
  <c r="G19" i="120"/>
  <c r="F19" i="120"/>
  <c r="L13" i="120"/>
  <c r="K13" i="120"/>
  <c r="J13" i="120"/>
  <c r="I13" i="120"/>
  <c r="G13" i="120"/>
  <c r="F13" i="120" s="1"/>
  <c r="L3" i="120" l="1"/>
  <c r="G20" i="120" l="1"/>
  <c r="G14" i="120"/>
  <c r="L20" i="120"/>
  <c r="L14" i="120"/>
  <c r="F20" i="120"/>
  <c r="E20" i="120"/>
  <c r="E14" i="120"/>
  <c r="A6" i="121"/>
  <c r="A3" i="121"/>
  <c r="L8" i="121"/>
  <c r="K8" i="121"/>
  <c r="J8" i="121"/>
  <c r="E8" i="121"/>
  <c r="D8" i="121"/>
  <c r="L5" i="121"/>
  <c r="K5" i="121"/>
  <c r="J5" i="121"/>
  <c r="F14" i="120" s="1"/>
  <c r="D5" i="121"/>
  <c r="E5" i="121" s="1"/>
  <c r="K18" i="120"/>
  <c r="J18" i="120"/>
  <c r="I18" i="120"/>
  <c r="G18" i="120"/>
  <c r="F18" i="120"/>
  <c r="K17" i="120"/>
  <c r="J17" i="120"/>
  <c r="I17" i="120"/>
  <c r="G17" i="120"/>
  <c r="F17" i="120"/>
  <c r="L15" i="120"/>
  <c r="H15" i="120"/>
  <c r="K12" i="120"/>
  <c r="J12" i="120"/>
  <c r="I12" i="120"/>
  <c r="G12" i="120"/>
  <c r="F12" i="120"/>
  <c r="K11" i="120"/>
  <c r="J11" i="120"/>
  <c r="I11" i="120"/>
  <c r="G11" i="120"/>
  <c r="F11" i="120"/>
  <c r="L9" i="120"/>
  <c r="H9" i="120"/>
  <c r="G5" i="120" l="1"/>
  <c r="L11" i="120"/>
  <c r="L18" i="120"/>
  <c r="L12" i="120"/>
  <c r="L17" i="120"/>
  <c r="G4" i="120" l="1"/>
  <c r="G3" i="120"/>
  <c r="L4" i="120" l="1"/>
  <c r="L6" i="120" l="1"/>
  <c r="L7" i="120" s="1"/>
  <c r="L5" i="120"/>
</calcChain>
</file>

<file path=xl/sharedStrings.xml><?xml version="1.0" encoding="utf-8"?>
<sst xmlns="http://schemas.openxmlformats.org/spreadsheetml/2006/main" count="164" uniqueCount="100">
  <si>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</si>
  <si>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</si>
  <si>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</si>
  <si>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</si>
  <si>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</si>
  <si>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</si>
  <si>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</si>
  <si>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</si>
  <si>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</si>
  <si>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</si>
  <si>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</si>
  <si>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</si>
  <si>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</si>
  <si>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</si>
  <si>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</si>
  <si>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</si>
  <si>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</si>
  <si>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</si>
  <si>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</si>
  <si>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</si>
  <si>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</si>
  <si>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</si>
  <si>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</si>
  <si>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</si>
  <si>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</si>
  <si>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</si>
  <si>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</si>
  <si>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</si>
  <si>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</si>
  <si>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</si>
  <si>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</si>
  <si>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</si>
  <si>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</si>
  <si>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</si>
  <si>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</si>
  <si>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</si>
  <si>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</si>
  <si>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</si>
  <si>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</si>
  <si>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</si>
  <si>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</si>
  <si>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</si>
  <si>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</si>
  <si>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</si>
  <si>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</si>
  <si>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</si>
  <si>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</si>
  <si>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</si>
  <si>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</si>
  <si>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</si>
  <si>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</si>
  <si>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</si>
  <si>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</si>
  <si>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3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</si>
  <si>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</si>
  <si>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</si>
  <si>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</si>
  <si>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</si>
  <si>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</si>
  <si>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</si>
  <si>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</si>
  <si>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</si>
  <si>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</si>
  <si>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</si>
  <si>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</si>
  <si>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</si>
  <si>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❶≧❷の判定</t>
    <rPh sb="4" eb="6">
      <t>ハンテイ</t>
    </rPh>
    <phoneticPr fontId="32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</si>
  <si>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</si>
  <si>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</si>
  <si>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</si>
  <si>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交付確定額</t>
    <rPh sb="0" eb="2">
      <t>コウフ</t>
    </rPh>
    <rPh sb="2" eb="5">
      <t>カクテイガク</t>
    </rPh>
    <phoneticPr fontId="32"/>
  </si>
  <si>
    <t>賃上げ支援事業　実績報告書
（賃金改善報告書）</t>
    <rPh sb="0" eb="2">
      <t>チンア</t>
    </rPh>
    <rPh sb="3" eb="5">
      <t>シエン</t>
    </rPh>
    <rPh sb="5" eb="7">
      <t>ジギョウ</t>
    </rPh>
    <rPh sb="8" eb="10">
      <t>ジッセキ</t>
    </rPh>
    <rPh sb="10" eb="13">
      <t>ホウコクショ</t>
    </rPh>
    <rPh sb="15" eb="17">
      <t>チンギン</t>
    </rPh>
    <rPh sb="17" eb="19">
      <t>カイゼン</t>
    </rPh>
    <rPh sb="19" eb="22">
      <t>ホウコクショ</t>
    </rPh>
    <phoneticPr fontId="33"/>
  </si>
  <si>
    <t>薬局の名称：</t>
    <rPh sb="0" eb="2">
      <t>ヤッキョク</t>
    </rPh>
    <rPh sb="3" eb="5">
      <t>メイショウ</t>
    </rPh>
    <phoneticPr fontId="33"/>
  </si>
  <si>
    <t>③月数</t>
    <rPh sb="1" eb="3">
      <t>ゲッスウ</t>
    </rPh>
    <phoneticPr fontId="32"/>
  </si>
  <si>
    <t>○</t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</si>
  <si>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</si>
  <si>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</si>
  <si>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</si>
  <si>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</si>
  <si>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</si>
  <si>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</si>
  <si>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</si>
  <si>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</si>
  <si>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【2.0超部分算定シート】</t>
    <phoneticPr fontId="32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</si>
  <si>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</si>
  <si>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</si>
  <si>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</si>
  <si>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</si>
  <si>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</si>
  <si>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</si>
  <si>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</si>
  <si>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</si>
  <si>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</si>
  <si>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</si>
  <si>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</si>
  <si>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</si>
  <si>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</si>
  <si>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</si>
  <si>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（職種内訳）○○の賃金改善実績の有無（右欄に○・×を記載）</t>
    <rPh sb="1" eb="3">
      <t>ショクシュ</t>
    </rPh>
    <rPh sb="3" eb="5">
      <t>ウチワケ</t>
    </rPh>
    <phoneticPr fontId="33"/>
  </si>
  <si>
    <t>（別紙イ）（薬局）</t>
    <rPh sb="1" eb="3">
      <t>ベッシ</t>
    </rPh>
    <rPh sb="6" eb="8">
      <t>ヤッキョク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</si>
</sst>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&quot;円&quot;"/>
    <numFmt numFmtId="178" formatCode="#,##0&quot;人&quot;"/>
    <numFmt numFmtId="179" formatCode="#,##0&quot;月&quot;"/>
    <numFmt numFmtId="180" formatCode="#,##0&quot;月分&quot;"/>
    <numFmt numFmtId="181" formatCode="0.0%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7" fillId="0" borderId="0"/>
    <xf numFmtId="38" fontId="3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8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10" fillId="0" borderId="0" xfId="57">
      <alignment vertical="center"/>
    </xf>
    <xf numFmtId="177" fontId="41" fillId="34" borderId="0" xfId="68" applyNumberFormat="1" applyFont="1" applyFill="1" applyAlignment="1" applyProtection="1">
      <alignment horizontal="right" vertical="center"/>
      <protection locked="0"/>
    </xf>
    <xf numFmtId="0" fontId="27" fillId="34" borderId="3" xfId="69" applyFont="1" applyFill="1" applyBorder="1" applyAlignment="1">
      <alignment vertical="center" wrapText="1"/>
    </xf>
    <xf numFmtId="0" fontId="27" fillId="34" borderId="3" xfId="71" applyFont="1" applyFill="1" applyBorder="1" applyAlignment="1">
      <alignment vertical="center" wrapText="1"/>
    </xf>
    <xf numFmtId="0" fontId="40" fillId="0" borderId="0" xfId="73" applyFont="1">
      <alignment vertical="center"/>
    </xf>
    <xf numFmtId="0" fontId="40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39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1" fillId="0" borderId="0" xfId="73" applyFont="1" applyProtection="1">
      <alignment vertical="center"/>
      <protection locked="0"/>
    </xf>
    <xf numFmtId="0" fontId="41" fillId="0" borderId="0" xfId="73" applyFont="1" applyAlignment="1" applyProtection="1">
      <alignment horizontal="center" vertical="center"/>
      <protection locked="0"/>
    </xf>
    <xf numFmtId="0" fontId="41" fillId="34" borderId="0" xfId="73" applyFont="1" applyFill="1" applyAlignment="1" applyProtection="1">
      <alignment horizontal="right" vertical="center"/>
      <protection locked="0"/>
    </xf>
    <xf numFmtId="177" fontId="41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3" xfId="73" applyFont="1" applyFill="1" applyBorder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9" fontId="27" fillId="33" borderId="4" xfId="73" applyNumberFormat="1" applyFont="1" applyFill="1" applyBorder="1" applyAlignment="1">
      <alignment horizontal="center" vertical="center" wrapText="1"/>
    </xf>
    <xf numFmtId="177" fontId="27" fillId="0" borderId="4" xfId="73" applyNumberFormat="1" applyFont="1" applyBorder="1" applyAlignment="1">
      <alignment horizontal="center" vertical="center" wrapText="1"/>
    </xf>
    <xf numFmtId="178" fontId="27" fillId="0" borderId="4" xfId="73" applyNumberFormat="1" applyFont="1" applyBorder="1" applyAlignment="1">
      <alignment horizontal="center" vertical="center" wrapText="1"/>
    </xf>
    <xf numFmtId="179" fontId="27" fillId="0" borderId="4" xfId="73" applyNumberFormat="1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Alignment="1" applyProtection="1">
      <alignment horizontal="right" vertical="center"/>
      <protection locked="0"/>
    </xf>
    <xf numFmtId="0" fontId="27" fillId="34" borderId="1" xfId="73" applyFont="1" applyFill="1" applyBorder="1" applyAlignment="1">
      <alignment vertical="center" wrapText="1"/>
    </xf>
    <xf numFmtId="0" fontId="27" fillId="34" borderId="2" xfId="73" applyFont="1" applyFill="1" applyBorder="1" applyAlignment="1">
      <alignment vertical="center" wrapText="1"/>
    </xf>
    <xf numFmtId="181" fontId="27" fillId="0" borderId="4" xfId="72" applyNumberFormat="1" applyFont="1" applyBorder="1" applyAlignment="1">
      <alignment horizontal="center" vertical="center" wrapText="1"/>
    </xf>
    <xf numFmtId="177" fontId="27" fillId="0" borderId="4" xfId="72" applyNumberFormat="1" applyFont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179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0" fontId="41" fillId="34" borderId="0" xfId="73" applyFont="1" applyFill="1" applyAlignment="1">
      <alignment horizontal="right" vertical="center"/>
    </xf>
    <xf numFmtId="0" fontId="41" fillId="0" borderId="0" xfId="73" applyFont="1" applyFill="1" applyProtection="1">
      <alignment vertical="center"/>
      <protection locked="0"/>
    </xf>
    <xf numFmtId="0" fontId="41" fillId="0" borderId="0" xfId="73" applyFont="1" applyFill="1" applyAlignment="1" applyProtection="1">
      <alignment horizontal="center" vertical="center"/>
      <protection locked="0"/>
    </xf>
    <xf numFmtId="177" fontId="41" fillId="0" borderId="0" xfId="73" applyNumberFormat="1" applyFont="1" applyFill="1" applyAlignment="1" applyProtection="1">
      <alignment horizontal="right" vertical="center"/>
      <protection locked="0"/>
    </xf>
    <xf numFmtId="0" fontId="27" fillId="0" borderId="4" xfId="69" applyFont="1" applyBorder="1" applyAlignment="1">
      <alignment vertical="center" wrapText="1"/>
    </xf>
    <xf numFmtId="178" fontId="27" fillId="33" borderId="4" xfId="69" applyNumberFormat="1" applyFont="1" applyFill="1" applyBorder="1" applyAlignment="1">
      <alignment horizontal="center"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80" fontId="27" fillId="0" borderId="4" xfId="69" applyNumberFormat="1" applyFont="1" applyBorder="1" applyAlignment="1">
      <alignment horizontal="center" vertical="center" wrapText="1"/>
    </xf>
    <xf numFmtId="0" fontId="27" fillId="0" borderId="4" xfId="69" applyFont="1" applyBorder="1" applyAlignment="1">
      <alignment horizontal="center" vertical="center" wrapText="1"/>
    </xf>
    <xf numFmtId="177" fontId="27" fillId="0" borderId="4" xfId="69" applyNumberFormat="1" applyFont="1" applyBorder="1" applyAlignment="1">
      <alignment horizontal="center" vertical="center" wrapText="1"/>
    </xf>
    <xf numFmtId="178" fontId="27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0" fillId="0" borderId="0" xfId="73" applyFont="1" applyAlignment="1">
      <alignment horizontal="center" vertical="center" wrapText="1"/>
    </xf>
    <xf numFmtId="0" fontId="40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Fill="1" applyAlignment="1" applyProtection="1">
      <alignment horizontal="right" vertical="center"/>
      <protection locked="0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15</xdr:row>
      <xdr:rowOff>635000</xdr:rowOff>
    </xdr:from>
    <xdr:to>
      <xdr:col>7</xdr:col>
      <xdr:colOff>2724680</xdr:colOff>
      <xdr:row>19</xdr:row>
      <xdr:rowOff>166158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00A00A-4A29-4957-B791-9AAE4F44A8E0}"/>
            </a:ext>
          </a:extLst>
        </xdr:cNvPr>
        <xdr:cNvSpPr/>
      </xdr:nvSpPr>
      <xdr:spPr bwMode="auto">
        <a:xfrm>
          <a:off x="8374063" y="7924271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9AF0-3D36-4FA1-B61B-3295AEEE8639}">
  <sheetPr>
    <tabColor theme="6"/>
    <pageSetUpPr fitToPage="1"/>
  </sheetPr>
  <dimension ref="A1:S20"/>
  <sheetViews>
    <sheetView tabSelected="1" view="pageBreakPreview" topLeftCell="C1" zoomScale="72" zoomScaleNormal="100" zoomScaleSheetLayoutView="70" workbookViewId="0">
      <selection activeCell="G10" sqref="G10"/>
    </sheetView>
  </sheetViews>
  <sheetFormatPr defaultColWidth="9" defaultRowHeight="13"/>
  <cols>
    <col min="1" max="1" width="37.90625" style="7" customWidth="1"/>
    <col min="2" max="4" width="15.08984375" style="8" customWidth="1"/>
    <col min="5" max="5" width="22.453125" style="8" customWidth="1"/>
    <col min="6" max="6" width="18.26953125" style="8" customWidth="1"/>
    <col min="7" max="7" width="29.453125" style="7" customWidth="1"/>
    <col min="8" max="8" width="36.90625" style="7" customWidth="1"/>
    <col min="9" max="11" width="15.08984375" style="8" customWidth="1"/>
    <col min="12" max="12" width="42.08984375" style="7" customWidth="1"/>
    <col min="13" max="13" width="187.26953125" style="10" customWidth="1"/>
    <col min="14" max="19" width="14.6328125" style="7" customWidth="1"/>
    <col min="20" max="20" width="18.9062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99</v>
      </c>
      <c r="B1" s="6"/>
      <c r="C1" s="6"/>
      <c r="D1" s="6"/>
      <c r="E1" s="6"/>
      <c r="F1" s="6"/>
      <c r="H1" s="5"/>
      <c r="J1" s="9"/>
      <c r="K1" s="9"/>
      <c r="L1" s="64"/>
    </row>
    <row r="2" spans="1:19" ht="46.5" customHeight="1">
      <c r="A2" s="57" t="s">
        <v>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 t="e">
        <f>#REF!</f>
        <v>#REF!</v>
      </c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72</v>
      </c>
      <c r="B4" s="12"/>
      <c r="C4" s="12"/>
      <c r="D4" s="12"/>
      <c r="E4" s="12"/>
      <c r="F4" s="12"/>
      <c r="G4" s="13" t="e">
        <f>#REF!</f>
        <v>#REF!</v>
      </c>
      <c r="H4" s="11" t="s">
        <v>68</v>
      </c>
      <c r="I4" s="12"/>
      <c r="J4" s="12"/>
      <c r="K4" s="12"/>
      <c r="L4" s="2" t="e">
        <f>#REF!</f>
        <v>#REF!</v>
      </c>
    </row>
    <row r="5" spans="1:19" ht="26.25" customHeight="1">
      <c r="A5" s="11" t="s">
        <v>75</v>
      </c>
      <c r="B5" s="12"/>
      <c r="C5" s="12"/>
      <c r="D5" s="12"/>
      <c r="E5" s="12"/>
      <c r="F5" s="12"/>
      <c r="G5" s="13" t="str">
        <f>IF(COUNTIF($F$9:$F$20,"×"),"×","○")</f>
        <v>○</v>
      </c>
      <c r="H5" s="11" t="s">
        <v>66</v>
      </c>
      <c r="I5" s="12"/>
      <c r="J5" s="12"/>
      <c r="K5" s="12"/>
      <c r="L5" s="2" t="e">
        <f>IF(L3&gt;=L4,"○","×")</f>
        <v>#REF!</v>
      </c>
    </row>
    <row r="6" spans="1:19" ht="26.25" customHeight="1">
      <c r="A6" s="11" t="s">
        <v>95</v>
      </c>
      <c r="B6" s="12"/>
      <c r="C6" s="12"/>
      <c r="D6" s="12"/>
      <c r="E6" s="12"/>
      <c r="F6" s="12"/>
      <c r="G6" s="40" t="s">
        <v>74</v>
      </c>
      <c r="H6" s="11" t="s">
        <v>69</v>
      </c>
      <c r="I6" s="12"/>
      <c r="J6" s="12"/>
      <c r="K6" s="12"/>
      <c r="L6" s="2" t="e">
        <f>IF(ROUNDDOWN(L4-L3,-3)&lt;=0,0,ROUNDDOWN(L4-L3,-3))</f>
        <v>#REF!</v>
      </c>
      <c r="N6" s="7" t="s">
        <v>51</v>
      </c>
      <c r="O6" s="7" t="s">
        <v>48</v>
      </c>
    </row>
    <row r="7" spans="1:19" ht="26.25" customHeight="1">
      <c r="A7" s="41"/>
      <c r="B7" s="42"/>
      <c r="C7" s="42"/>
      <c r="D7" s="42"/>
      <c r="E7" s="42"/>
      <c r="F7" s="42"/>
      <c r="G7" s="43"/>
      <c r="H7" s="11" t="s">
        <v>70</v>
      </c>
      <c r="I7" s="12"/>
      <c r="J7" s="12"/>
      <c r="K7" s="12"/>
      <c r="L7" s="14" t="e">
        <f>L4-L6</f>
        <v>#REF!</v>
      </c>
      <c r="N7" s="7" t="s">
        <v>51</v>
      </c>
      <c r="O7" s="7" t="s">
        <v>48</v>
      </c>
    </row>
    <row r="8" spans="1:19" ht="41.25" customHeight="1">
      <c r="A8" s="59" t="s">
        <v>57</v>
      </c>
      <c r="B8" s="59"/>
      <c r="C8" s="59"/>
      <c r="D8" s="59"/>
      <c r="E8" s="59"/>
      <c r="F8" s="59"/>
      <c r="G8" s="59"/>
      <c r="H8" s="59" t="s">
        <v>65</v>
      </c>
      <c r="I8" s="59"/>
      <c r="J8" s="59"/>
      <c r="K8" s="59"/>
      <c r="L8" s="59"/>
      <c r="M8" s="15"/>
    </row>
    <row r="9" spans="1:19" ht="30.75" customHeight="1">
      <c r="A9" s="4" t="s">
        <v>96</v>
      </c>
      <c r="B9" s="17"/>
      <c r="C9" s="17"/>
      <c r="D9" s="17"/>
      <c r="E9" s="17"/>
      <c r="F9" s="18"/>
      <c r="G9" s="19"/>
      <c r="H9" s="16" t="str">
        <f>A9</f>
        <v>対象職員の賃金改善実績の有無（右欄に○・×を記載）</v>
      </c>
      <c r="I9" s="17"/>
      <c r="J9" s="17"/>
      <c r="K9" s="18"/>
      <c r="L9" s="20">
        <f>G9</f>
        <v>0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76</v>
      </c>
      <c r="C10" s="23" t="s">
        <v>97</v>
      </c>
      <c r="D10" s="23" t="s">
        <v>73</v>
      </c>
      <c r="E10" s="23" t="s">
        <v>77</v>
      </c>
      <c r="F10" s="23" t="s">
        <v>78</v>
      </c>
      <c r="G10" s="23" t="s">
        <v>79</v>
      </c>
      <c r="H10" s="22" t="s">
        <v>52</v>
      </c>
      <c r="I10" s="23" t="s">
        <v>76</v>
      </c>
      <c r="J10" s="23" t="s">
        <v>97</v>
      </c>
      <c r="K10" s="23" t="s">
        <v>73</v>
      </c>
      <c r="L10" s="23" t="s">
        <v>59</v>
      </c>
      <c r="M10" s="21" t="s">
        <v>80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3" si="0">B11</f>
        <v>0</v>
      </c>
      <c r="J11" s="28">
        <f t="shared" si="0"/>
        <v>0</v>
      </c>
      <c r="K11" s="30">
        <f t="shared" si="0"/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si="0"/>
        <v>0</v>
      </c>
      <c r="J12" s="28">
        <f t="shared" si="0"/>
        <v>0</v>
      </c>
      <c r="K12" s="30">
        <f t="shared" si="0"/>
        <v>0</v>
      </c>
      <c r="L12" s="28">
        <f>I12*J12*K12</f>
        <v>0</v>
      </c>
      <c r="M12" s="21" t="s">
        <v>55</v>
      </c>
    </row>
    <row r="13" spans="1:19" s="53" customFormat="1" ht="41.25" customHeight="1">
      <c r="A13" s="44" t="s">
        <v>64</v>
      </c>
      <c r="B13" s="45"/>
      <c r="C13" s="46"/>
      <c r="D13" s="47"/>
      <c r="E13" s="46"/>
      <c r="F13" s="48" t="e">
        <f>IF(E13&gt;=G13,"○","×")</f>
        <v>#DIV/0!</v>
      </c>
      <c r="G13" s="49" t="e">
        <f>(B13*C13)/B13/D13</f>
        <v>#DIV/0!</v>
      </c>
      <c r="H13" s="44" t="s">
        <v>61</v>
      </c>
      <c r="I13" s="50">
        <f t="shared" si="0"/>
        <v>0</v>
      </c>
      <c r="J13" s="49">
        <f t="shared" si="0"/>
        <v>0</v>
      </c>
      <c r="K13" s="47">
        <f t="shared" si="0"/>
        <v>0</v>
      </c>
      <c r="L13" s="49">
        <f>I13*J13</f>
        <v>0</v>
      </c>
      <c r="M13" s="51" t="s">
        <v>56</v>
      </c>
      <c r="N13" s="52">
        <v>1</v>
      </c>
      <c r="O13" s="52">
        <v>2</v>
      </c>
      <c r="P13" s="52">
        <v>3</v>
      </c>
      <c r="Q13" s="52">
        <v>4</v>
      </c>
      <c r="R13" s="52">
        <v>5</v>
      </c>
      <c r="S13" s="52">
        <v>6</v>
      </c>
    </row>
    <row r="14" spans="1:19" ht="73.5" customHeight="1">
      <c r="A14" s="54" t="s">
        <v>81</v>
      </c>
      <c r="B14" s="55"/>
      <c r="C14" s="55"/>
      <c r="D14" s="55"/>
      <c r="E14" s="28">
        <f>'【薬局】別紙（2.0％超部分算定シート）'!I5</f>
        <v>0</v>
      </c>
      <c r="F14" s="31" t="str">
        <f>'【薬局】別紙（2.0％超部分算定シート）'!J5</f>
        <v>○</v>
      </c>
      <c r="G14" s="28" t="e">
        <f>'【薬局】別紙（2.0％超部分算定シート）'!K5</f>
        <v>#DIV/0!</v>
      </c>
      <c r="H14" s="54" t="s">
        <v>81</v>
      </c>
      <c r="I14" s="55"/>
      <c r="J14" s="55"/>
      <c r="K14" s="55"/>
      <c r="L14" s="28">
        <f>'【薬局】別紙（2.0％超部分算定シート）'!L5</f>
        <v>0</v>
      </c>
      <c r="M14" s="21" t="s">
        <v>82</v>
      </c>
    </row>
    <row r="15" spans="1:19" ht="27" customHeight="1">
      <c r="A15" s="3" t="s">
        <v>98</v>
      </c>
      <c r="B15" s="17"/>
      <c r="C15" s="17"/>
      <c r="D15" s="17"/>
      <c r="E15" s="17"/>
      <c r="F15" s="18"/>
      <c r="G15" s="19"/>
      <c r="H15" s="16" t="str">
        <f>A15</f>
        <v>（職種内訳）○○の賃金改善実績の有無（右欄に○・×を記載）</v>
      </c>
      <c r="I15" s="17"/>
      <c r="J15" s="17"/>
      <c r="K15" s="18"/>
      <c r="L15" s="20">
        <f>G15</f>
        <v>0</v>
      </c>
      <c r="M15" s="15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76</v>
      </c>
      <c r="C16" s="23" t="s">
        <v>97</v>
      </c>
      <c r="D16" s="23" t="s">
        <v>73</v>
      </c>
      <c r="E16" s="23" t="s">
        <v>77</v>
      </c>
      <c r="F16" s="23" t="s">
        <v>78</v>
      </c>
      <c r="G16" s="23" t="s">
        <v>79</v>
      </c>
      <c r="H16" s="22" t="s">
        <v>52</v>
      </c>
      <c r="I16" s="23" t="s">
        <v>76</v>
      </c>
      <c r="J16" s="23" t="s">
        <v>97</v>
      </c>
      <c r="K16" s="23" t="s">
        <v>73</v>
      </c>
      <c r="L16" s="23" t="s">
        <v>59</v>
      </c>
      <c r="M16" s="21" t="s">
        <v>80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1">B17</f>
        <v>0</v>
      </c>
      <c r="J17" s="28">
        <f t="shared" si="1"/>
        <v>0</v>
      </c>
      <c r="K17" s="30">
        <f t="shared" si="1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1"/>
        <v>0</v>
      </c>
      <c r="J18" s="28">
        <f t="shared" si="1"/>
        <v>0</v>
      </c>
      <c r="K18" s="30">
        <f t="shared" si="1"/>
        <v>0</v>
      </c>
      <c r="L18" s="28">
        <f>I18*J18*K18</f>
        <v>0</v>
      </c>
      <c r="M18" s="21" t="s">
        <v>55</v>
      </c>
    </row>
    <row r="19" spans="1:19" s="53" customFormat="1" ht="41.25" customHeight="1">
      <c r="A19" s="44" t="s">
        <v>64</v>
      </c>
      <c r="B19" s="45"/>
      <c r="C19" s="46"/>
      <c r="D19" s="47"/>
      <c r="E19" s="46"/>
      <c r="F19" s="48" t="e">
        <f>IF(E19&gt;=G19,"○","×")</f>
        <v>#DIV/0!</v>
      </c>
      <c r="G19" s="49" t="e">
        <f>(B19*C19)/B19/D19</f>
        <v>#DIV/0!</v>
      </c>
      <c r="H19" s="44" t="s">
        <v>61</v>
      </c>
      <c r="I19" s="50">
        <f t="shared" si="1"/>
        <v>0</v>
      </c>
      <c r="J19" s="49">
        <f t="shared" si="1"/>
        <v>0</v>
      </c>
      <c r="K19" s="47">
        <f t="shared" si="1"/>
        <v>0</v>
      </c>
      <c r="L19" s="49">
        <f>I19*J19</f>
        <v>0</v>
      </c>
      <c r="M19" s="51" t="s">
        <v>56</v>
      </c>
      <c r="N19" s="52">
        <v>1</v>
      </c>
      <c r="O19" s="52">
        <v>2</v>
      </c>
      <c r="P19" s="52">
        <v>3</v>
      </c>
      <c r="Q19" s="52">
        <v>4</v>
      </c>
      <c r="R19" s="52">
        <v>5</v>
      </c>
      <c r="S19" s="52">
        <v>6</v>
      </c>
    </row>
    <row r="20" spans="1:19" ht="73.5" customHeight="1">
      <c r="A20" s="54" t="s">
        <v>81</v>
      </c>
      <c r="B20" s="55"/>
      <c r="C20" s="55"/>
      <c r="D20" s="56"/>
      <c r="E20" s="28">
        <f>'【薬局】別紙（2.0％超部分算定シート）'!I8</f>
        <v>0</v>
      </c>
      <c r="F20" s="31" t="str">
        <f>'【薬局】別紙（2.0％超部分算定シート）'!J8</f>
        <v>○</v>
      </c>
      <c r="G20" s="28" t="e">
        <f>'【薬局】別紙（2.0％超部分算定シート）'!K8</f>
        <v>#DIV/0!</v>
      </c>
      <c r="H20" s="54" t="s">
        <v>81</v>
      </c>
      <c r="I20" s="55"/>
      <c r="J20" s="55"/>
      <c r="K20" s="56"/>
      <c r="L20" s="28">
        <f>'【薬局】別紙（2.0％超部分算定シート）'!L8</f>
        <v>0</v>
      </c>
      <c r="M20" s="21" t="s">
        <v>82</v>
      </c>
    </row>
  </sheetData>
  <mergeCells count="7">
    <mergeCell ref="A20:D20"/>
    <mergeCell ref="H20:K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5" priority="7">
      <formula>$G$2="×"</formula>
    </cfRule>
  </conditionalFormatting>
  <conditionalFormatting sqref="A11:L13">
    <cfRule type="expression" dxfId="4" priority="2">
      <formula>$G$2="×"</formula>
    </cfRule>
  </conditionalFormatting>
  <conditionalFormatting sqref="A17:L19">
    <cfRule type="expression" dxfId="3" priority="1">
      <formula>$G$2="×"</formula>
    </cfRule>
  </conditionalFormatting>
  <dataValidations count="4">
    <dataValidation type="list" allowBlank="1" showInputMessage="1" showErrorMessage="1" sqref="G15 G9" xr:uid="{34725FF3-5027-4DBD-9D9F-B6263074320D}">
      <formula1>#REF!</formula1>
    </dataValidation>
    <dataValidation type="list" allowBlank="1" showInputMessage="1" showErrorMessage="1" sqref="G7" xr:uid="{8CDC68CE-4081-4E79-8133-964A35D37189}">
      <formula1>$N$7:$O$7</formula1>
    </dataValidation>
    <dataValidation type="list" allowBlank="1" showInputMessage="1" showErrorMessage="1" sqref="G6" xr:uid="{79EDF276-F7C2-4FAC-9F2C-C9F3818958DB}">
      <formula1>$N$6:$O$6</formula1>
    </dataValidation>
    <dataValidation type="list" allowBlank="1" showInputMessage="1" showErrorMessage="1" sqref="D13 D19" xr:uid="{214874D9-EA04-4B92-ABC0-364EF3B179B8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309A-075B-4283-B7AF-E1A28131A227}">
  <sheetPr>
    <tabColor theme="6"/>
    <pageSetUpPr fitToPage="1"/>
  </sheetPr>
  <dimension ref="A1:O8"/>
  <sheetViews>
    <sheetView view="pageBreakPreview" topLeftCell="C1" zoomScale="74" zoomScaleNormal="100" zoomScaleSheetLayoutView="70" workbookViewId="0">
      <selection activeCell="A2" sqref="A2:K2"/>
    </sheetView>
  </sheetViews>
  <sheetFormatPr defaultColWidth="9" defaultRowHeight="13"/>
  <cols>
    <col min="1" max="1" width="37.90625" style="7" customWidth="1"/>
    <col min="2" max="5" width="15.08984375" style="8" customWidth="1"/>
    <col min="6" max="6" width="16.453125" style="8" customWidth="1"/>
    <col min="7" max="7" width="24.26953125" style="8" customWidth="1"/>
    <col min="8" max="8" width="19.7265625" style="8" customWidth="1"/>
    <col min="9" max="9" width="22.08984375" style="8" customWidth="1"/>
    <col min="10" max="11" width="18.26953125" style="8" customWidth="1"/>
    <col min="12" max="12" width="42.08984375" style="7" customWidth="1"/>
    <col min="13" max="13" width="187.26953125" style="10" customWidth="1"/>
    <col min="14" max="19" width="14.6328125" style="7" customWidth="1"/>
    <col min="20" max="20" width="18.9062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99</v>
      </c>
      <c r="B1" s="60" t="s">
        <v>83</v>
      </c>
      <c r="C1" s="60"/>
      <c r="D1" s="60"/>
      <c r="E1" s="60"/>
      <c r="F1" s="60"/>
      <c r="G1" s="60"/>
      <c r="H1" s="60"/>
      <c r="I1" s="60"/>
      <c r="J1" s="60"/>
      <c r="K1" s="60"/>
      <c r="L1" s="32"/>
    </row>
    <row r="2" spans="1:15" ht="41.25" customHeight="1">
      <c r="A2" s="61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20" t="s">
        <v>59</v>
      </c>
      <c r="M2" s="15"/>
    </row>
    <row r="3" spans="1:15" ht="33" customHeight="1">
      <c r="A3" s="16" t="str">
        <f>【薬局】【総額及び平均額】賃上げ支援事業実績報告!A9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9"/>
      <c r="M3" s="21" t="s">
        <v>84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85</v>
      </c>
      <c r="C4" s="23" t="s">
        <v>86</v>
      </c>
      <c r="D4" s="23" t="s">
        <v>87</v>
      </c>
      <c r="E4" s="23" t="s">
        <v>88</v>
      </c>
      <c r="F4" s="23" t="s">
        <v>89</v>
      </c>
      <c r="G4" s="23" t="s">
        <v>90</v>
      </c>
      <c r="H4" s="23" t="s">
        <v>91</v>
      </c>
      <c r="I4" s="23" t="s">
        <v>77</v>
      </c>
      <c r="J4" s="23" t="s">
        <v>92</v>
      </c>
      <c r="K4" s="23" t="s">
        <v>79</v>
      </c>
      <c r="L4" s="23" t="s">
        <v>59</v>
      </c>
      <c r="M4" s="21" t="s">
        <v>80</v>
      </c>
    </row>
    <row r="5" spans="1:15" ht="84.75" customHeight="1">
      <c r="A5" s="24" t="s">
        <v>93</v>
      </c>
      <c r="B5" s="26"/>
      <c r="C5" s="26"/>
      <c r="D5" s="35" t="e">
        <f>C5/B5</f>
        <v>#DIV/0!</v>
      </c>
      <c r="E5" s="36" t="e">
        <f>(D5-0.02)*B5</f>
        <v>#DIV/0!</v>
      </c>
      <c r="F5" s="37"/>
      <c r="G5" s="38"/>
      <c r="H5" s="39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94</v>
      </c>
    </row>
    <row r="6" spans="1:15" ht="27" customHeight="1">
      <c r="A6" s="16" t="str">
        <f>【薬局】【総額及び平均額】賃上げ支援事業実績報告!A15</f>
        <v>（職種内訳）○○の賃金改善実績の有無（右欄に○・×を記載）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21" t="s">
        <v>84</v>
      </c>
      <c r="N6" s="7" t="s">
        <v>51</v>
      </c>
      <c r="O6" s="7" t="s">
        <v>48</v>
      </c>
    </row>
    <row r="7" spans="1:15" ht="63" customHeight="1">
      <c r="A7" s="22" t="s">
        <v>52</v>
      </c>
      <c r="B7" s="23" t="s">
        <v>85</v>
      </c>
      <c r="C7" s="23" t="s">
        <v>86</v>
      </c>
      <c r="D7" s="23" t="s">
        <v>87</v>
      </c>
      <c r="E7" s="23" t="s">
        <v>88</v>
      </c>
      <c r="F7" s="23" t="s">
        <v>89</v>
      </c>
      <c r="G7" s="23" t="s">
        <v>90</v>
      </c>
      <c r="H7" s="23" t="s">
        <v>91</v>
      </c>
      <c r="I7" s="23" t="s">
        <v>77</v>
      </c>
      <c r="J7" s="23" t="s">
        <v>92</v>
      </c>
      <c r="K7" s="23" t="s">
        <v>79</v>
      </c>
      <c r="L7" s="23" t="s">
        <v>59</v>
      </c>
      <c r="M7" s="15"/>
    </row>
    <row r="8" spans="1:15" ht="84.75" customHeight="1">
      <c r="A8" s="24" t="s">
        <v>93</v>
      </c>
      <c r="B8" s="26"/>
      <c r="C8" s="26"/>
      <c r="D8" s="35" t="e">
        <f>C8/B8</f>
        <v>#DIV/0!</v>
      </c>
      <c r="E8" s="36" t="e">
        <f>(D8-0.02)*B8</f>
        <v>#DIV/0!</v>
      </c>
      <c r="F8" s="37"/>
      <c r="G8" s="38"/>
      <c r="H8" s="39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94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1">
    <dataValidation type="list" allowBlank="1" showInputMessage="1" showErrorMessage="1" sqref="L3 L6" xr:uid="{49436776-6FA8-4FF1-8088-B9F17E06CDA5}">
      <formula1>#REF!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【薬局】【総額及び平均額】賃上げ支援事業実績報告</vt:lpstr>
      <vt:lpstr>【薬局】別紙（2.0％超部分算定シート）</vt:lpstr>
      <vt:lpstr>都道府県リスト</vt:lpstr>
      <vt:lpstr>【薬局】【総額及び平均額】賃上げ支援事業実績報告!Print_Area</vt:lpstr>
      <vt:lpstr>'【薬局】別紙（2.0％超部分算定シート）'!Print_Area</vt:lpstr>
      <vt:lpstr>【薬局】【総額及び平均額】賃上げ支援事業実績報告!Print_Titles</vt:lpstr>
      <vt:lpstr>'【薬局】別紙（2.0％超部分算定シート）'!Print_Titles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村井 香世子</cp:lastModifiedBy>
  <cp:revision>2</cp:revision>
  <cp:lastPrinted>2026-02-03T02:30:54Z</cp:lastPrinted>
  <dcterms:created xsi:type="dcterms:W3CDTF">2017-10-26T07:12:00Z</dcterms:created>
  <dcterms:modified xsi:type="dcterms:W3CDTF">2026-03-11T08:38:40Z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