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9630" activeTab="0"/>
  </bookViews>
  <sheets>
    <sheet name="表６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<sst xmlns="http://schemas.openxmlformats.org/spreadsheetml/2006/main" count="71" uniqueCount="27">
  <si>
    <t>従業者規模</t>
  </si>
  <si>
    <t>事     業     所     数</t>
  </si>
  <si>
    <t>従     業     者     数</t>
  </si>
  <si>
    <t>年   間   商   品   販   売   額</t>
  </si>
  <si>
    <t>構成比(%)</t>
  </si>
  <si>
    <t>対前回</t>
  </si>
  <si>
    <t>増減数</t>
  </si>
  <si>
    <t>増減率</t>
  </si>
  <si>
    <t>(事業所)</t>
  </si>
  <si>
    <t>(％)</t>
  </si>
  <si>
    <t>(人)</t>
  </si>
  <si>
    <t>(万円)</t>
  </si>
  <si>
    <t xml:space="preserve">   計    </t>
  </si>
  <si>
    <t xml:space="preserve"> 2人以下 </t>
  </si>
  <si>
    <t xml:space="preserve"> 3～4人  </t>
  </si>
  <si>
    <t xml:space="preserve"> 5～9人  </t>
  </si>
  <si>
    <t xml:space="preserve">10～19人 </t>
  </si>
  <si>
    <t xml:space="preserve">20～29人 </t>
  </si>
  <si>
    <t xml:space="preserve">30～49人 </t>
  </si>
  <si>
    <t xml:space="preserve">50～99人 </t>
  </si>
  <si>
    <t>100人以上</t>
  </si>
  <si>
    <t>24年</t>
  </si>
  <si>
    <t>26年</t>
  </si>
  <si>
    <t>卸 ・小売業合計</t>
  </si>
  <si>
    <t>卸売業</t>
  </si>
  <si>
    <t>小売業</t>
  </si>
  <si>
    <r>
      <t>表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従業者規模別　事業所数・従業者数・年間商品販売額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</si>
</sst>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64" applyFont="1" applyBorder="1" applyAlignment="1">
      <alignment vertical="center"/>
      <protection/>
    </xf>
    <xf numFmtId="0" fontId="0" fillId="0" borderId="0" xfId="64">
      <alignment vertical="center"/>
      <protection/>
    </xf>
    <xf numFmtId="0" fontId="0" fillId="0" borderId="10" xfId="64" applyBorder="1" applyAlignment="1">
      <alignment vertical="center"/>
      <protection/>
    </xf>
    <xf numFmtId="0" fontId="21" fillId="0" borderId="11" xfId="64" applyFont="1" applyBorder="1" applyAlignment="1">
      <alignment horizontal="center" vertical="center" wrapText="1"/>
      <protection/>
    </xf>
    <xf numFmtId="0" fontId="21" fillId="0" borderId="12" xfId="64" applyFont="1" applyBorder="1" applyAlignment="1">
      <alignment horizontal="center" vertical="center" wrapText="1"/>
      <protection/>
    </xf>
    <xf numFmtId="0" fontId="21" fillId="0" borderId="13" xfId="64" applyFont="1" applyBorder="1" applyAlignment="1">
      <alignment horizontal="center" vertical="center" wrapText="1"/>
      <protection/>
    </xf>
    <xf numFmtId="0" fontId="21" fillId="0" borderId="14" xfId="64" applyFont="1" applyBorder="1" applyAlignment="1">
      <alignment horizontal="center" vertical="center" wrapText="1"/>
      <protection/>
    </xf>
    <xf numFmtId="0" fontId="21" fillId="0" borderId="15" xfId="64" applyFont="1" applyBorder="1" applyAlignment="1">
      <alignment horizontal="center" vertical="center" wrapText="1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21" fillId="0" borderId="17" xfId="64" applyFont="1" applyBorder="1" applyAlignment="1">
      <alignment horizontal="center" vertical="center" wrapText="1"/>
      <protection/>
    </xf>
    <xf numFmtId="0" fontId="21" fillId="0" borderId="18" xfId="64" applyFont="1" applyBorder="1" applyAlignment="1">
      <alignment horizontal="center" vertical="center" wrapText="1"/>
      <protection/>
    </xf>
    <xf numFmtId="0" fontId="21" fillId="0" borderId="19" xfId="64" applyFont="1" applyBorder="1" applyAlignment="1">
      <alignment horizontal="center" vertical="center" wrapText="1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 wrapText="1"/>
      <protection/>
    </xf>
    <xf numFmtId="0" fontId="21" fillId="0" borderId="21" xfId="64" applyFont="1" applyBorder="1" applyAlignment="1">
      <alignment horizontal="center" vertical="center" wrapText="1"/>
      <protection/>
    </xf>
    <xf numFmtId="0" fontId="22" fillId="0" borderId="22" xfId="64" applyFont="1" applyBorder="1" applyAlignment="1">
      <alignment horizontal="right" vertical="center"/>
      <protection/>
    </xf>
    <xf numFmtId="0" fontId="22" fillId="0" borderId="10" xfId="64" applyFont="1" applyBorder="1" applyAlignment="1">
      <alignment horizontal="right" vertical="center"/>
      <protection/>
    </xf>
    <xf numFmtId="0" fontId="22" fillId="0" borderId="21" xfId="64" applyFont="1" applyBorder="1" applyAlignment="1">
      <alignment horizontal="right" vertical="center"/>
      <protection/>
    </xf>
    <xf numFmtId="0" fontId="0" fillId="0" borderId="18" xfId="64" applyBorder="1" applyAlignment="1">
      <alignment horizontal="center" vertical="center" wrapText="1"/>
      <protection/>
    </xf>
    <xf numFmtId="0" fontId="21" fillId="0" borderId="23" xfId="64" applyFont="1" applyBorder="1" applyAlignment="1">
      <alignment horizontal="center" vertical="center"/>
      <protection/>
    </xf>
    <xf numFmtId="3" fontId="21" fillId="0" borderId="24" xfId="64" applyNumberFormat="1" applyFont="1" applyBorder="1" applyAlignment="1">
      <alignment horizontal="right" vertical="center"/>
      <protection/>
    </xf>
    <xf numFmtId="190" fontId="21" fillId="0" borderId="24" xfId="64" applyNumberFormat="1" applyFont="1" applyBorder="1" applyAlignment="1">
      <alignment horizontal="right" vertical="center"/>
      <protection/>
    </xf>
    <xf numFmtId="193" fontId="21" fillId="0" borderId="24" xfId="64" applyNumberFormat="1" applyFont="1" applyBorder="1" applyAlignment="1">
      <alignment horizontal="right" vertical="center"/>
      <protection/>
    </xf>
    <xf numFmtId="190" fontId="21" fillId="0" borderId="25" xfId="64" applyNumberFormat="1" applyFont="1" applyBorder="1" applyAlignment="1">
      <alignment horizontal="right" vertical="center"/>
      <protection/>
    </xf>
    <xf numFmtId="3" fontId="21" fillId="0" borderId="24" xfId="64" applyNumberFormat="1" applyFont="1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19" xfId="64" applyBorder="1" applyAlignment="1">
      <alignment horizontal="center" vertical="center" wrapText="1"/>
      <protection/>
    </xf>
    <xf numFmtId="0" fontId="21" fillId="0" borderId="19" xfId="64" applyFont="1" applyBorder="1">
      <alignment vertical="center"/>
      <protection/>
    </xf>
    <xf numFmtId="3" fontId="21" fillId="0" borderId="0" xfId="64" applyNumberFormat="1" applyFont="1" applyBorder="1" applyAlignment="1">
      <alignment horizontal="right" vertical="center"/>
      <protection/>
    </xf>
    <xf numFmtId="190" fontId="21" fillId="0" borderId="0" xfId="64" applyNumberFormat="1" applyFont="1" applyBorder="1" applyAlignment="1">
      <alignment horizontal="right" vertical="center"/>
      <protection/>
    </xf>
    <xf numFmtId="193" fontId="21" fillId="0" borderId="0" xfId="64" applyNumberFormat="1" applyFont="1" applyBorder="1" applyAlignment="1">
      <alignment horizontal="right" vertical="center"/>
      <protection/>
    </xf>
    <xf numFmtId="190" fontId="21" fillId="0" borderId="17" xfId="64" applyNumberFormat="1" applyFont="1" applyBorder="1" applyAlignment="1">
      <alignment horizontal="right" vertical="center"/>
      <protection/>
    </xf>
    <xf numFmtId="3" fontId="21" fillId="0" borderId="0" xfId="64" applyNumberFormat="1" applyFont="1" applyBorder="1">
      <alignment vertical="center"/>
      <protection/>
    </xf>
    <xf numFmtId="190" fontId="21" fillId="0" borderId="0" xfId="64" applyNumberFormat="1" applyFont="1" applyBorder="1">
      <alignment vertical="center"/>
      <protection/>
    </xf>
    <xf numFmtId="0" fontId="21" fillId="0" borderId="0" xfId="64" applyFont="1" applyBorder="1" applyAlignment="1">
      <alignment horizontal="right" vertical="center"/>
      <protection/>
    </xf>
    <xf numFmtId="0" fontId="0" fillId="0" borderId="22" xfId="64" applyBorder="1" applyAlignment="1">
      <alignment horizontal="center" vertical="center" wrapText="1"/>
      <protection/>
    </xf>
    <xf numFmtId="0" fontId="21" fillId="0" borderId="22" xfId="64" applyFont="1" applyBorder="1" applyAlignment="1">
      <alignment vertical="center" shrinkToFit="1"/>
      <protection/>
    </xf>
    <xf numFmtId="0" fontId="21" fillId="0" borderId="10" xfId="64" applyFont="1" applyBorder="1" applyAlignment="1">
      <alignment horizontal="right" vertical="center"/>
      <protection/>
    </xf>
    <xf numFmtId="193" fontId="21" fillId="0" borderId="10" xfId="64" applyNumberFormat="1" applyFont="1" applyBorder="1" applyAlignment="1">
      <alignment horizontal="right" vertical="center"/>
      <protection/>
    </xf>
    <xf numFmtId="190" fontId="21" fillId="0" borderId="21" xfId="64" applyNumberFormat="1" applyFont="1" applyBorder="1" applyAlignment="1">
      <alignment horizontal="right" vertical="center"/>
      <protection/>
    </xf>
    <xf numFmtId="3" fontId="21" fillId="0" borderId="10" xfId="64" applyNumberFormat="1" applyFont="1" applyBorder="1" applyAlignment="1">
      <alignment horizontal="right" vertical="center"/>
      <protection/>
    </xf>
    <xf numFmtId="190" fontId="21" fillId="0" borderId="10" xfId="64" applyNumberFormat="1" applyFont="1" applyBorder="1" applyAlignment="1">
      <alignment horizontal="right" vertical="center"/>
      <protection/>
    </xf>
    <xf numFmtId="3" fontId="21" fillId="0" borderId="10" xfId="64" applyNumberFormat="1" applyFont="1" applyBorder="1">
      <alignment vertical="center"/>
      <protection/>
    </xf>
    <xf numFmtId="190" fontId="21" fillId="0" borderId="10" xfId="64" applyNumberFormat="1" applyFont="1" applyBorder="1">
      <alignment vertical="center"/>
      <protection/>
    </xf>
    <xf numFmtId="0" fontId="21" fillId="0" borderId="26" xfId="64" applyFont="1" applyBorder="1" applyAlignment="1">
      <alignment horizontal="center" vertical="center"/>
      <protection/>
    </xf>
    <xf numFmtId="3" fontId="21" fillId="0" borderId="14" xfId="64" applyNumberFormat="1" applyFont="1" applyBorder="1" applyAlignment="1">
      <alignment horizontal="right" vertical="center"/>
      <protection/>
    </xf>
    <xf numFmtId="190" fontId="21" fillId="0" borderId="14" xfId="64" applyNumberFormat="1" applyFont="1" applyBorder="1" applyAlignment="1">
      <alignment horizontal="right" vertical="center"/>
      <protection/>
    </xf>
    <xf numFmtId="193" fontId="21" fillId="0" borderId="14" xfId="64" applyNumberFormat="1" applyFont="1" applyBorder="1" applyAlignment="1">
      <alignment horizontal="right" vertical="center"/>
      <protection/>
    </xf>
    <xf numFmtId="190" fontId="21" fillId="0" borderId="15" xfId="64" applyNumberFormat="1" applyFont="1" applyBorder="1" applyAlignment="1">
      <alignment horizontal="right" vertical="center"/>
      <protection/>
    </xf>
    <xf numFmtId="0" fontId="0" fillId="0" borderId="0" xfId="64" applyBorder="1" applyAlignment="1">
      <alignment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表７(構成比修正分20.12.1)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G89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.875" style="2" customWidth="1"/>
    <col min="2" max="2" width="8.00390625" style="2" customWidth="1"/>
    <col min="3" max="4" width="6.50390625" style="2" customWidth="1"/>
    <col min="5" max="6" width="5.00390625" style="2" customWidth="1"/>
    <col min="7" max="7" width="7.50390625" style="2" customWidth="1"/>
    <col min="8" max="8" width="6.875" style="2" customWidth="1"/>
    <col min="9" max="10" width="7.50390625" style="2" customWidth="1"/>
    <col min="11" max="12" width="5.00390625" style="2" customWidth="1"/>
    <col min="13" max="13" width="7.50390625" style="2" customWidth="1"/>
    <col min="14" max="14" width="6.875" style="2" customWidth="1"/>
    <col min="15" max="16" width="11.125" style="2" customWidth="1"/>
    <col min="17" max="18" width="5.00390625" style="2" customWidth="1"/>
    <col min="19" max="19" width="12.00390625" style="2" customWidth="1"/>
    <col min="20" max="20" width="6.625" style="2" customWidth="1"/>
    <col min="21" max="16384" width="9.00390625" style="2" customWidth="1"/>
  </cols>
  <sheetData>
    <row r="1" spans="1:20" ht="18" customHeight="1">
      <c r="A1" s="1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4" t="s">
        <v>0</v>
      </c>
      <c r="B2" s="5"/>
      <c r="C2" s="6" t="s">
        <v>1</v>
      </c>
      <c r="D2" s="7"/>
      <c r="E2" s="7"/>
      <c r="F2" s="7"/>
      <c r="G2" s="7"/>
      <c r="H2" s="8"/>
      <c r="I2" s="6" t="s">
        <v>2</v>
      </c>
      <c r="J2" s="7"/>
      <c r="K2" s="7"/>
      <c r="L2" s="7"/>
      <c r="M2" s="7"/>
      <c r="N2" s="8"/>
      <c r="O2" s="6" t="s">
        <v>3</v>
      </c>
      <c r="P2" s="7"/>
      <c r="Q2" s="7"/>
      <c r="R2" s="7"/>
      <c r="S2" s="7"/>
      <c r="T2" s="8"/>
    </row>
    <row r="3" spans="1:20" ht="15" customHeight="1">
      <c r="A3" s="9"/>
      <c r="B3" s="10"/>
      <c r="C3" s="11" t="s">
        <v>21</v>
      </c>
      <c r="D3" s="11" t="s">
        <v>22</v>
      </c>
      <c r="E3" s="7" t="s">
        <v>4</v>
      </c>
      <c r="F3" s="8"/>
      <c r="G3" s="6" t="s">
        <v>5</v>
      </c>
      <c r="H3" s="8"/>
      <c r="I3" s="11" t="s">
        <v>21</v>
      </c>
      <c r="J3" s="11" t="s">
        <v>22</v>
      </c>
      <c r="K3" s="6" t="s">
        <v>4</v>
      </c>
      <c r="L3" s="8"/>
      <c r="M3" s="6" t="s">
        <v>5</v>
      </c>
      <c r="N3" s="8"/>
      <c r="O3" s="11" t="s">
        <v>21</v>
      </c>
      <c r="P3" s="11" t="s">
        <v>22</v>
      </c>
      <c r="Q3" s="6" t="s">
        <v>4</v>
      </c>
      <c r="R3" s="8"/>
      <c r="S3" s="6" t="s">
        <v>5</v>
      </c>
      <c r="T3" s="8"/>
    </row>
    <row r="4" spans="1:20" ht="15" customHeight="1">
      <c r="A4" s="9"/>
      <c r="B4" s="10"/>
      <c r="C4" s="12"/>
      <c r="D4" s="12"/>
      <c r="E4" s="11" t="s">
        <v>21</v>
      </c>
      <c r="F4" s="11" t="s">
        <v>22</v>
      </c>
      <c r="G4" s="13" t="s">
        <v>6</v>
      </c>
      <c r="H4" s="14" t="s">
        <v>7</v>
      </c>
      <c r="I4" s="12"/>
      <c r="J4" s="12"/>
      <c r="K4" s="11" t="s">
        <v>21</v>
      </c>
      <c r="L4" s="11" t="s">
        <v>22</v>
      </c>
      <c r="M4" s="13" t="s">
        <v>6</v>
      </c>
      <c r="N4" s="14" t="s">
        <v>7</v>
      </c>
      <c r="O4" s="12"/>
      <c r="P4" s="12"/>
      <c r="Q4" s="11" t="s">
        <v>21</v>
      </c>
      <c r="R4" s="11" t="s">
        <v>22</v>
      </c>
      <c r="S4" s="13" t="s">
        <v>6</v>
      </c>
      <c r="T4" s="15" t="s">
        <v>7</v>
      </c>
    </row>
    <row r="5" spans="1:20" ht="13.5">
      <c r="A5" s="16"/>
      <c r="B5" s="17"/>
      <c r="C5" s="18" t="s">
        <v>8</v>
      </c>
      <c r="D5" s="18" t="s">
        <v>8</v>
      </c>
      <c r="E5" s="12"/>
      <c r="F5" s="12"/>
      <c r="G5" s="18" t="s">
        <v>8</v>
      </c>
      <c r="H5" s="19" t="s">
        <v>9</v>
      </c>
      <c r="I5" s="18" t="s">
        <v>10</v>
      </c>
      <c r="J5" s="19" t="s">
        <v>10</v>
      </c>
      <c r="K5" s="12"/>
      <c r="L5" s="12"/>
      <c r="M5" s="18" t="s">
        <v>10</v>
      </c>
      <c r="N5" s="19" t="s">
        <v>9</v>
      </c>
      <c r="O5" s="18" t="s">
        <v>11</v>
      </c>
      <c r="P5" s="19" t="s">
        <v>11</v>
      </c>
      <c r="Q5" s="12"/>
      <c r="R5" s="12"/>
      <c r="S5" s="18" t="s">
        <v>11</v>
      </c>
      <c r="T5" s="20" t="s">
        <v>9</v>
      </c>
    </row>
    <row r="6" spans="1:33" ht="17.25" customHeight="1" thickBot="1">
      <c r="A6" s="21" t="s">
        <v>23</v>
      </c>
      <c r="B6" s="22" t="s">
        <v>12</v>
      </c>
      <c r="C6" s="23">
        <f>SUM(C7:C14)</f>
        <v>14384</v>
      </c>
      <c r="D6" s="23">
        <f>SUM(D7:D14)</f>
        <v>14231</v>
      </c>
      <c r="E6" s="24">
        <f>C6/$C$6*100</f>
        <v>100</v>
      </c>
      <c r="F6" s="24">
        <f aca="true" t="shared" si="0" ref="F6:F14">D6/$D$6*100</f>
        <v>100</v>
      </c>
      <c r="G6" s="25">
        <f aca="true" t="shared" si="1" ref="G6:G32">D6-C6</f>
        <v>-153</v>
      </c>
      <c r="H6" s="26">
        <f aca="true" t="shared" si="2" ref="H6:H32">ROUND((D6/C6-1)*100,1)</f>
        <v>-1.1</v>
      </c>
      <c r="I6" s="23">
        <f>SUM(I7:I14)</f>
        <v>87291</v>
      </c>
      <c r="J6" s="23">
        <f>SUM(J7:J14)</f>
        <v>90933</v>
      </c>
      <c r="K6" s="24">
        <f aca="true" t="shared" si="3" ref="K6:K14">I6/$I$6*100</f>
        <v>100</v>
      </c>
      <c r="L6" s="24">
        <f aca="true" t="shared" si="4" ref="L6:L14">J6/$J$6*100</f>
        <v>100</v>
      </c>
      <c r="M6" s="25">
        <f>J6-I6</f>
        <v>3642</v>
      </c>
      <c r="N6" s="26">
        <f aca="true" t="shared" si="5" ref="N6:N32">ROUND((J6/I6-1)*100,1)</f>
        <v>4.2</v>
      </c>
      <c r="O6" s="23">
        <f>SUM(O7:O14)</f>
        <v>266872088</v>
      </c>
      <c r="P6" s="27">
        <f>SUM(P7:P14)</f>
        <v>278783232</v>
      </c>
      <c r="Q6" s="24">
        <f>O6/$O$6*100</f>
        <v>100</v>
      </c>
      <c r="R6" s="24">
        <f>P6/$P$6*100</f>
        <v>100</v>
      </c>
      <c r="S6" s="25">
        <f aca="true" t="shared" si="6" ref="S6:S32">P6-O6</f>
        <v>11911144</v>
      </c>
      <c r="T6" s="26">
        <f aca="true" t="shared" si="7" ref="T6:T32">ROUND((P6/O6-1)*100,1)</f>
        <v>4.5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20" ht="17.25" customHeight="1" thickTop="1">
      <c r="A7" s="29"/>
      <c r="B7" s="30" t="s">
        <v>13</v>
      </c>
      <c r="C7" s="31">
        <f>C16+C25</f>
        <v>6358</v>
      </c>
      <c r="D7" s="31">
        <f>D16+D25</f>
        <v>5923</v>
      </c>
      <c r="E7" s="32">
        <f aca="true" t="shared" si="8" ref="E6:E14">C7/$C$6*100</f>
        <v>44.20189098998888</v>
      </c>
      <c r="F7" s="32">
        <f t="shared" si="0"/>
        <v>41.62040615557586</v>
      </c>
      <c r="G7" s="33">
        <f t="shared" si="1"/>
        <v>-435</v>
      </c>
      <c r="H7" s="34">
        <f t="shared" si="2"/>
        <v>-6.8</v>
      </c>
      <c r="I7" s="31">
        <f>I16+I25</f>
        <v>10104</v>
      </c>
      <c r="J7" s="31">
        <f>J16+J25</f>
        <v>9373</v>
      </c>
      <c r="K7" s="32">
        <f t="shared" si="3"/>
        <v>11.575076468364436</v>
      </c>
      <c r="L7" s="32">
        <f t="shared" si="4"/>
        <v>10.307589104065631</v>
      </c>
      <c r="M7" s="33">
        <f aca="true" t="shared" si="9" ref="M6:M32">J7-I7</f>
        <v>-731</v>
      </c>
      <c r="N7" s="34">
        <f t="shared" si="5"/>
        <v>-7.2</v>
      </c>
      <c r="O7" s="31">
        <f>O16+O25</f>
        <v>16707906</v>
      </c>
      <c r="P7" s="35">
        <f>P16+P25</f>
        <v>14689661</v>
      </c>
      <c r="Q7" s="36">
        <f aca="true" t="shared" si="10" ref="Q6:Q14">O7/$O$6*100</f>
        <v>6.260641989656109</v>
      </c>
      <c r="R7" s="36">
        <f>P7/$P$6*100</f>
        <v>5.269205358807233</v>
      </c>
      <c r="S7" s="33">
        <f t="shared" si="6"/>
        <v>-2018245</v>
      </c>
      <c r="T7" s="34">
        <f t="shared" si="7"/>
        <v>-12.1</v>
      </c>
    </row>
    <row r="8" spans="1:20" ht="17.25" customHeight="1">
      <c r="A8" s="29"/>
      <c r="B8" s="30" t="s">
        <v>14</v>
      </c>
      <c r="C8" s="31">
        <f>C17+C26</f>
        <v>3391</v>
      </c>
      <c r="D8" s="31">
        <f>D17+D26</f>
        <v>3411</v>
      </c>
      <c r="E8" s="32">
        <f t="shared" si="8"/>
        <v>23.57480533926585</v>
      </c>
      <c r="F8" s="32">
        <f t="shared" si="0"/>
        <v>23.968800505937743</v>
      </c>
      <c r="G8" s="33">
        <f t="shared" si="1"/>
        <v>20</v>
      </c>
      <c r="H8" s="34">
        <f t="shared" si="2"/>
        <v>0.6</v>
      </c>
      <c r="I8" s="31">
        <f>I17+I26</f>
        <v>11531</v>
      </c>
      <c r="J8" s="31">
        <f>J17+J26</f>
        <v>11622</v>
      </c>
      <c r="K8" s="32">
        <f t="shared" si="3"/>
        <v>13.20983835676072</v>
      </c>
      <c r="L8" s="32">
        <f t="shared" si="4"/>
        <v>12.780838639437828</v>
      </c>
      <c r="M8" s="33">
        <f t="shared" si="9"/>
        <v>91</v>
      </c>
      <c r="N8" s="34">
        <f t="shared" si="5"/>
        <v>0.8</v>
      </c>
      <c r="O8" s="31">
        <f>O17+O26</f>
        <v>24619878</v>
      </c>
      <c r="P8" s="35">
        <f>P17+P26</f>
        <v>28384127</v>
      </c>
      <c r="Q8" s="36">
        <f t="shared" si="10"/>
        <v>9.225347687915567</v>
      </c>
      <c r="R8" s="36">
        <f aca="true" t="shared" si="11" ref="R6:R14">P8/$P$6*100</f>
        <v>10.181432648000866</v>
      </c>
      <c r="S8" s="33">
        <f t="shared" si="6"/>
        <v>3764249</v>
      </c>
      <c r="T8" s="34">
        <f t="shared" si="7"/>
        <v>15.3</v>
      </c>
    </row>
    <row r="9" spans="1:20" ht="17.25" customHeight="1">
      <c r="A9" s="29"/>
      <c r="B9" s="30" t="s">
        <v>15</v>
      </c>
      <c r="C9" s="31">
        <f>C18+C27</f>
        <v>2680</v>
      </c>
      <c r="D9" s="31">
        <f>D18+D27</f>
        <v>2718</v>
      </c>
      <c r="E9" s="32">
        <f t="shared" si="8"/>
        <v>18.631813125695217</v>
      </c>
      <c r="F9" s="32">
        <f t="shared" si="0"/>
        <v>19.099149743517675</v>
      </c>
      <c r="G9" s="33">
        <f t="shared" si="1"/>
        <v>38</v>
      </c>
      <c r="H9" s="34">
        <f t="shared" si="2"/>
        <v>1.4</v>
      </c>
      <c r="I9" s="31">
        <f>I18+I27</f>
        <v>17296</v>
      </c>
      <c r="J9" s="31">
        <f>J18+J27</f>
        <v>17548</v>
      </c>
      <c r="K9" s="32">
        <f t="shared" si="3"/>
        <v>19.814184738403732</v>
      </c>
      <c r="L9" s="32">
        <f t="shared" si="4"/>
        <v>19.29772469840432</v>
      </c>
      <c r="M9" s="33">
        <f t="shared" si="9"/>
        <v>252</v>
      </c>
      <c r="N9" s="34">
        <f t="shared" si="5"/>
        <v>1.5</v>
      </c>
      <c r="O9" s="31">
        <f>O18+O27</f>
        <v>58957491</v>
      </c>
      <c r="P9" s="35">
        <f>P18+P27</f>
        <v>62036134</v>
      </c>
      <c r="Q9" s="36">
        <f t="shared" si="10"/>
        <v>22.09204096308491</v>
      </c>
      <c r="R9" s="36">
        <f t="shared" si="11"/>
        <v>22.25246244365228</v>
      </c>
      <c r="S9" s="33">
        <f t="shared" si="6"/>
        <v>3078643</v>
      </c>
      <c r="T9" s="34">
        <f t="shared" si="7"/>
        <v>5.2</v>
      </c>
    </row>
    <row r="10" spans="1:20" ht="17.25" customHeight="1">
      <c r="A10" s="29"/>
      <c r="B10" s="30" t="s">
        <v>16</v>
      </c>
      <c r="C10" s="31">
        <f>C19+C28</f>
        <v>1240</v>
      </c>
      <c r="D10" s="31">
        <f>D19+D28</f>
        <v>1337</v>
      </c>
      <c r="E10" s="32">
        <f t="shared" si="8"/>
        <v>8.620689655172415</v>
      </c>
      <c r="F10" s="32">
        <f t="shared" si="0"/>
        <v>9.394982784062961</v>
      </c>
      <c r="G10" s="33">
        <f t="shared" si="1"/>
        <v>97</v>
      </c>
      <c r="H10" s="34">
        <f t="shared" si="2"/>
        <v>7.8</v>
      </c>
      <c r="I10" s="31">
        <f>I19+I28</f>
        <v>16274</v>
      </c>
      <c r="J10" s="31">
        <f>J19+J28</f>
        <v>17751</v>
      </c>
      <c r="K10" s="32">
        <f t="shared" si="3"/>
        <v>18.643388207260774</v>
      </c>
      <c r="L10" s="32">
        <f t="shared" si="4"/>
        <v>19.520965985945697</v>
      </c>
      <c r="M10" s="33">
        <f t="shared" si="9"/>
        <v>1477</v>
      </c>
      <c r="N10" s="34">
        <f t="shared" si="5"/>
        <v>9.1</v>
      </c>
      <c r="O10" s="31">
        <f>O19+O28</f>
        <v>48307308</v>
      </c>
      <c r="P10" s="35">
        <f>P19+P28</f>
        <v>52165597</v>
      </c>
      <c r="Q10" s="36">
        <f t="shared" si="10"/>
        <v>18.1012965282454</v>
      </c>
      <c r="R10" s="36">
        <f t="shared" si="11"/>
        <v>18.711884723396853</v>
      </c>
      <c r="S10" s="33">
        <f t="shared" si="6"/>
        <v>3858289</v>
      </c>
      <c r="T10" s="34">
        <f t="shared" si="7"/>
        <v>8</v>
      </c>
    </row>
    <row r="11" spans="1:20" ht="17.25" customHeight="1">
      <c r="A11" s="29"/>
      <c r="B11" s="30" t="s">
        <v>17</v>
      </c>
      <c r="C11" s="31">
        <f>C20+C29</f>
        <v>319</v>
      </c>
      <c r="D11" s="37">
        <f>D20+D29</f>
        <v>421</v>
      </c>
      <c r="E11" s="32">
        <f t="shared" si="8"/>
        <v>2.217741935483871</v>
      </c>
      <c r="F11" s="32">
        <f t="shared" si="0"/>
        <v>2.9583304054528843</v>
      </c>
      <c r="G11" s="33">
        <f t="shared" si="1"/>
        <v>102</v>
      </c>
      <c r="H11" s="34">
        <f t="shared" si="2"/>
        <v>32</v>
      </c>
      <c r="I11" s="31">
        <f>I20+I29</f>
        <v>7573</v>
      </c>
      <c r="J11" s="31">
        <f>J20+J29</f>
        <v>10075</v>
      </c>
      <c r="K11" s="32">
        <f t="shared" si="3"/>
        <v>8.67557938389983</v>
      </c>
      <c r="L11" s="32">
        <f t="shared" si="4"/>
        <v>11.07958606886389</v>
      </c>
      <c r="M11" s="33">
        <f t="shared" si="9"/>
        <v>2502</v>
      </c>
      <c r="N11" s="34">
        <f t="shared" si="5"/>
        <v>33</v>
      </c>
      <c r="O11" s="31">
        <f>O20+O29</f>
        <v>26874987</v>
      </c>
      <c r="P11" s="35">
        <f>P20+P29</f>
        <v>33869730</v>
      </c>
      <c r="Q11" s="36">
        <f t="shared" si="10"/>
        <v>10.070362622560964</v>
      </c>
      <c r="R11" s="36">
        <f t="shared" si="11"/>
        <v>12.149127390846806</v>
      </c>
      <c r="S11" s="33">
        <f t="shared" si="6"/>
        <v>6994743</v>
      </c>
      <c r="T11" s="34">
        <f t="shared" si="7"/>
        <v>26</v>
      </c>
    </row>
    <row r="12" spans="1:20" ht="17.25" customHeight="1">
      <c r="A12" s="29"/>
      <c r="B12" s="30" t="s">
        <v>18</v>
      </c>
      <c r="C12" s="31">
        <f>C21+C30</f>
        <v>231</v>
      </c>
      <c r="D12" s="37">
        <f>D21+D30</f>
        <v>241</v>
      </c>
      <c r="E12" s="32">
        <f t="shared" si="8"/>
        <v>1.6059510567296997</v>
      </c>
      <c r="F12" s="32">
        <f t="shared" si="0"/>
        <v>1.6934860515775418</v>
      </c>
      <c r="G12" s="33">
        <f t="shared" si="1"/>
        <v>10</v>
      </c>
      <c r="H12" s="34">
        <f t="shared" si="2"/>
        <v>4.3</v>
      </c>
      <c r="I12" s="31">
        <f>I21+I30</f>
        <v>8593</v>
      </c>
      <c r="J12" s="31">
        <f>J21+J30</f>
        <v>8979</v>
      </c>
      <c r="K12" s="32">
        <f t="shared" si="3"/>
        <v>9.844084728093389</v>
      </c>
      <c r="L12" s="32">
        <f t="shared" si="4"/>
        <v>9.874303058295668</v>
      </c>
      <c r="M12" s="33">
        <f t="shared" si="9"/>
        <v>386</v>
      </c>
      <c r="N12" s="34">
        <f t="shared" si="5"/>
        <v>4.5</v>
      </c>
      <c r="O12" s="31">
        <f>O21+O30</f>
        <v>24279745</v>
      </c>
      <c r="P12" s="35">
        <f>P21+P30</f>
        <v>27155454</v>
      </c>
      <c r="Q12" s="36">
        <f t="shared" si="10"/>
        <v>9.097895992779883</v>
      </c>
      <c r="R12" s="36">
        <f t="shared" si="11"/>
        <v>9.740705638996252</v>
      </c>
      <c r="S12" s="33">
        <f t="shared" si="6"/>
        <v>2875709</v>
      </c>
      <c r="T12" s="34">
        <f t="shared" si="7"/>
        <v>11.8</v>
      </c>
    </row>
    <row r="13" spans="1:20" ht="17.25" customHeight="1">
      <c r="A13" s="29"/>
      <c r="B13" s="30" t="s">
        <v>19</v>
      </c>
      <c r="C13" s="31">
        <f>C22+C31</f>
        <v>131</v>
      </c>
      <c r="D13" s="37">
        <f>D22+D31</f>
        <v>144</v>
      </c>
      <c r="E13" s="32">
        <f t="shared" si="8"/>
        <v>0.910734149054505</v>
      </c>
      <c r="F13" s="32">
        <f t="shared" si="0"/>
        <v>1.011875483100274</v>
      </c>
      <c r="G13" s="33">
        <f t="shared" si="1"/>
        <v>13</v>
      </c>
      <c r="H13" s="34">
        <f t="shared" si="2"/>
        <v>9.9</v>
      </c>
      <c r="I13" s="31">
        <f>I22+I31</f>
        <v>9159</v>
      </c>
      <c r="J13" s="31">
        <f>J22+J31</f>
        <v>9587</v>
      </c>
      <c r="K13" s="32">
        <f t="shared" si="3"/>
        <v>10.492490634773343</v>
      </c>
      <c r="L13" s="32">
        <f t="shared" si="4"/>
        <v>10.542927210143732</v>
      </c>
      <c r="M13" s="33">
        <f t="shared" si="9"/>
        <v>428</v>
      </c>
      <c r="N13" s="34">
        <f t="shared" si="5"/>
        <v>4.7</v>
      </c>
      <c r="O13" s="31">
        <f>O22+O31</f>
        <v>23237770</v>
      </c>
      <c r="P13" s="35">
        <f>P22+P31</f>
        <v>24583139</v>
      </c>
      <c r="Q13" s="36">
        <f t="shared" si="10"/>
        <v>8.707456135315281</v>
      </c>
      <c r="R13" s="36">
        <f t="shared" si="11"/>
        <v>8.818012053178292</v>
      </c>
      <c r="S13" s="33">
        <f t="shared" si="6"/>
        <v>1345369</v>
      </c>
      <c r="T13" s="34">
        <f t="shared" si="7"/>
        <v>5.8</v>
      </c>
    </row>
    <row r="14" spans="1:20" ht="17.25" customHeight="1">
      <c r="A14" s="38"/>
      <c r="B14" s="39" t="s">
        <v>20</v>
      </c>
      <c r="C14" s="31">
        <f>C23+C32</f>
        <v>34</v>
      </c>
      <c r="D14" s="40">
        <f>D23+D32</f>
        <v>36</v>
      </c>
      <c r="E14" s="32">
        <f t="shared" si="8"/>
        <v>0.2363737486095662</v>
      </c>
      <c r="F14" s="32">
        <f t="shared" si="0"/>
        <v>0.2529688707750685</v>
      </c>
      <c r="G14" s="41">
        <f t="shared" si="1"/>
        <v>2</v>
      </c>
      <c r="H14" s="42">
        <f t="shared" si="2"/>
        <v>5.9</v>
      </c>
      <c r="I14" s="31">
        <f>I23+I32</f>
        <v>6761</v>
      </c>
      <c r="J14" s="43">
        <f>J23+J32</f>
        <v>5998</v>
      </c>
      <c r="K14" s="44">
        <f t="shared" si="3"/>
        <v>7.745357482443779</v>
      </c>
      <c r="L14" s="44">
        <f t="shared" si="4"/>
        <v>6.596065234843236</v>
      </c>
      <c r="M14" s="41">
        <f t="shared" si="9"/>
        <v>-763</v>
      </c>
      <c r="N14" s="42">
        <f t="shared" si="5"/>
        <v>-11.3</v>
      </c>
      <c r="O14" s="31">
        <f>O23+O32</f>
        <v>43887003</v>
      </c>
      <c r="P14" s="45">
        <f>P23+P32</f>
        <v>35899390</v>
      </c>
      <c r="Q14" s="46">
        <f t="shared" si="10"/>
        <v>16.444958080441893</v>
      </c>
      <c r="R14" s="46">
        <f t="shared" si="11"/>
        <v>12.877169743121422</v>
      </c>
      <c r="S14" s="41">
        <f t="shared" si="6"/>
        <v>-7987613</v>
      </c>
      <c r="T14" s="42">
        <f t="shared" si="7"/>
        <v>-18.2</v>
      </c>
    </row>
    <row r="15" spans="1:20" ht="17.25" customHeight="1">
      <c r="A15" s="21" t="s">
        <v>24</v>
      </c>
      <c r="B15" s="47" t="s">
        <v>12</v>
      </c>
      <c r="C15" s="48">
        <f>SUM(C16:C23)</f>
        <v>2924</v>
      </c>
      <c r="D15" s="48">
        <f>SUM(D16:D23)</f>
        <v>2902</v>
      </c>
      <c r="E15" s="49">
        <f aca="true" t="shared" si="12" ref="E15:E23">C15/$C$15*100</f>
        <v>100</v>
      </c>
      <c r="F15" s="49">
        <f aca="true" t="shared" si="13" ref="F15:F23">D15/$D$15*100</f>
        <v>100</v>
      </c>
      <c r="G15" s="50">
        <f t="shared" si="1"/>
        <v>-22</v>
      </c>
      <c r="H15" s="51">
        <f t="shared" si="2"/>
        <v>-0.8</v>
      </c>
      <c r="I15" s="48">
        <f>SUM(I16:I23)</f>
        <v>22688</v>
      </c>
      <c r="J15" s="48">
        <f>SUM(J16:J23)</f>
        <v>22599</v>
      </c>
      <c r="K15" s="49">
        <f aca="true" t="shared" si="14" ref="K15:K23">I15/$I$15*100</f>
        <v>100</v>
      </c>
      <c r="L15" s="49">
        <f aca="true" t="shared" si="15" ref="L15:L23">J15/$J$15*100</f>
        <v>100</v>
      </c>
      <c r="M15" s="50">
        <f t="shared" si="9"/>
        <v>-89</v>
      </c>
      <c r="N15" s="51">
        <f t="shared" si="5"/>
        <v>-0.4</v>
      </c>
      <c r="O15" s="48">
        <f>SUM(O16:O23)</f>
        <v>150616723</v>
      </c>
      <c r="P15" s="48">
        <f>SUM(P16:P23)</f>
        <v>144497480</v>
      </c>
      <c r="Q15" s="49">
        <f aca="true" t="shared" si="16" ref="Q15:Q23">O15/$O$15*100</f>
        <v>100</v>
      </c>
      <c r="R15" s="49">
        <f aca="true" t="shared" si="17" ref="R15:R23">P15/$P$15*100</f>
        <v>100</v>
      </c>
      <c r="S15" s="50">
        <f t="shared" si="6"/>
        <v>-6119243</v>
      </c>
      <c r="T15" s="51">
        <f t="shared" si="7"/>
        <v>-4.1</v>
      </c>
    </row>
    <row r="16" spans="1:20" ht="17.25" customHeight="1">
      <c r="A16" s="29"/>
      <c r="B16" s="30" t="s">
        <v>13</v>
      </c>
      <c r="C16" s="31">
        <v>853</v>
      </c>
      <c r="D16" s="37">
        <v>824</v>
      </c>
      <c r="E16" s="32">
        <f t="shared" si="12"/>
        <v>29.17236662106703</v>
      </c>
      <c r="F16" s="32">
        <f t="shared" si="13"/>
        <v>28.394210889042036</v>
      </c>
      <c r="G16" s="33">
        <f t="shared" si="1"/>
        <v>-29</v>
      </c>
      <c r="H16" s="34">
        <f t="shared" si="2"/>
        <v>-3.4</v>
      </c>
      <c r="I16" s="31">
        <v>1373</v>
      </c>
      <c r="J16" s="31">
        <v>1331</v>
      </c>
      <c r="K16" s="32">
        <f t="shared" si="14"/>
        <v>6.051657263751763</v>
      </c>
      <c r="L16" s="32">
        <f t="shared" si="15"/>
        <v>5.889641134563476</v>
      </c>
      <c r="M16" s="33">
        <f t="shared" si="9"/>
        <v>-42</v>
      </c>
      <c r="N16" s="34">
        <f t="shared" si="5"/>
        <v>-3.1</v>
      </c>
      <c r="O16" s="35">
        <v>9814914</v>
      </c>
      <c r="P16" s="35">
        <v>6289331</v>
      </c>
      <c r="Q16" s="36">
        <f t="shared" si="16"/>
        <v>6.516483564710142</v>
      </c>
      <c r="R16" s="36">
        <f t="shared" si="17"/>
        <v>4.352554106825946</v>
      </c>
      <c r="S16" s="33">
        <f t="shared" si="6"/>
        <v>-3525583</v>
      </c>
      <c r="T16" s="34">
        <f t="shared" si="7"/>
        <v>-35.9</v>
      </c>
    </row>
    <row r="17" spans="1:20" ht="17.25" customHeight="1">
      <c r="A17" s="29"/>
      <c r="B17" s="30" t="s">
        <v>14</v>
      </c>
      <c r="C17" s="31">
        <v>702</v>
      </c>
      <c r="D17" s="37">
        <v>726</v>
      </c>
      <c r="E17" s="32">
        <f t="shared" si="12"/>
        <v>24.008207934336525</v>
      </c>
      <c r="F17" s="32">
        <f t="shared" si="13"/>
        <v>25.01722949689869</v>
      </c>
      <c r="G17" s="33">
        <f t="shared" si="1"/>
        <v>24</v>
      </c>
      <c r="H17" s="34">
        <f t="shared" si="2"/>
        <v>3.4</v>
      </c>
      <c r="I17" s="31">
        <v>2411</v>
      </c>
      <c r="J17" s="31">
        <v>2466</v>
      </c>
      <c r="K17" s="32">
        <f t="shared" si="14"/>
        <v>10.626763046544427</v>
      </c>
      <c r="L17" s="32">
        <f t="shared" si="15"/>
        <v>10.911987256073278</v>
      </c>
      <c r="M17" s="33">
        <f t="shared" si="9"/>
        <v>55</v>
      </c>
      <c r="N17" s="34">
        <f t="shared" si="5"/>
        <v>2.3</v>
      </c>
      <c r="O17" s="35">
        <v>13323576</v>
      </c>
      <c r="P17" s="35">
        <v>15249678</v>
      </c>
      <c r="Q17" s="36">
        <f t="shared" si="16"/>
        <v>8.846013732485734</v>
      </c>
      <c r="R17" s="36">
        <f t="shared" si="17"/>
        <v>10.553594429466868</v>
      </c>
      <c r="S17" s="33">
        <f t="shared" si="6"/>
        <v>1926102</v>
      </c>
      <c r="T17" s="34">
        <f t="shared" si="7"/>
        <v>14.5</v>
      </c>
    </row>
    <row r="18" spans="1:20" ht="17.25" customHeight="1">
      <c r="A18" s="29"/>
      <c r="B18" s="30" t="s">
        <v>15</v>
      </c>
      <c r="C18" s="31">
        <v>724</v>
      </c>
      <c r="D18" s="31">
        <v>721</v>
      </c>
      <c r="E18" s="32">
        <f t="shared" si="12"/>
        <v>24.76060191518468</v>
      </c>
      <c r="F18" s="32">
        <f t="shared" si="13"/>
        <v>24.844934527911786</v>
      </c>
      <c r="G18" s="33">
        <f t="shared" si="1"/>
        <v>-3</v>
      </c>
      <c r="H18" s="34">
        <f t="shared" si="2"/>
        <v>-0.4</v>
      </c>
      <c r="I18" s="31">
        <v>4693</v>
      </c>
      <c r="J18" s="31">
        <v>4644</v>
      </c>
      <c r="K18" s="32">
        <f t="shared" si="14"/>
        <v>20.684943582510577</v>
      </c>
      <c r="L18" s="32">
        <f t="shared" si="15"/>
        <v>20.54958183990442</v>
      </c>
      <c r="M18" s="33">
        <f t="shared" si="9"/>
        <v>-49</v>
      </c>
      <c r="N18" s="34">
        <f t="shared" si="5"/>
        <v>-1</v>
      </c>
      <c r="O18" s="35">
        <v>37831843</v>
      </c>
      <c r="P18" s="35">
        <v>37091945</v>
      </c>
      <c r="Q18" s="36">
        <f t="shared" si="16"/>
        <v>25.117956523327095</v>
      </c>
      <c r="R18" s="36">
        <f t="shared" si="17"/>
        <v>25.669613753817718</v>
      </c>
      <c r="S18" s="33">
        <f t="shared" si="6"/>
        <v>-739898</v>
      </c>
      <c r="T18" s="34">
        <f t="shared" si="7"/>
        <v>-2</v>
      </c>
    </row>
    <row r="19" spans="1:20" ht="17.25" customHeight="1">
      <c r="A19" s="29"/>
      <c r="B19" s="30" t="s">
        <v>16</v>
      </c>
      <c r="C19" s="37">
        <v>403</v>
      </c>
      <c r="D19" s="37">
        <v>391</v>
      </c>
      <c r="E19" s="32">
        <f t="shared" si="12"/>
        <v>13.78248974008208</v>
      </c>
      <c r="F19" s="32">
        <f t="shared" si="13"/>
        <v>13.473466574776015</v>
      </c>
      <c r="G19" s="33">
        <f t="shared" si="1"/>
        <v>-12</v>
      </c>
      <c r="H19" s="34">
        <f t="shared" si="2"/>
        <v>-3</v>
      </c>
      <c r="I19" s="31">
        <v>5355</v>
      </c>
      <c r="J19" s="31">
        <v>5186</v>
      </c>
      <c r="K19" s="32">
        <f t="shared" si="14"/>
        <v>23.6027856135402</v>
      </c>
      <c r="L19" s="32">
        <f t="shared" si="15"/>
        <v>22.947918049471216</v>
      </c>
      <c r="M19" s="33">
        <f t="shared" si="9"/>
        <v>-169</v>
      </c>
      <c r="N19" s="34">
        <f t="shared" si="5"/>
        <v>-3.2</v>
      </c>
      <c r="O19" s="35">
        <v>30526875</v>
      </c>
      <c r="P19" s="35">
        <v>29036245</v>
      </c>
      <c r="Q19" s="36">
        <f t="shared" si="16"/>
        <v>20.26791872241172</v>
      </c>
      <c r="R19" s="36">
        <f t="shared" si="17"/>
        <v>20.094637636587155</v>
      </c>
      <c r="S19" s="33">
        <f t="shared" si="6"/>
        <v>-1490630</v>
      </c>
      <c r="T19" s="34">
        <f t="shared" si="7"/>
        <v>-4.9</v>
      </c>
    </row>
    <row r="20" spans="1:20" ht="17.25" customHeight="1">
      <c r="A20" s="29"/>
      <c r="B20" s="30" t="s">
        <v>17</v>
      </c>
      <c r="C20" s="37">
        <v>129</v>
      </c>
      <c r="D20" s="37">
        <v>127</v>
      </c>
      <c r="E20" s="32">
        <f t="shared" si="12"/>
        <v>4.411764705882353</v>
      </c>
      <c r="F20" s="32">
        <f t="shared" si="13"/>
        <v>4.376292212267402</v>
      </c>
      <c r="G20" s="33">
        <f t="shared" si="1"/>
        <v>-2</v>
      </c>
      <c r="H20" s="34">
        <f t="shared" si="2"/>
        <v>-1.6</v>
      </c>
      <c r="I20" s="31">
        <v>3088</v>
      </c>
      <c r="J20" s="31">
        <v>3051</v>
      </c>
      <c r="K20" s="32">
        <f t="shared" si="14"/>
        <v>13.610719322990128</v>
      </c>
      <c r="L20" s="32">
        <f t="shared" si="15"/>
        <v>13.500597371565112</v>
      </c>
      <c r="M20" s="33">
        <f t="shared" si="9"/>
        <v>-37</v>
      </c>
      <c r="N20" s="34">
        <f t="shared" si="5"/>
        <v>-1.2</v>
      </c>
      <c r="O20" s="35">
        <v>18216437</v>
      </c>
      <c r="P20" s="35">
        <v>19233405</v>
      </c>
      <c r="Q20" s="36">
        <f t="shared" si="16"/>
        <v>12.0945646918636</v>
      </c>
      <c r="R20" s="36">
        <f t="shared" si="17"/>
        <v>13.310547007463382</v>
      </c>
      <c r="S20" s="33">
        <f t="shared" si="6"/>
        <v>1016968</v>
      </c>
      <c r="T20" s="34">
        <f t="shared" si="7"/>
        <v>5.6</v>
      </c>
    </row>
    <row r="21" spans="1:20" ht="17.25" customHeight="1">
      <c r="A21" s="29"/>
      <c r="B21" s="30" t="s">
        <v>18</v>
      </c>
      <c r="C21" s="37">
        <v>76</v>
      </c>
      <c r="D21" s="37">
        <v>74</v>
      </c>
      <c r="E21" s="32">
        <f t="shared" si="12"/>
        <v>2.5991792065663475</v>
      </c>
      <c r="F21" s="32">
        <f t="shared" si="13"/>
        <v>2.5499655410062028</v>
      </c>
      <c r="G21" s="33">
        <f t="shared" si="1"/>
        <v>-2</v>
      </c>
      <c r="H21" s="34">
        <f t="shared" si="2"/>
        <v>-2.6</v>
      </c>
      <c r="I21" s="31">
        <v>2758</v>
      </c>
      <c r="J21" s="31">
        <v>2748</v>
      </c>
      <c r="K21" s="32">
        <f t="shared" si="14"/>
        <v>12.15620592383639</v>
      </c>
      <c r="L21" s="32">
        <f t="shared" si="15"/>
        <v>12.159830080977034</v>
      </c>
      <c r="M21" s="33">
        <f t="shared" si="9"/>
        <v>-10</v>
      </c>
      <c r="N21" s="34">
        <f t="shared" si="5"/>
        <v>-0.4</v>
      </c>
      <c r="O21" s="35">
        <v>14054020</v>
      </c>
      <c r="P21" s="35">
        <v>14878386</v>
      </c>
      <c r="Q21" s="36">
        <f t="shared" si="16"/>
        <v>9.330982456709007</v>
      </c>
      <c r="R21" s="36">
        <f t="shared" si="17"/>
        <v>10.296640467363167</v>
      </c>
      <c r="S21" s="33">
        <f t="shared" si="6"/>
        <v>824366</v>
      </c>
      <c r="T21" s="34">
        <f t="shared" si="7"/>
        <v>5.9</v>
      </c>
    </row>
    <row r="22" spans="1:20" ht="17.25" customHeight="1">
      <c r="A22" s="29"/>
      <c r="B22" s="30" t="s">
        <v>19</v>
      </c>
      <c r="C22" s="37">
        <v>31</v>
      </c>
      <c r="D22" s="37">
        <v>30</v>
      </c>
      <c r="E22" s="32">
        <f t="shared" si="12"/>
        <v>1.0601915184678523</v>
      </c>
      <c r="F22" s="32">
        <f t="shared" si="13"/>
        <v>1.0337698139214335</v>
      </c>
      <c r="G22" s="33">
        <f t="shared" si="1"/>
        <v>-1</v>
      </c>
      <c r="H22" s="34">
        <f t="shared" si="2"/>
        <v>-3.2</v>
      </c>
      <c r="I22" s="31">
        <v>2133</v>
      </c>
      <c r="J22" s="31">
        <v>1968</v>
      </c>
      <c r="K22" s="32">
        <f t="shared" si="14"/>
        <v>9.401445698166432</v>
      </c>
      <c r="L22" s="32">
        <f t="shared" si="15"/>
        <v>8.70834992698792</v>
      </c>
      <c r="M22" s="33">
        <f t="shared" si="9"/>
        <v>-165</v>
      </c>
      <c r="N22" s="34">
        <f t="shared" si="5"/>
        <v>-7.7</v>
      </c>
      <c r="O22" s="35">
        <v>9361029</v>
      </c>
      <c r="P22" s="35">
        <v>9725289</v>
      </c>
      <c r="Q22" s="36">
        <f t="shared" si="16"/>
        <v>6.215132565326096</v>
      </c>
      <c r="R22" s="36">
        <f t="shared" si="17"/>
        <v>6.730421181047587</v>
      </c>
      <c r="S22" s="33">
        <f t="shared" si="6"/>
        <v>364260</v>
      </c>
      <c r="T22" s="34">
        <f t="shared" si="7"/>
        <v>3.9</v>
      </c>
    </row>
    <row r="23" spans="1:20" ht="17.25" customHeight="1">
      <c r="A23" s="38"/>
      <c r="B23" s="39" t="s">
        <v>20</v>
      </c>
      <c r="C23" s="40">
        <v>6</v>
      </c>
      <c r="D23" s="40">
        <v>9</v>
      </c>
      <c r="E23" s="44">
        <f t="shared" si="12"/>
        <v>0.2051983584131327</v>
      </c>
      <c r="F23" s="44">
        <f t="shared" si="13"/>
        <v>0.31013094417643006</v>
      </c>
      <c r="G23" s="41">
        <f t="shared" si="1"/>
        <v>3</v>
      </c>
      <c r="H23" s="42">
        <f t="shared" si="2"/>
        <v>50</v>
      </c>
      <c r="I23" s="43">
        <v>877</v>
      </c>
      <c r="J23" s="43">
        <v>1205</v>
      </c>
      <c r="K23" s="44">
        <f t="shared" si="14"/>
        <v>3.865479548660085</v>
      </c>
      <c r="L23" s="44">
        <f t="shared" si="15"/>
        <v>5.332094340457543</v>
      </c>
      <c r="M23" s="41">
        <f t="shared" si="9"/>
        <v>328</v>
      </c>
      <c r="N23" s="42">
        <f t="shared" si="5"/>
        <v>37.4</v>
      </c>
      <c r="O23" s="45">
        <v>17488029</v>
      </c>
      <c r="P23" s="45">
        <v>12993201</v>
      </c>
      <c r="Q23" s="46">
        <f t="shared" si="16"/>
        <v>11.610947743166607</v>
      </c>
      <c r="R23" s="46">
        <f t="shared" si="17"/>
        <v>8.991991417428178</v>
      </c>
      <c r="S23" s="41">
        <f t="shared" si="6"/>
        <v>-4494828</v>
      </c>
      <c r="T23" s="42">
        <f t="shared" si="7"/>
        <v>-25.7</v>
      </c>
    </row>
    <row r="24" spans="1:20" ht="17.25" customHeight="1">
      <c r="A24" s="21" t="s">
        <v>25</v>
      </c>
      <c r="B24" s="47" t="s">
        <v>12</v>
      </c>
      <c r="C24" s="48">
        <f>SUM(C25:C32)</f>
        <v>11460</v>
      </c>
      <c r="D24" s="48">
        <f>SUM(D25:D32)</f>
        <v>11329</v>
      </c>
      <c r="E24" s="49">
        <f aca="true" t="shared" si="18" ref="E24:E32">C24/$C$24*100</f>
        <v>100</v>
      </c>
      <c r="F24" s="49">
        <f aca="true" t="shared" si="19" ref="F24:F32">D24/$D$24*100</f>
        <v>100</v>
      </c>
      <c r="G24" s="50">
        <f t="shared" si="1"/>
        <v>-131</v>
      </c>
      <c r="H24" s="51">
        <f t="shared" si="2"/>
        <v>-1.1</v>
      </c>
      <c r="I24" s="48">
        <f>SUM(I25:I32)</f>
        <v>64603</v>
      </c>
      <c r="J24" s="48">
        <f>SUM(J25:J32)</f>
        <v>68334</v>
      </c>
      <c r="K24" s="49">
        <f aca="true" t="shared" si="20" ref="K24:K32">I24/$I$24*100</f>
        <v>100</v>
      </c>
      <c r="L24" s="49">
        <f aca="true" t="shared" si="21" ref="L24:L32">J24/$J$24*100</f>
        <v>100</v>
      </c>
      <c r="M24" s="50">
        <f t="shared" si="9"/>
        <v>3731</v>
      </c>
      <c r="N24" s="51">
        <f t="shared" si="5"/>
        <v>5.8</v>
      </c>
      <c r="O24" s="48">
        <f>SUM(O25:O32)</f>
        <v>116255365</v>
      </c>
      <c r="P24" s="48">
        <f>SUM(P25:P32)</f>
        <v>134285752</v>
      </c>
      <c r="Q24" s="49">
        <f aca="true" t="shared" si="22" ref="Q24:Q32">O24/$O$24*100</f>
        <v>100</v>
      </c>
      <c r="R24" s="49">
        <f>P24/$P$24*100</f>
        <v>100</v>
      </c>
      <c r="S24" s="50">
        <f t="shared" si="6"/>
        <v>18030387</v>
      </c>
      <c r="T24" s="51">
        <f t="shared" si="7"/>
        <v>15.5</v>
      </c>
    </row>
    <row r="25" spans="1:20" ht="17.25" customHeight="1">
      <c r="A25" s="29"/>
      <c r="B25" s="30" t="s">
        <v>13</v>
      </c>
      <c r="C25" s="31">
        <v>5505</v>
      </c>
      <c r="D25" s="31">
        <v>5099</v>
      </c>
      <c r="E25" s="32">
        <f t="shared" si="18"/>
        <v>48.03664921465969</v>
      </c>
      <c r="F25" s="32">
        <f t="shared" si="19"/>
        <v>45.0083855591844</v>
      </c>
      <c r="G25" s="33">
        <f t="shared" si="1"/>
        <v>-406</v>
      </c>
      <c r="H25" s="34">
        <f t="shared" si="2"/>
        <v>-7.4</v>
      </c>
      <c r="I25" s="31">
        <v>8731</v>
      </c>
      <c r="J25" s="31">
        <v>8042</v>
      </c>
      <c r="K25" s="32">
        <f t="shared" si="20"/>
        <v>13.514852251443433</v>
      </c>
      <c r="L25" s="32">
        <f t="shared" si="21"/>
        <v>11.768665671554423</v>
      </c>
      <c r="M25" s="33">
        <f t="shared" si="9"/>
        <v>-689</v>
      </c>
      <c r="N25" s="34">
        <f t="shared" si="5"/>
        <v>-7.9</v>
      </c>
      <c r="O25" s="35">
        <v>6892992</v>
      </c>
      <c r="P25" s="35">
        <v>8400330</v>
      </c>
      <c r="Q25" s="36">
        <f t="shared" si="22"/>
        <v>5.929181848940908</v>
      </c>
      <c r="R25" s="36">
        <f aca="true" t="shared" si="23" ref="R24:R32">P25/$P$24*100</f>
        <v>6.255563136735459</v>
      </c>
      <c r="S25" s="33">
        <f t="shared" si="6"/>
        <v>1507338</v>
      </c>
      <c r="T25" s="34">
        <f t="shared" si="7"/>
        <v>21.9</v>
      </c>
    </row>
    <row r="26" spans="1:20" ht="17.25" customHeight="1">
      <c r="A26" s="29"/>
      <c r="B26" s="30" t="s">
        <v>14</v>
      </c>
      <c r="C26" s="31">
        <v>2689</v>
      </c>
      <c r="D26" s="31">
        <v>2685</v>
      </c>
      <c r="E26" s="32">
        <f t="shared" si="18"/>
        <v>23.464223385689355</v>
      </c>
      <c r="F26" s="32">
        <f t="shared" si="19"/>
        <v>23.700238326418923</v>
      </c>
      <c r="G26" s="33">
        <f t="shared" si="1"/>
        <v>-4</v>
      </c>
      <c r="H26" s="34">
        <f t="shared" si="2"/>
        <v>-0.1</v>
      </c>
      <c r="I26" s="31">
        <v>9120</v>
      </c>
      <c r="J26" s="31">
        <v>9156</v>
      </c>
      <c r="K26" s="32">
        <f t="shared" si="20"/>
        <v>14.116991470984319</v>
      </c>
      <c r="L26" s="32">
        <f t="shared" si="21"/>
        <v>13.398893669330056</v>
      </c>
      <c r="M26" s="33">
        <f t="shared" si="9"/>
        <v>36</v>
      </c>
      <c r="N26" s="34">
        <f t="shared" si="5"/>
        <v>0.4</v>
      </c>
      <c r="O26" s="35">
        <v>11296302</v>
      </c>
      <c r="P26" s="35">
        <v>13134449</v>
      </c>
      <c r="Q26" s="36">
        <f t="shared" si="22"/>
        <v>9.716800596686442</v>
      </c>
      <c r="R26" s="36">
        <f t="shared" si="23"/>
        <v>9.780969912578662</v>
      </c>
      <c r="S26" s="33">
        <f t="shared" si="6"/>
        <v>1838147</v>
      </c>
      <c r="T26" s="34">
        <f t="shared" si="7"/>
        <v>16.3</v>
      </c>
    </row>
    <row r="27" spans="1:20" ht="17.25" customHeight="1">
      <c r="A27" s="29"/>
      <c r="B27" s="30" t="s">
        <v>15</v>
      </c>
      <c r="C27" s="31">
        <v>1956</v>
      </c>
      <c r="D27" s="31">
        <v>1997</v>
      </c>
      <c r="E27" s="32">
        <f t="shared" si="18"/>
        <v>17.06806282722513</v>
      </c>
      <c r="F27" s="32">
        <f t="shared" si="19"/>
        <v>17.62732809603672</v>
      </c>
      <c r="G27" s="33">
        <f t="shared" si="1"/>
        <v>41</v>
      </c>
      <c r="H27" s="34">
        <f t="shared" si="2"/>
        <v>2.1</v>
      </c>
      <c r="I27" s="31">
        <v>12603</v>
      </c>
      <c r="J27" s="31">
        <v>12904</v>
      </c>
      <c r="K27" s="32">
        <f t="shared" si="20"/>
        <v>19.5083819636859</v>
      </c>
      <c r="L27" s="32">
        <f t="shared" si="21"/>
        <v>18.883718207627243</v>
      </c>
      <c r="M27" s="33">
        <f t="shared" si="9"/>
        <v>301</v>
      </c>
      <c r="N27" s="34">
        <f t="shared" si="5"/>
        <v>2.4</v>
      </c>
      <c r="O27" s="35">
        <v>21125648</v>
      </c>
      <c r="P27" s="35">
        <v>24944189</v>
      </c>
      <c r="Q27" s="36">
        <f t="shared" si="22"/>
        <v>18.17176179353099</v>
      </c>
      <c r="R27" s="36">
        <f t="shared" si="23"/>
        <v>18.575454676680813</v>
      </c>
      <c r="S27" s="33">
        <f t="shared" si="6"/>
        <v>3818541</v>
      </c>
      <c r="T27" s="34">
        <f t="shared" si="7"/>
        <v>18.1</v>
      </c>
    </row>
    <row r="28" spans="1:20" ht="17.25" customHeight="1">
      <c r="A28" s="29"/>
      <c r="B28" s="30" t="s">
        <v>16</v>
      </c>
      <c r="C28" s="31">
        <v>837</v>
      </c>
      <c r="D28" s="31">
        <v>946</v>
      </c>
      <c r="E28" s="32">
        <f t="shared" si="18"/>
        <v>7.303664921465969</v>
      </c>
      <c r="F28" s="32">
        <f t="shared" si="19"/>
        <v>8.350251566775531</v>
      </c>
      <c r="G28" s="33">
        <f t="shared" si="1"/>
        <v>109</v>
      </c>
      <c r="H28" s="34">
        <f t="shared" si="2"/>
        <v>13</v>
      </c>
      <c r="I28" s="31">
        <v>10919</v>
      </c>
      <c r="J28" s="31">
        <v>12565</v>
      </c>
      <c r="K28" s="32">
        <f t="shared" si="20"/>
        <v>16.901691871894496</v>
      </c>
      <c r="L28" s="32">
        <f t="shared" si="21"/>
        <v>18.38762548658062</v>
      </c>
      <c r="M28" s="33">
        <f t="shared" si="9"/>
        <v>1646</v>
      </c>
      <c r="N28" s="34">
        <f t="shared" si="5"/>
        <v>15.1</v>
      </c>
      <c r="O28" s="35">
        <v>17780433</v>
      </c>
      <c r="P28" s="35">
        <v>23129352</v>
      </c>
      <c r="Q28" s="36">
        <f t="shared" si="22"/>
        <v>15.29429028931267</v>
      </c>
      <c r="R28" s="36">
        <f t="shared" si="23"/>
        <v>17.223980694541595</v>
      </c>
      <c r="S28" s="33">
        <f t="shared" si="6"/>
        <v>5348919</v>
      </c>
      <c r="T28" s="34">
        <f t="shared" si="7"/>
        <v>30.1</v>
      </c>
    </row>
    <row r="29" spans="1:20" ht="17.25" customHeight="1">
      <c r="A29" s="29"/>
      <c r="B29" s="30" t="s">
        <v>17</v>
      </c>
      <c r="C29" s="37">
        <v>190</v>
      </c>
      <c r="D29" s="37">
        <v>294</v>
      </c>
      <c r="E29" s="32">
        <f t="shared" si="18"/>
        <v>1.6579406631762654</v>
      </c>
      <c r="F29" s="32">
        <f t="shared" si="19"/>
        <v>2.5951098949598372</v>
      </c>
      <c r="G29" s="33">
        <f t="shared" si="1"/>
        <v>104</v>
      </c>
      <c r="H29" s="34">
        <f t="shared" si="2"/>
        <v>54.7</v>
      </c>
      <c r="I29" s="31">
        <v>4485</v>
      </c>
      <c r="J29" s="31">
        <v>7024</v>
      </c>
      <c r="K29" s="32">
        <f t="shared" si="20"/>
        <v>6.9424020556320905</v>
      </c>
      <c r="L29" s="32">
        <f t="shared" si="21"/>
        <v>10.278924108057483</v>
      </c>
      <c r="M29" s="33">
        <f t="shared" si="9"/>
        <v>2539</v>
      </c>
      <c r="N29" s="34">
        <f t="shared" si="5"/>
        <v>56.6</v>
      </c>
      <c r="O29" s="35">
        <v>8658550</v>
      </c>
      <c r="P29" s="35">
        <v>14636325</v>
      </c>
      <c r="Q29" s="36">
        <f t="shared" si="22"/>
        <v>7.447871330497306</v>
      </c>
      <c r="R29" s="36">
        <f t="shared" si="23"/>
        <v>10.899387896342123</v>
      </c>
      <c r="S29" s="33">
        <f t="shared" si="6"/>
        <v>5977775</v>
      </c>
      <c r="T29" s="34">
        <f t="shared" si="7"/>
        <v>69</v>
      </c>
    </row>
    <row r="30" spans="1:20" ht="17.25" customHeight="1">
      <c r="A30" s="29"/>
      <c r="B30" s="30" t="s">
        <v>18</v>
      </c>
      <c r="C30" s="37">
        <v>155</v>
      </c>
      <c r="D30" s="37">
        <v>167</v>
      </c>
      <c r="E30" s="32">
        <f t="shared" si="18"/>
        <v>1.3525305410122164</v>
      </c>
      <c r="F30" s="32">
        <f t="shared" si="19"/>
        <v>1.4740930355724249</v>
      </c>
      <c r="G30" s="33">
        <f t="shared" si="1"/>
        <v>12</v>
      </c>
      <c r="H30" s="34">
        <f t="shared" si="2"/>
        <v>7.7</v>
      </c>
      <c r="I30" s="31">
        <v>5835</v>
      </c>
      <c r="J30" s="31">
        <v>6231</v>
      </c>
      <c r="K30" s="32">
        <f t="shared" si="20"/>
        <v>9.032088293113324</v>
      </c>
      <c r="L30" s="32">
        <f t="shared" si="21"/>
        <v>9.11844762490122</v>
      </c>
      <c r="M30" s="33">
        <f t="shared" si="9"/>
        <v>396</v>
      </c>
      <c r="N30" s="34">
        <f t="shared" si="5"/>
        <v>6.8</v>
      </c>
      <c r="O30" s="35">
        <v>10225725</v>
      </c>
      <c r="P30" s="35">
        <v>12277068</v>
      </c>
      <c r="Q30" s="36">
        <f t="shared" si="22"/>
        <v>8.795916644363036</v>
      </c>
      <c r="R30" s="36">
        <f t="shared" si="23"/>
        <v>9.142494879129098</v>
      </c>
      <c r="S30" s="33">
        <f t="shared" si="6"/>
        <v>2051343</v>
      </c>
      <c r="T30" s="34">
        <f t="shared" si="7"/>
        <v>20.1</v>
      </c>
    </row>
    <row r="31" spans="1:20" ht="17.25" customHeight="1">
      <c r="A31" s="29"/>
      <c r="B31" s="30" t="s">
        <v>19</v>
      </c>
      <c r="C31" s="37">
        <v>100</v>
      </c>
      <c r="D31" s="37">
        <v>114</v>
      </c>
      <c r="E31" s="32">
        <f t="shared" si="18"/>
        <v>0.8726003490401396</v>
      </c>
      <c r="F31" s="32">
        <f t="shared" si="19"/>
        <v>1.006267102127284</v>
      </c>
      <c r="G31" s="33">
        <f t="shared" si="1"/>
        <v>14</v>
      </c>
      <c r="H31" s="34">
        <f t="shared" si="2"/>
        <v>14</v>
      </c>
      <c r="I31" s="31">
        <v>7026</v>
      </c>
      <c r="J31" s="31">
        <v>7619</v>
      </c>
      <c r="K31" s="32">
        <f t="shared" si="20"/>
        <v>10.87565592929121</v>
      </c>
      <c r="L31" s="32">
        <f t="shared" si="21"/>
        <v>11.149647320513946</v>
      </c>
      <c r="M31" s="33">
        <f t="shared" si="9"/>
        <v>593</v>
      </c>
      <c r="N31" s="34">
        <f t="shared" si="5"/>
        <v>8.4</v>
      </c>
      <c r="O31" s="35">
        <v>13876741</v>
      </c>
      <c r="P31" s="35">
        <v>14857850</v>
      </c>
      <c r="Q31" s="36">
        <f t="shared" si="22"/>
        <v>11.93643063268521</v>
      </c>
      <c r="R31" s="36">
        <f t="shared" si="23"/>
        <v>11.064353275543336</v>
      </c>
      <c r="S31" s="33">
        <f t="shared" si="6"/>
        <v>981109</v>
      </c>
      <c r="T31" s="34">
        <f t="shared" si="7"/>
        <v>7.1</v>
      </c>
    </row>
    <row r="32" spans="1:20" ht="17.25" customHeight="1">
      <c r="A32" s="38"/>
      <c r="B32" s="39" t="s">
        <v>20</v>
      </c>
      <c r="C32" s="40">
        <v>28</v>
      </c>
      <c r="D32" s="40">
        <v>27</v>
      </c>
      <c r="E32" s="44">
        <f t="shared" si="18"/>
        <v>0.24432809773123912</v>
      </c>
      <c r="F32" s="44">
        <f t="shared" si="19"/>
        <v>0.23832641892488304</v>
      </c>
      <c r="G32" s="41">
        <f t="shared" si="1"/>
        <v>-1</v>
      </c>
      <c r="H32" s="42">
        <f t="shared" si="2"/>
        <v>-3.6</v>
      </c>
      <c r="I32" s="43">
        <v>5884</v>
      </c>
      <c r="J32" s="43">
        <v>4793</v>
      </c>
      <c r="K32" s="44">
        <f t="shared" si="20"/>
        <v>9.107936163955234</v>
      </c>
      <c r="L32" s="44">
        <f t="shared" si="21"/>
        <v>7.01407791143501</v>
      </c>
      <c r="M32" s="41">
        <f t="shared" si="9"/>
        <v>-1091</v>
      </c>
      <c r="N32" s="42">
        <f t="shared" si="5"/>
        <v>-18.5</v>
      </c>
      <c r="O32" s="45">
        <v>26398974</v>
      </c>
      <c r="P32" s="45">
        <v>22906189</v>
      </c>
      <c r="Q32" s="46">
        <f t="shared" si="22"/>
        <v>22.707746863983438</v>
      </c>
      <c r="R32" s="46">
        <f t="shared" si="23"/>
        <v>17.057795528448917</v>
      </c>
      <c r="S32" s="41">
        <f t="shared" si="6"/>
        <v>-3492785</v>
      </c>
      <c r="T32" s="42">
        <f t="shared" si="7"/>
        <v>-13.2</v>
      </c>
    </row>
    <row r="33" spans="3:19" ht="13.5">
      <c r="C33" s="28"/>
      <c r="D33" s="28"/>
      <c r="E33" s="28"/>
      <c r="F33" s="28"/>
      <c r="G33" s="28"/>
      <c r="I33" s="28"/>
      <c r="J33" s="28"/>
      <c r="L33" s="28"/>
      <c r="M33" s="28"/>
      <c r="O33" s="28"/>
      <c r="P33" s="28"/>
      <c r="Q33" s="28"/>
      <c r="R33" s="28"/>
      <c r="S33" s="28"/>
    </row>
    <row r="34" spans="3:19" ht="13.5">
      <c r="C34" s="28"/>
      <c r="E34" s="28"/>
      <c r="G34" s="28"/>
      <c r="I34" s="28"/>
      <c r="J34" s="28"/>
      <c r="L34" s="28"/>
      <c r="M34" s="28"/>
      <c r="O34" s="28"/>
      <c r="P34" s="28"/>
      <c r="Q34" s="28"/>
      <c r="R34" s="28"/>
      <c r="S34" s="28"/>
    </row>
    <row r="35" spans="3:19" ht="13.5">
      <c r="C35" s="28"/>
      <c r="E35" s="28"/>
      <c r="G35" s="28"/>
      <c r="I35" s="28"/>
      <c r="J35" s="28"/>
      <c r="L35" s="28"/>
      <c r="M35" s="28"/>
      <c r="O35" s="28"/>
      <c r="P35" s="28"/>
      <c r="Q35" s="28"/>
      <c r="R35" s="28"/>
      <c r="S35" s="28"/>
    </row>
    <row r="36" spans="3:19" ht="13.5">
      <c r="C36" s="28"/>
      <c r="E36" s="28"/>
      <c r="G36" s="28"/>
      <c r="I36" s="28"/>
      <c r="J36" s="28"/>
      <c r="L36" s="28"/>
      <c r="M36" s="28"/>
      <c r="O36" s="28"/>
      <c r="P36" s="28"/>
      <c r="Q36" s="28"/>
      <c r="R36" s="28"/>
      <c r="S36" s="28"/>
    </row>
    <row r="37" spans="3:19" ht="13.5">
      <c r="C37" s="28"/>
      <c r="E37" s="28"/>
      <c r="G37" s="28"/>
      <c r="I37" s="28"/>
      <c r="J37" s="28"/>
      <c r="L37" s="28"/>
      <c r="M37" s="28"/>
      <c r="O37" s="28"/>
      <c r="P37" s="28"/>
      <c r="Q37" s="28"/>
      <c r="R37" s="28"/>
      <c r="S37" s="28"/>
    </row>
    <row r="38" spans="3:19" ht="13.5">
      <c r="C38" s="28"/>
      <c r="E38" s="52"/>
      <c r="G38" s="28"/>
      <c r="I38" s="28"/>
      <c r="L38" s="28"/>
      <c r="M38" s="28"/>
      <c r="O38" s="28"/>
      <c r="P38" s="28"/>
      <c r="Q38" s="28"/>
      <c r="R38" s="28"/>
      <c r="S38" s="28"/>
    </row>
    <row r="39" spans="3:19" ht="13.5">
      <c r="C39" s="28"/>
      <c r="E39" s="28"/>
      <c r="G39" s="28"/>
      <c r="I39" s="28"/>
      <c r="L39" s="28"/>
      <c r="M39" s="28"/>
      <c r="O39" s="28"/>
      <c r="P39" s="28"/>
      <c r="Q39" s="28"/>
      <c r="R39" s="28"/>
      <c r="S39" s="28"/>
    </row>
    <row r="40" spans="3:19" ht="13.5">
      <c r="C40" s="28"/>
      <c r="E40" s="28"/>
      <c r="G40" s="28"/>
      <c r="I40" s="28"/>
      <c r="L40" s="28"/>
      <c r="M40" s="28"/>
      <c r="O40" s="28"/>
      <c r="P40" s="28"/>
      <c r="Q40" s="28"/>
      <c r="R40" s="28"/>
      <c r="S40" s="28"/>
    </row>
    <row r="41" spans="3:19" ht="13.5">
      <c r="C41" s="28"/>
      <c r="E41" s="28"/>
      <c r="G41" s="28"/>
      <c r="I41" s="28"/>
      <c r="L41" s="28"/>
      <c r="M41" s="28"/>
      <c r="O41" s="28"/>
      <c r="P41" s="28"/>
      <c r="Q41" s="28"/>
      <c r="R41" s="28"/>
      <c r="S41" s="28"/>
    </row>
    <row r="42" spans="3:19" ht="13.5">
      <c r="C42" s="28"/>
      <c r="E42" s="28"/>
      <c r="G42" s="28"/>
      <c r="I42" s="28"/>
      <c r="L42" s="28"/>
      <c r="M42" s="28"/>
      <c r="O42" s="28"/>
      <c r="P42" s="28"/>
      <c r="Q42" s="28"/>
      <c r="R42" s="28"/>
      <c r="S42" s="28"/>
    </row>
    <row r="43" spans="3:19" ht="13.5">
      <c r="C43" s="28"/>
      <c r="E43" s="28"/>
      <c r="G43" s="28"/>
      <c r="I43" s="28"/>
      <c r="L43" s="28"/>
      <c r="M43" s="28"/>
      <c r="O43" s="28"/>
      <c r="P43" s="28"/>
      <c r="Q43" s="28"/>
      <c r="R43" s="28"/>
      <c r="S43" s="28"/>
    </row>
    <row r="44" spans="3:19" ht="13.5">
      <c r="C44" s="28"/>
      <c r="E44" s="28"/>
      <c r="G44" s="28"/>
      <c r="I44" s="28"/>
      <c r="L44" s="28"/>
      <c r="M44" s="28"/>
      <c r="O44" s="28"/>
      <c r="P44" s="28"/>
      <c r="Q44" s="28"/>
      <c r="R44" s="28"/>
      <c r="S44" s="28"/>
    </row>
    <row r="45" spans="3:19" ht="13.5">
      <c r="C45" s="28"/>
      <c r="E45" s="28"/>
      <c r="G45" s="28"/>
      <c r="I45" s="28"/>
      <c r="L45" s="28"/>
      <c r="M45" s="28"/>
      <c r="O45" s="28"/>
      <c r="Q45" s="28"/>
      <c r="R45" s="28"/>
      <c r="S45" s="28"/>
    </row>
    <row r="46" spans="3:19" ht="13.5">
      <c r="C46" s="28"/>
      <c r="E46" s="28"/>
      <c r="G46" s="28"/>
      <c r="I46" s="28"/>
      <c r="L46" s="28"/>
      <c r="M46" s="28"/>
      <c r="O46" s="28"/>
      <c r="Q46" s="28"/>
      <c r="R46" s="28"/>
      <c r="S46" s="28"/>
    </row>
    <row r="47" spans="3:19" ht="13.5">
      <c r="C47" s="28"/>
      <c r="E47" s="28"/>
      <c r="G47" s="28"/>
      <c r="I47" s="28"/>
      <c r="L47" s="28"/>
      <c r="M47" s="28"/>
      <c r="O47" s="28"/>
      <c r="Q47" s="28"/>
      <c r="R47" s="28"/>
      <c r="S47" s="28"/>
    </row>
    <row r="48" spans="3:19" ht="13.5">
      <c r="C48" s="28"/>
      <c r="E48" s="28"/>
      <c r="G48" s="28"/>
      <c r="I48" s="28"/>
      <c r="L48" s="28"/>
      <c r="M48" s="28"/>
      <c r="O48" s="28"/>
      <c r="Q48" s="28"/>
      <c r="R48" s="28"/>
      <c r="S48" s="28"/>
    </row>
    <row r="49" spans="3:19" ht="13.5">
      <c r="C49" s="28"/>
      <c r="E49" s="28"/>
      <c r="G49" s="28"/>
      <c r="I49" s="28"/>
      <c r="L49" s="28"/>
      <c r="M49" s="28"/>
      <c r="O49" s="28"/>
      <c r="Q49" s="28"/>
      <c r="R49" s="28"/>
      <c r="S49" s="28"/>
    </row>
    <row r="50" spans="3:19" ht="13.5">
      <c r="C50" s="28"/>
      <c r="E50" s="28"/>
      <c r="G50" s="28"/>
      <c r="I50" s="28"/>
      <c r="L50" s="28"/>
      <c r="M50" s="28"/>
      <c r="O50" s="28"/>
      <c r="Q50" s="28"/>
      <c r="R50" s="28"/>
      <c r="S50" s="28"/>
    </row>
    <row r="51" spans="3:19" ht="13.5">
      <c r="C51" s="28"/>
      <c r="E51" s="28"/>
      <c r="G51" s="28"/>
      <c r="I51" s="28"/>
      <c r="L51" s="28"/>
      <c r="M51" s="28"/>
      <c r="O51" s="28"/>
      <c r="Q51" s="28"/>
      <c r="R51" s="28"/>
      <c r="S51" s="28"/>
    </row>
    <row r="52" spans="3:19" ht="13.5">
      <c r="C52" s="28"/>
      <c r="E52" s="28"/>
      <c r="G52" s="28"/>
      <c r="I52" s="28"/>
      <c r="L52" s="28"/>
      <c r="M52" s="28"/>
      <c r="O52" s="28"/>
      <c r="Q52" s="28"/>
      <c r="R52" s="28"/>
      <c r="S52" s="28"/>
    </row>
    <row r="53" spans="3:19" ht="13.5">
      <c r="C53" s="28"/>
      <c r="E53" s="28"/>
      <c r="G53" s="28"/>
      <c r="I53" s="28"/>
      <c r="L53" s="28"/>
      <c r="M53" s="28"/>
      <c r="O53" s="28"/>
      <c r="Q53" s="28"/>
      <c r="R53" s="28"/>
      <c r="S53" s="28"/>
    </row>
    <row r="54" spans="3:19" ht="13.5">
      <c r="C54" s="28"/>
      <c r="E54" s="28"/>
      <c r="G54" s="28"/>
      <c r="I54" s="28"/>
      <c r="L54" s="28"/>
      <c r="M54" s="28"/>
      <c r="O54" s="28"/>
      <c r="Q54" s="28"/>
      <c r="R54" s="28"/>
      <c r="S54" s="28"/>
    </row>
    <row r="55" spans="3:19" ht="13.5">
      <c r="C55" s="28"/>
      <c r="E55" s="28"/>
      <c r="G55" s="28"/>
      <c r="I55" s="28"/>
      <c r="L55" s="28"/>
      <c r="M55" s="28"/>
      <c r="O55" s="28"/>
      <c r="Q55" s="28"/>
      <c r="R55" s="28"/>
      <c r="S55" s="28"/>
    </row>
    <row r="56" spans="3:19" ht="13.5">
      <c r="C56" s="28"/>
      <c r="E56" s="28"/>
      <c r="G56" s="28"/>
      <c r="I56" s="28"/>
      <c r="L56" s="28"/>
      <c r="M56" s="28"/>
      <c r="O56" s="28"/>
      <c r="Q56" s="28"/>
      <c r="R56" s="28"/>
      <c r="S56" s="28"/>
    </row>
    <row r="57" spans="3:19" ht="13.5">
      <c r="C57" s="28"/>
      <c r="E57" s="28"/>
      <c r="G57" s="28"/>
      <c r="I57" s="28"/>
      <c r="L57" s="28"/>
      <c r="M57" s="28"/>
      <c r="O57" s="28"/>
      <c r="Q57" s="28"/>
      <c r="R57" s="28"/>
      <c r="S57" s="28"/>
    </row>
    <row r="58" spans="3:19" ht="13.5">
      <c r="C58" s="28"/>
      <c r="E58" s="28"/>
      <c r="G58" s="28"/>
      <c r="I58" s="28"/>
      <c r="L58" s="28"/>
      <c r="M58" s="28"/>
      <c r="O58" s="28"/>
      <c r="Q58" s="28"/>
      <c r="R58" s="28"/>
      <c r="S58" s="28"/>
    </row>
    <row r="59" spans="3:19" ht="13.5">
      <c r="C59" s="28"/>
      <c r="E59" s="28"/>
      <c r="G59" s="28"/>
      <c r="I59" s="28"/>
      <c r="L59" s="28"/>
      <c r="M59" s="28"/>
      <c r="O59" s="28"/>
      <c r="Q59" s="28"/>
      <c r="R59" s="28"/>
      <c r="S59" s="28"/>
    </row>
    <row r="60" spans="3:19" ht="13.5">
      <c r="C60" s="28"/>
      <c r="E60" s="28"/>
      <c r="G60" s="28"/>
      <c r="I60" s="28"/>
      <c r="L60" s="28"/>
      <c r="M60" s="28"/>
      <c r="O60" s="28"/>
      <c r="Q60" s="28"/>
      <c r="R60" s="28"/>
      <c r="S60" s="28"/>
    </row>
    <row r="61" spans="3:19" ht="13.5">
      <c r="C61" s="28"/>
      <c r="E61" s="28"/>
      <c r="G61" s="28"/>
      <c r="I61" s="28"/>
      <c r="L61" s="28"/>
      <c r="M61" s="28"/>
      <c r="O61" s="28"/>
      <c r="Q61" s="28"/>
      <c r="R61" s="28"/>
      <c r="S61" s="28"/>
    </row>
    <row r="62" spans="3:19" ht="13.5">
      <c r="C62" s="28"/>
      <c r="E62" s="28"/>
      <c r="G62" s="28"/>
      <c r="I62" s="28"/>
      <c r="L62" s="28"/>
      <c r="M62" s="28"/>
      <c r="O62" s="28"/>
      <c r="Q62" s="28"/>
      <c r="R62" s="28"/>
      <c r="S62" s="28"/>
    </row>
    <row r="63" spans="3:19" ht="13.5">
      <c r="C63" s="28"/>
      <c r="E63" s="28"/>
      <c r="G63" s="28"/>
      <c r="I63" s="28"/>
      <c r="L63" s="28"/>
      <c r="M63" s="28"/>
      <c r="O63" s="28"/>
      <c r="Q63" s="28"/>
      <c r="R63" s="28"/>
      <c r="S63" s="28"/>
    </row>
    <row r="64" spans="3:19" ht="13.5">
      <c r="C64" s="28"/>
      <c r="E64" s="28"/>
      <c r="G64" s="28"/>
      <c r="I64" s="28"/>
      <c r="L64" s="28"/>
      <c r="M64" s="28"/>
      <c r="O64" s="28"/>
      <c r="Q64" s="28"/>
      <c r="R64" s="28"/>
      <c r="S64" s="28"/>
    </row>
    <row r="65" spans="3:19" ht="13.5">
      <c r="C65" s="28"/>
      <c r="E65" s="28"/>
      <c r="G65" s="28"/>
      <c r="I65" s="28"/>
      <c r="L65" s="28"/>
      <c r="M65" s="28"/>
      <c r="O65" s="28"/>
      <c r="Q65" s="28"/>
      <c r="R65" s="28"/>
      <c r="S65" s="28"/>
    </row>
    <row r="66" spans="3:19" ht="13.5">
      <c r="C66" s="28"/>
      <c r="E66" s="28"/>
      <c r="G66" s="28"/>
      <c r="I66" s="28"/>
      <c r="L66" s="28"/>
      <c r="M66" s="28"/>
      <c r="O66" s="28"/>
      <c r="Q66" s="28"/>
      <c r="R66" s="28"/>
      <c r="S66" s="28"/>
    </row>
    <row r="67" spans="3:19" ht="13.5">
      <c r="C67" s="28"/>
      <c r="E67" s="28"/>
      <c r="G67" s="28"/>
      <c r="I67" s="28"/>
      <c r="L67" s="28"/>
      <c r="M67" s="28"/>
      <c r="O67" s="28"/>
      <c r="Q67" s="28"/>
      <c r="R67" s="28"/>
      <c r="S67" s="28"/>
    </row>
    <row r="68" spans="5:19" ht="13.5">
      <c r="E68" s="28"/>
      <c r="G68" s="28"/>
      <c r="I68" s="28"/>
      <c r="L68" s="28"/>
      <c r="M68" s="28"/>
      <c r="O68" s="28"/>
      <c r="Q68" s="28"/>
      <c r="R68" s="28"/>
      <c r="S68" s="28"/>
    </row>
    <row r="69" spans="5:19" ht="13.5">
      <c r="E69" s="28"/>
      <c r="G69" s="28"/>
      <c r="I69" s="28"/>
      <c r="L69" s="28"/>
      <c r="M69" s="28"/>
      <c r="O69" s="28"/>
      <c r="Q69" s="28"/>
      <c r="R69" s="28"/>
      <c r="S69" s="28"/>
    </row>
    <row r="70" spans="5:19" ht="13.5">
      <c r="E70" s="28"/>
      <c r="G70" s="28"/>
      <c r="I70" s="28"/>
      <c r="L70" s="28"/>
      <c r="Q70" s="28"/>
      <c r="R70" s="28"/>
      <c r="S70" s="28"/>
    </row>
    <row r="71" spans="7:19" ht="13.5">
      <c r="G71" s="28"/>
      <c r="I71" s="28"/>
      <c r="L71" s="28"/>
      <c r="Q71" s="28"/>
      <c r="R71" s="28"/>
      <c r="S71" s="28"/>
    </row>
    <row r="72" spans="7:19" ht="13.5">
      <c r="G72" s="28"/>
      <c r="I72" s="28"/>
      <c r="L72" s="28"/>
      <c r="Q72" s="28"/>
      <c r="R72" s="28"/>
      <c r="S72" s="28"/>
    </row>
    <row r="73" spans="7:19" ht="13.5">
      <c r="G73" s="28"/>
      <c r="I73" s="28"/>
      <c r="Q73" s="28"/>
      <c r="R73" s="28"/>
      <c r="S73" s="28"/>
    </row>
    <row r="74" spans="7:19" ht="13.5">
      <c r="G74" s="28"/>
      <c r="I74" s="28"/>
      <c r="Q74" s="28"/>
      <c r="R74" s="28"/>
      <c r="S74" s="28"/>
    </row>
    <row r="75" spans="7:19" ht="13.5">
      <c r="G75" s="28"/>
      <c r="I75" s="28"/>
      <c r="Q75" s="28"/>
      <c r="R75" s="28"/>
      <c r="S75" s="28"/>
    </row>
    <row r="76" spans="7:19" ht="13.5">
      <c r="G76" s="28"/>
      <c r="I76" s="28"/>
      <c r="Q76" s="28"/>
      <c r="R76" s="28"/>
      <c r="S76" s="28"/>
    </row>
    <row r="77" spans="7:19" ht="13.5">
      <c r="G77" s="28"/>
      <c r="I77" s="28"/>
      <c r="Q77" s="28"/>
      <c r="R77" s="28"/>
      <c r="S77" s="28"/>
    </row>
    <row r="78" spans="7:19" ht="13.5">
      <c r="G78" s="28"/>
      <c r="I78" s="28"/>
      <c r="Q78" s="28"/>
      <c r="R78" s="28"/>
      <c r="S78" s="28"/>
    </row>
    <row r="79" spans="7:19" ht="13.5">
      <c r="G79" s="28"/>
      <c r="I79" s="28"/>
      <c r="Q79" s="28"/>
      <c r="R79" s="28"/>
      <c r="S79" s="28"/>
    </row>
    <row r="80" spans="7:19" ht="13.5">
      <c r="G80" s="28"/>
      <c r="I80" s="28"/>
      <c r="R80" s="28"/>
      <c r="S80" s="28"/>
    </row>
    <row r="81" spans="7:19" ht="13.5">
      <c r="G81" s="28"/>
      <c r="I81" s="28"/>
      <c r="S81" s="28"/>
    </row>
    <row r="82" spans="9:19" ht="13.5">
      <c r="I82" s="28"/>
      <c r="S82" s="28"/>
    </row>
    <row r="83" spans="9:19" ht="13.5">
      <c r="I83" s="28"/>
      <c r="S83" s="28"/>
    </row>
    <row r="84" spans="9:19" ht="13.5">
      <c r="I84" s="28"/>
      <c r="S84" s="28"/>
    </row>
    <row r="85" ht="13.5">
      <c r="S85" s="28"/>
    </row>
    <row r="86" ht="13.5">
      <c r="S86" s="28"/>
    </row>
    <row r="87" ht="13.5">
      <c r="S87" s="28"/>
    </row>
    <row r="88" ht="13.5">
      <c r="S88" s="28"/>
    </row>
    <row r="89" ht="13.5">
      <c r="S89" s="28"/>
    </row>
  </sheetData>
  <mergeCells count="25">
    <mergeCell ref="A6:A14"/>
    <mergeCell ref="A15:A23"/>
    <mergeCell ref="A24:A32"/>
    <mergeCell ref="A2:B5"/>
    <mergeCell ref="C2:H2"/>
    <mergeCell ref="I2:N2"/>
    <mergeCell ref="O2:T2"/>
    <mergeCell ref="C3:C4"/>
    <mergeCell ref="D3:D4"/>
    <mergeCell ref="E3:F3"/>
    <mergeCell ref="E4:E5"/>
    <mergeCell ref="F4:F5"/>
    <mergeCell ref="G3:H3"/>
    <mergeCell ref="I3:I4"/>
    <mergeCell ref="J3:J4"/>
    <mergeCell ref="K3:L3"/>
    <mergeCell ref="K4:K5"/>
    <mergeCell ref="L4:L5"/>
    <mergeCell ref="S3:T3"/>
    <mergeCell ref="Q4:Q5"/>
    <mergeCell ref="R4:R5"/>
    <mergeCell ref="M3:N3"/>
    <mergeCell ref="O3:O4"/>
    <mergeCell ref="P3:P4"/>
    <mergeCell ref="Q3:R3"/>
  </mergeCells>
  <printOptions/>
  <pageMargins left="0.76" right="0.31" top="0.93" bottom="0.49" header="0.512" footer="0.4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2016-02-15T05:40:03Z</dcterms:created>
  <dcterms:modified xsi:type="dcterms:W3CDTF">2016-02-15T05:47:27Z</dcterms:modified>
  <cp:category/>
  <cp:version/>
  <cp:contentType/>
  <cp:contentStatus/>
</cp:coreProperties>
</file>