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080" activeTab="0"/>
  </bookViews>
  <sheets>
    <sheet name="付表２　市町別　事業所数、従業者数、年間商品販売額（１）（２）" sheetId="1" r:id="rId1"/>
  </sheets>
  <definedNames>
    <definedName name="_xlnm.Print_Area" localSheetId="0">'付表２　市町別　事業所数、従業者数、年間商品販売額（１）（２）'!$A$1:$AE$33</definedName>
  </definedNames>
  <calcPr fullCalcOnLoad="1"/>
</workbook>
</file>

<file path=xl/sharedStrings.xml><?xml version="1.0" encoding="utf-8"?>
<sst xmlns="http://schemas.openxmlformats.org/spreadsheetml/2006/main" count="152" uniqueCount="55">
  <si>
    <t>事　  業　  所　  数</t>
  </si>
  <si>
    <t>従　  業　  者　  数</t>
  </si>
  <si>
    <t>１事業所当り従業者数</t>
  </si>
  <si>
    <t>1事業所当り年間商品販売額</t>
  </si>
  <si>
    <t>1従業者当り年間商品販売額</t>
  </si>
  <si>
    <t>構成比(%)</t>
  </si>
  <si>
    <t>対前回</t>
  </si>
  <si>
    <t>増減数</t>
  </si>
  <si>
    <t>増減率</t>
  </si>
  <si>
    <t>(事業所)</t>
  </si>
  <si>
    <t>(％)</t>
  </si>
  <si>
    <t>(人)</t>
  </si>
  <si>
    <t>(万円)</t>
  </si>
  <si>
    <t xml:space="preserve">   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</si>
  <si>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</si>
  <si>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</si>
  <si>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</si>
  <si>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</si>
  <si>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</si>
  <si>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</si>
  <si>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</si>
  <si>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</si>
  <si>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</si>
  <si>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</si>
  <si>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</si>
  <si>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</si>
  <si>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</si>
  <si>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</si>
  <si>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</si>
  <si>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</si>
  <si>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</si>
  <si>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</si>
  <si>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</si>
  <si>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</si>
  <si>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</si>
  <si>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</si>
  <si>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</si>
  <si>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</si>
  <si>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</si>
  <si>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</si>
  <si>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</si>
  <si>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 xml:space="preserve">       </t>
  </si>
  <si>
    <t xml:space="preserve">     </t>
  </si>
  <si>
    <t>付表２</t>
  </si>
  <si>
    <t>市町別、事業所数、従業者数、年間商品販売額　（１）</t>
  </si>
  <si>
    <t>市町別、事業所数、従業者数、年間商品販売額　（２）</t>
  </si>
  <si>
    <t>市　町</t>
  </si>
  <si>
    <t>年    間    商    品    販    売    額</t>
  </si>
  <si>
    <t>24年</t>
  </si>
  <si>
    <t>26年</t>
  </si>
  <si>
    <t>24年</t>
  </si>
  <si>
    <t>26年</t>
  </si>
  <si>
    <t>対前回増減率</t>
  </si>
  <si>
    <t>24年</t>
  </si>
  <si>
    <t>県　 計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</si>
</sst>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21" applyFont="1">
      <alignment vertical="center"/>
      <protection/>
    </xf>
    <xf numFmtId="0" fontId="0" fillId="0" borderId="0" xfId="0" applyFont="1" applyAlignment="1">
      <alignment/>
    </xf>
    <xf numFmtId="0" fontId="4" fillId="0" borderId="0" xfId="21" applyFo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193" fontId="4" fillId="0" borderId="0" xfId="21" applyNumberFormat="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21" applyFont="1" applyBorder="1" applyAlignment="1">
      <alignment horizontal="right" vertical="center"/>
      <protection/>
    </xf>
    <xf numFmtId="0" fontId="5" fillId="0" borderId="6" xfId="21" applyFont="1" applyBorder="1" applyAlignment="1">
      <alignment horizontal="right" vertical="center"/>
      <protection/>
    </xf>
    <xf numFmtId="0" fontId="5" fillId="0" borderId="7" xfId="21" applyFont="1" applyBorder="1" applyAlignment="1">
      <alignment horizontal="right" vertical="center"/>
      <protection/>
    </xf>
    <xf numFmtId="193" fontId="5" fillId="0" borderId="6" xfId="21" applyNumberFormat="1" applyFont="1" applyBorder="1" applyAlignment="1">
      <alignment horizontal="right" vertical="center"/>
      <protection/>
    </xf>
    <xf numFmtId="0" fontId="5" fillId="0" borderId="8" xfId="21" applyFont="1" applyBorder="1" applyAlignment="1">
      <alignment horizontal="right" vertical="center"/>
      <protection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4" fillId="0" borderId="9" xfId="21" applyFont="1" applyBorder="1">
      <alignment vertical="center"/>
      <protection/>
    </xf>
    <xf numFmtId="0" fontId="6" fillId="0" borderId="10" xfId="21" applyFont="1" applyBorder="1">
      <alignment vertical="center"/>
      <protection/>
    </xf>
    <xf numFmtId="177" fontId="6" fillId="0" borderId="10" xfId="21" applyNumberFormat="1" applyFont="1" applyBorder="1" applyAlignment="1">
      <alignment horizontal="right" vertical="center"/>
      <protection/>
    </xf>
    <xf numFmtId="193" fontId="6" fillId="0" borderId="10" xfId="21" applyNumberFormat="1" applyFont="1" applyBorder="1" applyAlignment="1">
      <alignment horizontal="right" vertical="center"/>
      <protection/>
    </xf>
    <xf numFmtId="190" fontId="6" fillId="0" borderId="11" xfId="21" applyNumberFormat="1" applyFont="1" applyBorder="1" applyAlignment="1">
      <alignment horizontal="right" vertical="center"/>
      <protection/>
    </xf>
    <xf numFmtId="190" fontId="6" fillId="0" borderId="10" xfId="21" applyNumberFormat="1" applyFont="1" applyBorder="1" applyAlignment="1">
      <alignment horizontal="right" vertical="center"/>
      <protection/>
    </xf>
    <xf numFmtId="177" fontId="6" fillId="0" borderId="9" xfId="21" applyNumberFormat="1" applyFont="1" applyBorder="1" applyAlignment="1">
      <alignment horizontal="right" vertical="center"/>
      <protection/>
    </xf>
    <xf numFmtId="177" fontId="6" fillId="0" borderId="10" xfId="0" applyNumberFormat="1" applyFont="1" applyBorder="1" applyAlignment="1">
      <alignment horizontal="right" vertical="center"/>
    </xf>
    <xf numFmtId="193" fontId="6" fillId="0" borderId="10" xfId="0" applyNumberFormat="1" applyFont="1" applyBorder="1" applyAlignment="1">
      <alignment horizontal="right" vertical="center"/>
    </xf>
    <xf numFmtId="190" fontId="6" fillId="0" borderId="11" xfId="0" applyNumberFormat="1" applyFont="1" applyBorder="1" applyAlignment="1">
      <alignment horizontal="right" vertical="center"/>
    </xf>
    <xf numFmtId="190" fontId="6" fillId="0" borderId="10" xfId="0" applyNumberFormat="1" applyFont="1" applyBorder="1" applyAlignment="1">
      <alignment horizontal="right" vertical="center"/>
    </xf>
    <xf numFmtId="0" fontId="4" fillId="0" borderId="12" xfId="21" applyFont="1" applyBorder="1">
      <alignment vertical="center"/>
      <protection/>
    </xf>
    <xf numFmtId="0" fontId="6" fillId="0" borderId="13" xfId="21" applyFont="1" applyBorder="1">
      <alignment vertical="center"/>
      <protection/>
    </xf>
    <xf numFmtId="177" fontId="6" fillId="0" borderId="13" xfId="21" applyNumberFormat="1" applyFont="1" applyBorder="1" applyAlignment="1">
      <alignment horizontal="right" vertical="center"/>
      <protection/>
    </xf>
    <xf numFmtId="193" fontId="6" fillId="0" borderId="13" xfId="21" applyNumberFormat="1" applyFont="1" applyBorder="1" applyAlignment="1">
      <alignment horizontal="right" vertical="center"/>
      <protection/>
    </xf>
    <xf numFmtId="190" fontId="6" fillId="0" borderId="14" xfId="21" applyNumberFormat="1" applyFont="1" applyBorder="1" applyAlignment="1">
      <alignment horizontal="right" vertical="center"/>
      <protection/>
    </xf>
    <xf numFmtId="190" fontId="6" fillId="0" borderId="13" xfId="21" applyNumberFormat="1" applyFont="1" applyBorder="1" applyAlignment="1">
      <alignment horizontal="right" vertical="center"/>
      <protection/>
    </xf>
    <xf numFmtId="177" fontId="6" fillId="0" borderId="12" xfId="21" applyNumberFormat="1" applyFont="1" applyBorder="1" applyAlignment="1">
      <alignment horizontal="right" vertical="center"/>
      <protection/>
    </xf>
    <xf numFmtId="177" fontId="6" fillId="0" borderId="0" xfId="0" applyNumberFormat="1" applyFont="1" applyBorder="1" applyAlignment="1">
      <alignment horizontal="right" vertical="center"/>
    </xf>
    <xf numFmtId="193" fontId="6" fillId="0" borderId="0" xfId="0" applyNumberFormat="1" applyFont="1" applyBorder="1" applyAlignment="1">
      <alignment horizontal="right" vertical="center"/>
    </xf>
    <xf numFmtId="190" fontId="6" fillId="0" borderId="2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0" fontId="4" fillId="0" borderId="15" xfId="21" applyFont="1" applyBorder="1">
      <alignment vertical="center"/>
      <protection/>
    </xf>
    <xf numFmtId="0" fontId="6" fillId="0" borderId="16" xfId="21" applyFont="1" applyBorder="1">
      <alignment vertical="center"/>
      <protection/>
    </xf>
    <xf numFmtId="177" fontId="6" fillId="0" borderId="17" xfId="21" applyNumberFormat="1" applyFont="1" applyBorder="1" applyAlignment="1">
      <alignment horizontal="right" vertical="center"/>
      <protection/>
    </xf>
    <xf numFmtId="193" fontId="6" fillId="0" borderId="17" xfId="21" applyNumberFormat="1" applyFont="1" applyBorder="1" applyAlignment="1">
      <alignment horizontal="right" vertical="center"/>
      <protection/>
    </xf>
    <xf numFmtId="190" fontId="6" fillId="0" borderId="16" xfId="21" applyNumberFormat="1" applyFont="1" applyBorder="1" applyAlignment="1">
      <alignment horizontal="right" vertical="center"/>
      <protection/>
    </xf>
    <xf numFmtId="190" fontId="6" fillId="0" borderId="17" xfId="21" applyNumberFormat="1" applyFont="1" applyBorder="1" applyAlignment="1">
      <alignment horizontal="right" vertical="center"/>
      <protection/>
    </xf>
    <xf numFmtId="177" fontId="6" fillId="0" borderId="15" xfId="21" applyNumberFormat="1" applyFont="1" applyBorder="1" applyAlignment="1">
      <alignment horizontal="right" vertical="center"/>
      <protection/>
    </xf>
    <xf numFmtId="177" fontId="6" fillId="0" borderId="17" xfId="0" applyNumberFormat="1" applyFont="1" applyBorder="1" applyAlignment="1">
      <alignment horizontal="right" vertical="center"/>
    </xf>
    <xf numFmtId="193" fontId="6" fillId="0" borderId="17" xfId="0" applyNumberFormat="1" applyFont="1" applyBorder="1" applyAlignment="1">
      <alignment horizontal="right" vertical="center"/>
    </xf>
    <xf numFmtId="190" fontId="6" fillId="0" borderId="16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0" fontId="4" fillId="0" borderId="18" xfId="21" applyFont="1" applyBorder="1" applyAlignment="1">
      <alignment horizontal="center" vertical="center"/>
      <protection/>
    </xf>
    <xf numFmtId="0" fontId="4" fillId="0" borderId="0" xfId="21" applyFont="1" applyBorder="1">
      <alignment vertical="center"/>
      <protection/>
    </xf>
    <xf numFmtId="177" fontId="4" fillId="0" borderId="0" xfId="21" applyNumberFormat="1" applyFont="1" applyBorder="1" applyAlignment="1">
      <alignment horizontal="right" vertical="center"/>
      <protection/>
    </xf>
    <xf numFmtId="193" fontId="4" fillId="0" borderId="0" xfId="21" applyNumberFormat="1" applyFont="1" applyBorder="1" applyAlignment="1">
      <alignment horizontal="right" vertical="center"/>
      <protection/>
    </xf>
    <xf numFmtId="190" fontId="4" fillId="0" borderId="2" xfId="21" applyNumberFormat="1" applyFont="1" applyBorder="1" applyAlignment="1">
      <alignment horizontal="right" vertical="center"/>
      <protection/>
    </xf>
    <xf numFmtId="190" fontId="4" fillId="0" borderId="0" xfId="21" applyNumberFormat="1" applyFont="1" applyBorder="1" applyAlignment="1">
      <alignment horizontal="right" vertical="center"/>
      <protection/>
    </xf>
    <xf numFmtId="177" fontId="4" fillId="0" borderId="18" xfId="21" applyNumberFormat="1" applyFont="1" applyBorder="1" applyAlignment="1">
      <alignment horizontal="right" vertical="center"/>
      <protection/>
    </xf>
    <xf numFmtId="0" fontId="4" fillId="0" borderId="18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0" fontId="4" fillId="0" borderId="2" xfId="0" applyNumberFormat="1" applyFont="1" applyBorder="1" applyAlignment="1">
      <alignment horizontal="right" vertical="center"/>
    </xf>
    <xf numFmtId="190" fontId="4" fillId="0" borderId="19" xfId="0" applyNumberFormat="1" applyFont="1" applyBorder="1" applyAlignment="1">
      <alignment horizontal="right" vertical="center"/>
    </xf>
    <xf numFmtId="0" fontId="6" fillId="0" borderId="0" xfId="21" applyFont="1" applyBorder="1">
      <alignment vertical="center"/>
      <protection/>
    </xf>
    <xf numFmtId="177" fontId="6" fillId="0" borderId="0" xfId="21" applyNumberFormat="1" applyFont="1" applyBorder="1" applyAlignment="1">
      <alignment horizontal="right" vertical="center"/>
      <protection/>
    </xf>
    <xf numFmtId="193" fontId="6" fillId="0" borderId="0" xfId="21" applyNumberFormat="1" applyFont="1" applyBorder="1" applyAlignment="1">
      <alignment horizontal="right" vertical="center"/>
      <protection/>
    </xf>
    <xf numFmtId="190" fontId="6" fillId="0" borderId="0" xfId="21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6" xfId="21" applyFont="1" applyBorder="1">
      <alignment vertical="center"/>
      <protection/>
    </xf>
    <xf numFmtId="177" fontId="4" fillId="0" borderId="6" xfId="21" applyNumberFormat="1" applyFont="1" applyBorder="1" applyAlignment="1">
      <alignment horizontal="right" vertical="center"/>
      <protection/>
    </xf>
    <xf numFmtId="193" fontId="4" fillId="0" borderId="6" xfId="21" applyNumberFormat="1" applyFont="1" applyBorder="1" applyAlignment="1">
      <alignment horizontal="right" vertical="center"/>
      <protection/>
    </xf>
    <xf numFmtId="190" fontId="4" fillId="0" borderId="7" xfId="21" applyNumberFormat="1" applyFont="1" applyBorder="1" applyAlignment="1">
      <alignment horizontal="right" vertical="center"/>
      <protection/>
    </xf>
    <xf numFmtId="190" fontId="4" fillId="0" borderId="6" xfId="21" applyNumberFormat="1" applyFont="1" applyBorder="1" applyAlignment="1">
      <alignment horizontal="right" vertical="center"/>
      <protection/>
    </xf>
    <xf numFmtId="177" fontId="4" fillId="0" borderId="8" xfId="21" applyNumberFormat="1" applyFont="1" applyBorder="1" applyAlignment="1">
      <alignment horizontal="right" vertical="center"/>
      <protection/>
    </xf>
    <xf numFmtId="0" fontId="4" fillId="0" borderId="8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190" fontId="4" fillId="0" borderId="7" xfId="0" applyNumberFormat="1" applyFont="1" applyBorder="1" applyAlignment="1">
      <alignment horizontal="right" vertical="center"/>
    </xf>
    <xf numFmtId="190" fontId="4" fillId="0" borderId="6" xfId="0" applyNumberFormat="1" applyFont="1" applyBorder="1" applyAlignment="1">
      <alignment horizontal="right" vertical="center"/>
    </xf>
    <xf numFmtId="3" fontId="6" fillId="0" borderId="9" xfId="21" applyNumberFormat="1" applyFont="1" applyBorder="1" applyAlignment="1">
      <alignment vertical="center"/>
      <protection/>
    </xf>
    <xf numFmtId="3" fontId="6" fillId="0" borderId="10" xfId="21" applyNumberFormat="1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2" xfId="21" applyNumberFormat="1" applyFont="1" applyBorder="1" applyAlignment="1">
      <alignment vertical="center"/>
      <protection/>
    </xf>
    <xf numFmtId="3" fontId="6" fillId="0" borderId="13" xfId="21" applyNumberFormat="1" applyFont="1" applyBorder="1" applyAlignment="1">
      <alignment vertical="center"/>
      <protection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6" xfId="21" applyNumberFormat="1" applyFont="1" applyBorder="1" applyAlignment="1">
      <alignment vertical="center"/>
      <protection/>
    </xf>
    <xf numFmtId="3" fontId="6" fillId="0" borderId="17" xfId="21" applyNumberFormat="1" applyFont="1" applyBorder="1" applyAlignment="1">
      <alignment vertical="center"/>
      <protection/>
    </xf>
    <xf numFmtId="0" fontId="4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4" fillId="0" borderId="18" xfId="21" applyNumberFormat="1" applyFont="1" applyBorder="1" applyAlignment="1">
      <alignment vertical="center"/>
      <protection/>
    </xf>
    <xf numFmtId="3" fontId="4" fillId="0" borderId="0" xfId="21" applyNumberFormat="1" applyFont="1" applyBorder="1" applyAlignment="1">
      <alignment vertical="center"/>
      <protection/>
    </xf>
    <xf numFmtId="38" fontId="4" fillId="0" borderId="0" xfId="17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21" applyFont="1" applyBorder="1" applyAlignment="1">
      <alignment vertical="center"/>
      <protection/>
    </xf>
    <xf numFmtId="3" fontId="6" fillId="0" borderId="0" xfId="21" applyNumberFormat="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3" fontId="4" fillId="0" borderId="6" xfId="21" applyNumberFormat="1" applyFont="1" applyBorder="1" applyAlignment="1">
      <alignment vertical="center"/>
      <protection/>
    </xf>
    <xf numFmtId="0" fontId="4" fillId="0" borderId="6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20" xfId="21" applyFont="1" applyBorder="1" applyAlignment="1">
      <alignment horizontal="center" vertical="center" wrapText="1"/>
      <protection/>
    </xf>
    <xf numFmtId="0" fontId="4" fillId="0" borderId="18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15" xfId="21" applyFont="1" applyBorder="1" applyAlignment="1">
      <alignment horizontal="center" vertical="center" wrapText="1"/>
      <protection/>
    </xf>
    <xf numFmtId="0" fontId="4" fillId="0" borderId="17" xfId="21" applyFont="1" applyBorder="1" applyAlignment="1">
      <alignment horizontal="center" vertical="center" wrapText="1"/>
      <protection/>
    </xf>
    <xf numFmtId="0" fontId="4" fillId="0" borderId="16" xfId="21" applyFont="1" applyBorder="1" applyAlignment="1">
      <alignment horizontal="center" vertical="center" wrapText="1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3" fontId="6" fillId="0" borderId="18" xfId="21" applyNumberFormat="1" applyFont="1" applyBorder="1" applyAlignment="1">
      <alignment vertical="center"/>
      <protection/>
    </xf>
    <xf numFmtId="3" fontId="4" fillId="0" borderId="8" xfId="21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付表２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E3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6.375" style="3" customWidth="1"/>
    <col min="2" max="2" width="11.625" style="3" customWidth="1"/>
    <col min="3" max="4" width="8.875" style="3" customWidth="1"/>
    <col min="5" max="6" width="6.125" style="3" customWidth="1"/>
    <col min="7" max="8" width="8.375" style="3" customWidth="1"/>
    <col min="9" max="10" width="9.375" style="3" customWidth="1"/>
    <col min="11" max="12" width="6.125" style="3" customWidth="1"/>
    <col min="13" max="14" width="8.375" style="3" customWidth="1"/>
    <col min="15" max="16" width="6.125" style="3" customWidth="1"/>
    <col min="17" max="17" width="6.875" style="3" customWidth="1"/>
    <col min="18" max="18" width="6.375" style="3" customWidth="1"/>
    <col min="19" max="19" width="11.625" style="3" customWidth="1"/>
    <col min="20" max="21" width="13.375" style="3" customWidth="1"/>
    <col min="22" max="23" width="6.625" style="3" customWidth="1"/>
    <col min="24" max="24" width="13.75390625" style="3" customWidth="1"/>
    <col min="25" max="25" width="7.375" style="3" customWidth="1"/>
    <col min="26" max="27" width="9.125" style="3" customWidth="1"/>
    <col min="28" max="28" width="7.125" style="3" customWidth="1"/>
    <col min="29" max="30" width="9.125" style="3" customWidth="1"/>
    <col min="31" max="31" width="7.125" style="3" customWidth="1"/>
    <col min="32" max="16384" width="9.00390625" style="3" customWidth="1"/>
  </cols>
  <sheetData>
    <row r="1" spans="1:31" ht="19.5" customHeight="1">
      <c r="A1" s="1" t="s">
        <v>43</v>
      </c>
      <c r="B1" s="134" t="s">
        <v>44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2" t="s">
        <v>43</v>
      </c>
      <c r="S1" s="117" t="s">
        <v>45</v>
      </c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1" ht="14.25" customHeight="1">
      <c r="A2" s="125" t="s">
        <v>46</v>
      </c>
      <c r="B2" s="126"/>
      <c r="C2" s="131" t="s">
        <v>0</v>
      </c>
      <c r="D2" s="132"/>
      <c r="E2" s="132"/>
      <c r="F2" s="132"/>
      <c r="G2" s="132"/>
      <c r="H2" s="133"/>
      <c r="I2" s="132" t="s">
        <v>1</v>
      </c>
      <c r="J2" s="132"/>
      <c r="K2" s="132"/>
      <c r="L2" s="132"/>
      <c r="M2" s="132"/>
      <c r="N2" s="132"/>
      <c r="O2" s="131" t="s">
        <v>2</v>
      </c>
      <c r="P2" s="132"/>
      <c r="Q2" s="133"/>
      <c r="R2" s="115" t="s">
        <v>46</v>
      </c>
      <c r="S2" s="118"/>
      <c r="T2" s="122" t="s">
        <v>47</v>
      </c>
      <c r="U2" s="123"/>
      <c r="V2" s="123"/>
      <c r="W2" s="123"/>
      <c r="X2" s="123"/>
      <c r="Y2" s="124"/>
      <c r="Z2" s="123" t="s">
        <v>3</v>
      </c>
      <c r="AA2" s="123"/>
      <c r="AB2" s="123"/>
      <c r="AC2" s="122" t="s">
        <v>4</v>
      </c>
      <c r="AD2" s="123"/>
      <c r="AE2" s="124"/>
    </row>
    <row r="3" spans="1:31" ht="12">
      <c r="A3" s="127"/>
      <c r="B3" s="128"/>
      <c r="C3" s="112" t="s">
        <v>48</v>
      </c>
      <c r="D3" s="112" t="s">
        <v>49</v>
      </c>
      <c r="E3" s="131" t="s">
        <v>5</v>
      </c>
      <c r="F3" s="133"/>
      <c r="G3" s="131" t="s">
        <v>6</v>
      </c>
      <c r="H3" s="133"/>
      <c r="I3" s="112" t="s">
        <v>48</v>
      </c>
      <c r="J3" s="112" t="s">
        <v>49</v>
      </c>
      <c r="K3" s="131" t="s">
        <v>5</v>
      </c>
      <c r="L3" s="133"/>
      <c r="M3" s="131" t="s">
        <v>6</v>
      </c>
      <c r="N3" s="132"/>
      <c r="O3" s="112" t="s">
        <v>50</v>
      </c>
      <c r="P3" s="112" t="s">
        <v>51</v>
      </c>
      <c r="Q3" s="112" t="s">
        <v>52</v>
      </c>
      <c r="R3" s="116"/>
      <c r="S3" s="119"/>
      <c r="T3" s="112" t="s">
        <v>53</v>
      </c>
      <c r="U3" s="112" t="s">
        <v>51</v>
      </c>
      <c r="V3" s="122" t="s">
        <v>5</v>
      </c>
      <c r="W3" s="124"/>
      <c r="X3" s="122" t="s">
        <v>6</v>
      </c>
      <c r="Y3" s="124"/>
      <c r="Z3" s="112" t="s">
        <v>53</v>
      </c>
      <c r="AA3" s="112" t="s">
        <v>51</v>
      </c>
      <c r="AB3" s="115" t="s">
        <v>52</v>
      </c>
      <c r="AC3" s="112" t="s">
        <v>53</v>
      </c>
      <c r="AD3" s="112" t="s">
        <v>51</v>
      </c>
      <c r="AE3" s="110" t="s">
        <v>52</v>
      </c>
    </row>
    <row r="4" spans="1:31" ht="12">
      <c r="A4" s="127"/>
      <c r="B4" s="128"/>
      <c r="C4" s="114"/>
      <c r="D4" s="114"/>
      <c r="E4" s="112" t="s">
        <v>50</v>
      </c>
      <c r="F4" s="112" t="s">
        <v>51</v>
      </c>
      <c r="G4" s="4" t="s">
        <v>7</v>
      </c>
      <c r="H4" s="5" t="s">
        <v>8</v>
      </c>
      <c r="I4" s="114"/>
      <c r="J4" s="114"/>
      <c r="K4" s="112" t="s">
        <v>50</v>
      </c>
      <c r="L4" s="112" t="s">
        <v>51</v>
      </c>
      <c r="M4" s="6" t="s">
        <v>7</v>
      </c>
      <c r="N4" s="7" t="s">
        <v>8</v>
      </c>
      <c r="O4" s="113"/>
      <c r="P4" s="113"/>
      <c r="Q4" s="114"/>
      <c r="R4" s="116"/>
      <c r="S4" s="119"/>
      <c r="T4" s="114"/>
      <c r="U4" s="114"/>
      <c r="V4" s="112" t="s">
        <v>50</v>
      </c>
      <c r="W4" s="112" t="s">
        <v>51</v>
      </c>
      <c r="X4" s="8" t="s">
        <v>7</v>
      </c>
      <c r="Y4" s="9" t="s">
        <v>8</v>
      </c>
      <c r="Z4" s="114"/>
      <c r="AA4" s="114"/>
      <c r="AB4" s="116"/>
      <c r="AC4" s="114"/>
      <c r="AD4" s="114"/>
      <c r="AE4" s="111"/>
    </row>
    <row r="5" spans="1:31" ht="12">
      <c r="A5" s="129"/>
      <c r="B5" s="130"/>
      <c r="C5" s="10" t="s">
        <v>9</v>
      </c>
      <c r="D5" s="11" t="s">
        <v>9</v>
      </c>
      <c r="E5" s="113"/>
      <c r="F5" s="113"/>
      <c r="G5" s="10" t="s">
        <v>9</v>
      </c>
      <c r="H5" s="12" t="s">
        <v>10</v>
      </c>
      <c r="I5" s="12" t="s">
        <v>11</v>
      </c>
      <c r="J5" s="10" t="s">
        <v>11</v>
      </c>
      <c r="K5" s="113"/>
      <c r="L5" s="113"/>
      <c r="M5" s="13" t="s">
        <v>11</v>
      </c>
      <c r="N5" s="14" t="s">
        <v>10</v>
      </c>
      <c r="O5" s="14" t="s">
        <v>11</v>
      </c>
      <c r="P5" s="10" t="s">
        <v>11</v>
      </c>
      <c r="Q5" s="12" t="s">
        <v>10</v>
      </c>
      <c r="R5" s="120"/>
      <c r="S5" s="121"/>
      <c r="T5" s="15" t="s">
        <v>12</v>
      </c>
      <c r="U5" s="16" t="s">
        <v>12</v>
      </c>
      <c r="V5" s="113"/>
      <c r="W5" s="113"/>
      <c r="X5" s="16" t="s">
        <v>12</v>
      </c>
      <c r="Y5" s="15" t="s">
        <v>10</v>
      </c>
      <c r="Z5" s="16" t="s">
        <v>12</v>
      </c>
      <c r="AA5" s="15" t="s">
        <v>12</v>
      </c>
      <c r="AB5" s="16" t="s">
        <v>10</v>
      </c>
      <c r="AC5" s="15" t="s">
        <v>12</v>
      </c>
      <c r="AD5" s="15" t="s">
        <v>12</v>
      </c>
      <c r="AE5" s="17" t="s">
        <v>10</v>
      </c>
    </row>
    <row r="6" spans="1:31" ht="16.5" customHeight="1" thickBot="1">
      <c r="A6" s="18" t="s">
        <v>13</v>
      </c>
      <c r="B6" s="19" t="s">
        <v>54</v>
      </c>
      <c r="C6" s="79">
        <f>SUM(C7:C8)</f>
        <v>14384</v>
      </c>
      <c r="D6" s="80">
        <f>SUM(D7:D8)</f>
        <v>14231</v>
      </c>
      <c r="E6" s="20">
        <f aca="true" t="shared" si="0" ref="E6:E33">ROUND(C6/$C$6*100,1)</f>
        <v>100</v>
      </c>
      <c r="F6" s="20">
        <f>ROUND(D6/D6*100,1)</f>
        <v>100</v>
      </c>
      <c r="G6" s="21">
        <f aca="true" t="shared" si="1" ref="G6:G33">D6-C6</f>
        <v>-153</v>
      </c>
      <c r="H6" s="22">
        <f aca="true" t="shared" si="2" ref="H6:H33">ROUND(D6/C6*100-100,1)</f>
        <v>-1.1</v>
      </c>
      <c r="I6" s="80">
        <f>SUM(I7:I8)</f>
        <v>87291</v>
      </c>
      <c r="J6" s="80">
        <f>SUM(J7:J8)</f>
        <v>90933</v>
      </c>
      <c r="K6" s="20">
        <f aca="true" t="shared" si="3" ref="K6:K33">ROUND(I6/$I$6*100,1)</f>
        <v>100</v>
      </c>
      <c r="L6" s="20">
        <f aca="true" t="shared" si="4" ref="L6:L33">ROUND(J6/$J$6*100,1)</f>
        <v>100</v>
      </c>
      <c r="M6" s="21">
        <f aca="true" t="shared" si="5" ref="M6:M33">J6-I6</f>
        <v>3642</v>
      </c>
      <c r="N6" s="23">
        <f aca="true" t="shared" si="6" ref="N6:N33">ROUND(J6/I6*100-100,1)</f>
        <v>4.2</v>
      </c>
      <c r="O6" s="24">
        <f>ROUND(I6/C6,1)</f>
        <v>6.1</v>
      </c>
      <c r="P6" s="20">
        <f aca="true" t="shared" si="7" ref="P6:P33">ROUND(J6/D6,1)</f>
        <v>6.4</v>
      </c>
      <c r="Q6" s="22">
        <f aca="true" t="shared" si="8" ref="Q6:Q33">ROUND(P6/O6*100-100,1)</f>
        <v>4.9</v>
      </c>
      <c r="R6" s="81" t="s">
        <v>13</v>
      </c>
      <c r="S6" s="82" t="s">
        <v>54</v>
      </c>
      <c r="T6" s="83">
        <f>SUM(T7:T8)</f>
        <v>266872088</v>
      </c>
      <c r="U6" s="84">
        <f>SUM(U7:U8)</f>
        <v>278783232</v>
      </c>
      <c r="V6" s="25">
        <f aca="true" t="shared" si="9" ref="V6:V33">ROUND(T6/$T$6*100,1)</f>
        <v>100</v>
      </c>
      <c r="W6" s="25">
        <f aca="true" t="shared" si="10" ref="W6:W33">ROUND(U6/$U$6*100,1)</f>
        <v>100</v>
      </c>
      <c r="X6" s="26">
        <f aca="true" t="shared" si="11" ref="X6:X33">U6-T6</f>
        <v>11911144</v>
      </c>
      <c r="Y6" s="27">
        <f aca="true" t="shared" si="12" ref="Y6:Y33">ROUND(U6/T6*100-100,1)</f>
        <v>4.5</v>
      </c>
      <c r="Z6" s="84">
        <f>ROUND(T6/C6,1)</f>
        <v>18553.4</v>
      </c>
      <c r="AA6" s="84">
        <f>ROUND(U6/D6,1)</f>
        <v>19589.9</v>
      </c>
      <c r="AB6" s="28">
        <f aca="true" t="shared" si="13" ref="AB6:AB33">ROUND(AA6/Z6*100-100,1)</f>
        <v>5.6</v>
      </c>
      <c r="AC6" s="83">
        <f>ROUND(T6/I6,1)</f>
        <v>3057.3</v>
      </c>
      <c r="AD6" s="84">
        <f>ROUND(U6/J6,1)</f>
        <v>3065.8</v>
      </c>
      <c r="AE6" s="27">
        <f>ROUND(AD6/AC6*100-100,1)</f>
        <v>0.3</v>
      </c>
    </row>
    <row r="7" spans="1:31" ht="16.5" customHeight="1" thickTop="1">
      <c r="A7" s="29" t="s">
        <v>13</v>
      </c>
      <c r="B7" s="30" t="s">
        <v>14</v>
      </c>
      <c r="C7" s="85">
        <f>SUM(C9:C21)</f>
        <v>12878</v>
      </c>
      <c r="D7" s="86">
        <f>SUM(D9:D21)</f>
        <v>12724</v>
      </c>
      <c r="E7" s="31">
        <f t="shared" si="0"/>
        <v>89.5</v>
      </c>
      <c r="F7" s="31">
        <f aca="true" t="shared" si="14" ref="F7:F33">ROUND(D7/$D$6*100,1)</f>
        <v>89.4</v>
      </c>
      <c r="G7" s="32">
        <f t="shared" si="1"/>
        <v>-154</v>
      </c>
      <c r="H7" s="33">
        <f t="shared" si="2"/>
        <v>-1.2</v>
      </c>
      <c r="I7" s="86">
        <f>SUM(I9:I21)</f>
        <v>78499</v>
      </c>
      <c r="J7" s="86">
        <f>SUM(J9:J21)</f>
        <v>81481</v>
      </c>
      <c r="K7" s="31">
        <f t="shared" si="3"/>
        <v>89.9</v>
      </c>
      <c r="L7" s="31">
        <f t="shared" si="4"/>
        <v>89.6</v>
      </c>
      <c r="M7" s="32">
        <f t="shared" si="5"/>
        <v>2982</v>
      </c>
      <c r="N7" s="34">
        <f t="shared" si="6"/>
        <v>3.8</v>
      </c>
      <c r="O7" s="35">
        <f aca="true" t="shared" si="15" ref="O7:O33">ROUND(I7/C7,1)</f>
        <v>6.1</v>
      </c>
      <c r="P7" s="31">
        <f t="shared" si="7"/>
        <v>6.4</v>
      </c>
      <c r="Q7" s="33">
        <f t="shared" si="8"/>
        <v>4.9</v>
      </c>
      <c r="R7" s="87" t="s">
        <v>13</v>
      </c>
      <c r="S7" s="88" t="s">
        <v>14</v>
      </c>
      <c r="T7" s="89">
        <f>SUM(T9:T21)</f>
        <v>246588396</v>
      </c>
      <c r="U7" s="90">
        <f>SUM(U9:U21)</f>
        <v>258365365</v>
      </c>
      <c r="V7" s="36">
        <f t="shared" si="9"/>
        <v>92.4</v>
      </c>
      <c r="W7" s="36">
        <f t="shared" si="10"/>
        <v>92.7</v>
      </c>
      <c r="X7" s="37">
        <f t="shared" si="11"/>
        <v>11776969</v>
      </c>
      <c r="Y7" s="38">
        <f t="shared" si="12"/>
        <v>4.8</v>
      </c>
      <c r="Z7" s="90">
        <f>ROUND(T7/C7,1)</f>
        <v>19148</v>
      </c>
      <c r="AA7" s="90">
        <f aca="true" t="shared" si="16" ref="AA7:AA32">ROUND(U7/D7,1)</f>
        <v>20305.4</v>
      </c>
      <c r="AB7" s="39">
        <f t="shared" si="13"/>
        <v>6</v>
      </c>
      <c r="AC7" s="89">
        <f aca="true" t="shared" si="17" ref="AC7:AC32">ROUND(T7/I7,1)</f>
        <v>3141.3</v>
      </c>
      <c r="AD7" s="90">
        <f>ROUND(U7/J7,1)</f>
        <v>3170.9</v>
      </c>
      <c r="AE7" s="38">
        <f aca="true" t="shared" si="18" ref="AE7:AE33">ROUND(AD7/AC7*100-100,1)</f>
        <v>0.9</v>
      </c>
    </row>
    <row r="8" spans="1:31" ht="16.5" customHeight="1">
      <c r="A8" s="40" t="s">
        <v>13</v>
      </c>
      <c r="B8" s="41" t="s">
        <v>15</v>
      </c>
      <c r="C8" s="91">
        <f>SUM(C22,C25,C29,C32)</f>
        <v>1506</v>
      </c>
      <c r="D8" s="92">
        <f>SUM(D22,D25,D29,D32)</f>
        <v>1507</v>
      </c>
      <c r="E8" s="42">
        <f t="shared" si="0"/>
        <v>10.5</v>
      </c>
      <c r="F8" s="42">
        <f t="shared" si="14"/>
        <v>10.6</v>
      </c>
      <c r="G8" s="43">
        <f t="shared" si="1"/>
        <v>1</v>
      </c>
      <c r="H8" s="44">
        <f t="shared" si="2"/>
        <v>0.1</v>
      </c>
      <c r="I8" s="92">
        <f>SUM(I22,I25,I29,I32)</f>
        <v>8792</v>
      </c>
      <c r="J8" s="92">
        <f>SUM(J22,J25,J29,J32)</f>
        <v>9452</v>
      </c>
      <c r="K8" s="42">
        <f t="shared" si="3"/>
        <v>10.1</v>
      </c>
      <c r="L8" s="42">
        <f t="shared" si="4"/>
        <v>10.4</v>
      </c>
      <c r="M8" s="43">
        <f t="shared" si="5"/>
        <v>660</v>
      </c>
      <c r="N8" s="45">
        <f t="shared" si="6"/>
        <v>7.5</v>
      </c>
      <c r="O8" s="46">
        <f t="shared" si="15"/>
        <v>5.8</v>
      </c>
      <c r="P8" s="42">
        <f t="shared" si="7"/>
        <v>6.3</v>
      </c>
      <c r="Q8" s="44">
        <f t="shared" si="8"/>
        <v>8.6</v>
      </c>
      <c r="R8" s="93" t="s">
        <v>13</v>
      </c>
      <c r="S8" s="94" t="s">
        <v>15</v>
      </c>
      <c r="T8" s="95">
        <f>SUM(T22,T25,T29,T32)</f>
        <v>20283692</v>
      </c>
      <c r="U8" s="96">
        <f>SUM(U22,U25,U29,U32)</f>
        <v>20417867</v>
      </c>
      <c r="V8" s="47">
        <f t="shared" si="9"/>
        <v>7.6</v>
      </c>
      <c r="W8" s="47">
        <f t="shared" si="10"/>
        <v>7.3</v>
      </c>
      <c r="X8" s="48">
        <f t="shared" si="11"/>
        <v>134175</v>
      </c>
      <c r="Y8" s="49">
        <f t="shared" si="12"/>
        <v>0.7</v>
      </c>
      <c r="Z8" s="96">
        <f>ROUND(T8/C8,1)</f>
        <v>13468.6</v>
      </c>
      <c r="AA8" s="96">
        <f t="shared" si="16"/>
        <v>13548.7</v>
      </c>
      <c r="AB8" s="50">
        <f t="shared" si="13"/>
        <v>0.6</v>
      </c>
      <c r="AC8" s="95">
        <f t="shared" si="17"/>
        <v>2307.1</v>
      </c>
      <c r="AD8" s="96">
        <f>ROUND(U8/J8,1)</f>
        <v>2160.2</v>
      </c>
      <c r="AE8" s="49">
        <f>ROUND(AD8/AC8*100-100,1)</f>
        <v>-6.4</v>
      </c>
    </row>
    <row r="9" spans="1:31" ht="16.5" customHeight="1">
      <c r="A9" s="51">
        <v>201</v>
      </c>
      <c r="B9" s="52" t="s">
        <v>16</v>
      </c>
      <c r="C9" s="97">
        <v>4104</v>
      </c>
      <c r="D9" s="98">
        <v>4048</v>
      </c>
      <c r="E9" s="53">
        <f t="shared" si="0"/>
        <v>28.5</v>
      </c>
      <c r="F9" s="53">
        <f t="shared" si="14"/>
        <v>28.4</v>
      </c>
      <c r="G9" s="54">
        <f t="shared" si="1"/>
        <v>-56</v>
      </c>
      <c r="H9" s="55">
        <f t="shared" si="2"/>
        <v>-1.4</v>
      </c>
      <c r="I9" s="99">
        <v>28363</v>
      </c>
      <c r="J9" s="98">
        <v>29435</v>
      </c>
      <c r="K9" s="53">
        <f t="shared" si="3"/>
        <v>32.5</v>
      </c>
      <c r="L9" s="53">
        <f t="shared" si="4"/>
        <v>32.4</v>
      </c>
      <c r="M9" s="54">
        <f t="shared" si="5"/>
        <v>1072</v>
      </c>
      <c r="N9" s="56">
        <f t="shared" si="6"/>
        <v>3.8</v>
      </c>
      <c r="O9" s="57">
        <f t="shared" si="15"/>
        <v>6.9</v>
      </c>
      <c r="P9" s="53">
        <f t="shared" si="7"/>
        <v>7.3</v>
      </c>
      <c r="Q9" s="55">
        <f t="shared" si="8"/>
        <v>5.8</v>
      </c>
      <c r="R9" s="58">
        <v>201</v>
      </c>
      <c r="S9" s="100" t="s">
        <v>16</v>
      </c>
      <c r="T9" s="101">
        <v>104250310</v>
      </c>
      <c r="U9" s="102">
        <v>110115433</v>
      </c>
      <c r="V9" s="59">
        <f t="shared" si="9"/>
        <v>39.1</v>
      </c>
      <c r="W9" s="59">
        <f t="shared" si="10"/>
        <v>39.5</v>
      </c>
      <c r="X9" s="60">
        <f t="shared" si="11"/>
        <v>5865123</v>
      </c>
      <c r="Y9" s="61">
        <f t="shared" si="12"/>
        <v>5.6</v>
      </c>
      <c r="Z9" s="102">
        <f aca="true" t="shared" si="19" ref="Z9:Z32">ROUND(T9/C9,1)</f>
        <v>25402.1</v>
      </c>
      <c r="AA9" s="102">
        <f t="shared" si="16"/>
        <v>27202.4</v>
      </c>
      <c r="AB9" s="62">
        <f t="shared" si="13"/>
        <v>7.1</v>
      </c>
      <c r="AC9" s="102">
        <f t="shared" si="17"/>
        <v>3675.6</v>
      </c>
      <c r="AD9" s="102">
        <f aca="true" t="shared" si="20" ref="AD9:AD32">ROUND(U9/J9,1)</f>
        <v>3741</v>
      </c>
      <c r="AE9" s="61">
        <f t="shared" si="18"/>
        <v>1.8</v>
      </c>
    </row>
    <row r="10" spans="1:31" ht="16.5" customHeight="1">
      <c r="A10" s="51">
        <v>202</v>
      </c>
      <c r="B10" s="52" t="s">
        <v>17</v>
      </c>
      <c r="C10" s="97">
        <v>2373</v>
      </c>
      <c r="D10" s="98">
        <v>2393</v>
      </c>
      <c r="E10" s="53">
        <f t="shared" si="0"/>
        <v>16.5</v>
      </c>
      <c r="F10" s="53">
        <f t="shared" si="14"/>
        <v>16.8</v>
      </c>
      <c r="G10" s="54">
        <f t="shared" si="1"/>
        <v>20</v>
      </c>
      <c r="H10" s="55">
        <f t="shared" si="2"/>
        <v>0.8</v>
      </c>
      <c r="I10" s="98">
        <v>16955</v>
      </c>
      <c r="J10" s="98">
        <v>17560</v>
      </c>
      <c r="K10" s="53">
        <f t="shared" si="3"/>
        <v>19.4</v>
      </c>
      <c r="L10" s="53">
        <f t="shared" si="4"/>
        <v>19.3</v>
      </c>
      <c r="M10" s="54">
        <f t="shared" si="5"/>
        <v>605</v>
      </c>
      <c r="N10" s="56">
        <f t="shared" si="6"/>
        <v>3.6</v>
      </c>
      <c r="O10" s="57">
        <f t="shared" si="15"/>
        <v>7.1</v>
      </c>
      <c r="P10" s="53">
        <f t="shared" si="7"/>
        <v>7.3</v>
      </c>
      <c r="Q10" s="55">
        <f t="shared" si="8"/>
        <v>2.8</v>
      </c>
      <c r="R10" s="58">
        <v>202</v>
      </c>
      <c r="S10" s="100" t="s">
        <v>17</v>
      </c>
      <c r="T10" s="101">
        <v>59359847</v>
      </c>
      <c r="U10" s="102">
        <v>63389208</v>
      </c>
      <c r="V10" s="59">
        <f t="shared" si="9"/>
        <v>22.2</v>
      </c>
      <c r="W10" s="59">
        <f t="shared" si="10"/>
        <v>22.7</v>
      </c>
      <c r="X10" s="60">
        <f t="shared" si="11"/>
        <v>4029361</v>
      </c>
      <c r="Y10" s="61">
        <f t="shared" si="12"/>
        <v>6.8</v>
      </c>
      <c r="Z10" s="102">
        <f t="shared" si="19"/>
        <v>25014.7</v>
      </c>
      <c r="AA10" s="102">
        <f t="shared" si="16"/>
        <v>26489.4</v>
      </c>
      <c r="AB10" s="61">
        <f t="shared" si="13"/>
        <v>5.9</v>
      </c>
      <c r="AC10" s="102">
        <f t="shared" si="17"/>
        <v>3501</v>
      </c>
      <c r="AD10" s="102">
        <f t="shared" si="20"/>
        <v>3609.9</v>
      </c>
      <c r="AE10" s="61">
        <f t="shared" si="18"/>
        <v>3.1</v>
      </c>
    </row>
    <row r="11" spans="1:31" ht="16.5" customHeight="1">
      <c r="A11" s="51">
        <v>203</v>
      </c>
      <c r="B11" s="52" t="s">
        <v>18</v>
      </c>
      <c r="C11" s="97">
        <v>655</v>
      </c>
      <c r="D11" s="98">
        <v>637</v>
      </c>
      <c r="E11" s="53">
        <f t="shared" si="0"/>
        <v>4.6</v>
      </c>
      <c r="F11" s="53">
        <f t="shared" si="14"/>
        <v>4.5</v>
      </c>
      <c r="G11" s="54">
        <f t="shared" si="1"/>
        <v>-18</v>
      </c>
      <c r="H11" s="55">
        <f t="shared" si="2"/>
        <v>-2.7</v>
      </c>
      <c r="I11" s="98">
        <v>3555</v>
      </c>
      <c r="J11" s="98">
        <v>3415</v>
      </c>
      <c r="K11" s="53">
        <f t="shared" si="3"/>
        <v>4.1</v>
      </c>
      <c r="L11" s="53">
        <f t="shared" si="4"/>
        <v>3.8</v>
      </c>
      <c r="M11" s="54">
        <f t="shared" si="5"/>
        <v>-140</v>
      </c>
      <c r="N11" s="56">
        <f t="shared" si="6"/>
        <v>-3.9</v>
      </c>
      <c r="O11" s="57">
        <f t="shared" si="15"/>
        <v>5.4</v>
      </c>
      <c r="P11" s="53">
        <f t="shared" si="7"/>
        <v>5.4</v>
      </c>
      <c r="Q11" s="55">
        <f t="shared" si="8"/>
        <v>0</v>
      </c>
      <c r="R11" s="58">
        <v>203</v>
      </c>
      <c r="S11" s="100" t="s">
        <v>18</v>
      </c>
      <c r="T11" s="101">
        <v>14408757</v>
      </c>
      <c r="U11" s="102">
        <v>9078108</v>
      </c>
      <c r="V11" s="59">
        <f t="shared" si="9"/>
        <v>5.4</v>
      </c>
      <c r="W11" s="59">
        <f t="shared" si="10"/>
        <v>3.3</v>
      </c>
      <c r="X11" s="60">
        <f t="shared" si="11"/>
        <v>-5330649</v>
      </c>
      <c r="Y11" s="61">
        <f t="shared" si="12"/>
        <v>-37</v>
      </c>
      <c r="Z11" s="102">
        <f t="shared" si="19"/>
        <v>21998.1</v>
      </c>
      <c r="AA11" s="102">
        <f t="shared" si="16"/>
        <v>14251.3</v>
      </c>
      <c r="AB11" s="61">
        <f t="shared" si="13"/>
        <v>-35.2</v>
      </c>
      <c r="AC11" s="102">
        <f t="shared" si="17"/>
        <v>4053.1</v>
      </c>
      <c r="AD11" s="102">
        <f t="shared" si="20"/>
        <v>2658.3</v>
      </c>
      <c r="AE11" s="61">
        <f t="shared" si="18"/>
        <v>-34.4</v>
      </c>
    </row>
    <row r="12" spans="1:31" ht="16.5" customHeight="1">
      <c r="A12" s="51">
        <v>204</v>
      </c>
      <c r="B12" s="52" t="s">
        <v>19</v>
      </c>
      <c r="C12" s="97">
        <v>1291</v>
      </c>
      <c r="D12" s="98">
        <v>1310</v>
      </c>
      <c r="E12" s="53">
        <f t="shared" si="0"/>
        <v>9</v>
      </c>
      <c r="F12" s="53">
        <f t="shared" si="14"/>
        <v>9.2</v>
      </c>
      <c r="G12" s="54">
        <f t="shared" si="1"/>
        <v>19</v>
      </c>
      <c r="H12" s="55">
        <f t="shared" si="2"/>
        <v>1.5</v>
      </c>
      <c r="I12" s="98">
        <v>8830</v>
      </c>
      <c r="J12" s="98">
        <v>9495</v>
      </c>
      <c r="K12" s="53">
        <f t="shared" si="3"/>
        <v>10.1</v>
      </c>
      <c r="L12" s="53">
        <f t="shared" si="4"/>
        <v>10.4</v>
      </c>
      <c r="M12" s="54">
        <f t="shared" si="5"/>
        <v>665</v>
      </c>
      <c r="N12" s="56">
        <f t="shared" si="6"/>
        <v>7.5</v>
      </c>
      <c r="O12" s="57">
        <f t="shared" si="15"/>
        <v>6.8</v>
      </c>
      <c r="P12" s="53">
        <f t="shared" si="7"/>
        <v>7.2</v>
      </c>
      <c r="Q12" s="55">
        <f t="shared" si="8"/>
        <v>5.9</v>
      </c>
      <c r="R12" s="58">
        <v>204</v>
      </c>
      <c r="S12" s="100" t="s">
        <v>19</v>
      </c>
      <c r="T12" s="101">
        <v>25626712</v>
      </c>
      <c r="U12" s="102">
        <v>27879685</v>
      </c>
      <c r="V12" s="59">
        <f t="shared" si="9"/>
        <v>9.6</v>
      </c>
      <c r="W12" s="59">
        <f t="shared" si="10"/>
        <v>10</v>
      </c>
      <c r="X12" s="60">
        <f t="shared" si="11"/>
        <v>2252973</v>
      </c>
      <c r="Y12" s="61">
        <f t="shared" si="12"/>
        <v>8.8</v>
      </c>
      <c r="Z12" s="102">
        <f t="shared" si="19"/>
        <v>19850.3</v>
      </c>
      <c r="AA12" s="102">
        <f t="shared" si="16"/>
        <v>21282.2</v>
      </c>
      <c r="AB12" s="61">
        <f t="shared" si="13"/>
        <v>7.2</v>
      </c>
      <c r="AC12" s="102">
        <f t="shared" si="17"/>
        <v>2902.2</v>
      </c>
      <c r="AD12" s="102">
        <f t="shared" si="20"/>
        <v>2936.2</v>
      </c>
      <c r="AE12" s="61">
        <f t="shared" si="18"/>
        <v>1.2</v>
      </c>
    </row>
    <row r="13" spans="1:31" ht="16.5" customHeight="1">
      <c r="A13" s="51">
        <v>205</v>
      </c>
      <c r="B13" s="52" t="s">
        <v>20</v>
      </c>
      <c r="C13" s="97">
        <v>687</v>
      </c>
      <c r="D13" s="98">
        <v>752</v>
      </c>
      <c r="E13" s="53">
        <f t="shared" si="0"/>
        <v>4.8</v>
      </c>
      <c r="F13" s="53">
        <f t="shared" si="14"/>
        <v>5.3</v>
      </c>
      <c r="G13" s="54">
        <f t="shared" si="1"/>
        <v>65</v>
      </c>
      <c r="H13" s="55">
        <f t="shared" si="2"/>
        <v>9.5</v>
      </c>
      <c r="I13" s="98">
        <v>5416</v>
      </c>
      <c r="J13" s="98">
        <v>6252</v>
      </c>
      <c r="K13" s="53">
        <f t="shared" si="3"/>
        <v>6.2</v>
      </c>
      <c r="L13" s="53">
        <f t="shared" si="4"/>
        <v>6.9</v>
      </c>
      <c r="M13" s="54">
        <f t="shared" si="5"/>
        <v>836</v>
      </c>
      <c r="N13" s="56">
        <f t="shared" si="6"/>
        <v>15.4</v>
      </c>
      <c r="O13" s="57">
        <f t="shared" si="15"/>
        <v>7.9</v>
      </c>
      <c r="P13" s="53">
        <f t="shared" si="7"/>
        <v>8.3</v>
      </c>
      <c r="Q13" s="55">
        <f t="shared" si="8"/>
        <v>5.1</v>
      </c>
      <c r="R13" s="58">
        <v>205</v>
      </c>
      <c r="S13" s="100" t="s">
        <v>20</v>
      </c>
      <c r="T13" s="101">
        <v>15531176</v>
      </c>
      <c r="U13" s="102">
        <v>18446682</v>
      </c>
      <c r="V13" s="59">
        <f t="shared" si="9"/>
        <v>5.8</v>
      </c>
      <c r="W13" s="59">
        <f t="shared" si="10"/>
        <v>6.6</v>
      </c>
      <c r="X13" s="60">
        <f t="shared" si="11"/>
        <v>2915506</v>
      </c>
      <c r="Y13" s="61">
        <f t="shared" si="12"/>
        <v>18.8</v>
      </c>
      <c r="Z13" s="102">
        <f t="shared" si="19"/>
        <v>22607.2</v>
      </c>
      <c r="AA13" s="102">
        <f t="shared" si="16"/>
        <v>24530.2</v>
      </c>
      <c r="AB13" s="61">
        <f t="shared" si="13"/>
        <v>8.5</v>
      </c>
      <c r="AC13" s="102">
        <f t="shared" si="17"/>
        <v>2867.6</v>
      </c>
      <c r="AD13" s="102">
        <f t="shared" si="20"/>
        <v>2950.5</v>
      </c>
      <c r="AE13" s="61">
        <f t="shared" si="18"/>
        <v>2.9</v>
      </c>
    </row>
    <row r="14" spans="1:31" ht="16.5" customHeight="1">
      <c r="A14" s="51">
        <v>207</v>
      </c>
      <c r="B14" s="52" t="s">
        <v>21</v>
      </c>
      <c r="C14" s="97">
        <v>435</v>
      </c>
      <c r="D14" s="98">
        <v>416</v>
      </c>
      <c r="E14" s="53">
        <f t="shared" si="0"/>
        <v>3</v>
      </c>
      <c r="F14" s="53">
        <f t="shared" si="14"/>
        <v>2.9</v>
      </c>
      <c r="G14" s="54">
        <f t="shared" si="1"/>
        <v>-19</v>
      </c>
      <c r="H14" s="55">
        <f t="shared" si="2"/>
        <v>-4.4</v>
      </c>
      <c r="I14" s="98">
        <v>1640</v>
      </c>
      <c r="J14" s="98">
        <v>1602</v>
      </c>
      <c r="K14" s="53">
        <f t="shared" si="3"/>
        <v>1.9</v>
      </c>
      <c r="L14" s="53">
        <f t="shared" si="4"/>
        <v>1.8</v>
      </c>
      <c r="M14" s="54">
        <f t="shared" si="5"/>
        <v>-38</v>
      </c>
      <c r="N14" s="56">
        <f t="shared" si="6"/>
        <v>-2.3</v>
      </c>
      <c r="O14" s="57">
        <f t="shared" si="15"/>
        <v>3.8</v>
      </c>
      <c r="P14" s="53">
        <f t="shared" si="7"/>
        <v>3.9</v>
      </c>
      <c r="Q14" s="55">
        <f t="shared" si="8"/>
        <v>2.6</v>
      </c>
      <c r="R14" s="58">
        <v>207</v>
      </c>
      <c r="S14" s="100" t="s">
        <v>21</v>
      </c>
      <c r="T14" s="101">
        <v>2267932</v>
      </c>
      <c r="U14" s="102">
        <v>2728782</v>
      </c>
      <c r="V14" s="59">
        <f t="shared" si="9"/>
        <v>0.8</v>
      </c>
      <c r="W14" s="59">
        <f t="shared" si="10"/>
        <v>1</v>
      </c>
      <c r="X14" s="60">
        <f t="shared" si="11"/>
        <v>460850</v>
      </c>
      <c r="Y14" s="61">
        <f t="shared" si="12"/>
        <v>20.3</v>
      </c>
      <c r="Z14" s="102">
        <f t="shared" si="19"/>
        <v>5213.6</v>
      </c>
      <c r="AA14" s="102">
        <f t="shared" si="16"/>
        <v>6559.6</v>
      </c>
      <c r="AB14" s="61">
        <f t="shared" si="13"/>
        <v>25.8</v>
      </c>
      <c r="AC14" s="102">
        <f t="shared" si="17"/>
        <v>1382.9</v>
      </c>
      <c r="AD14" s="102">
        <f t="shared" si="20"/>
        <v>1703.4</v>
      </c>
      <c r="AE14" s="61">
        <f t="shared" si="18"/>
        <v>23.2</v>
      </c>
    </row>
    <row r="15" spans="1:31" ht="16.5" customHeight="1">
      <c r="A15" s="51">
        <v>208</v>
      </c>
      <c r="B15" s="52" t="s">
        <v>22</v>
      </c>
      <c r="C15" s="97">
        <v>292</v>
      </c>
      <c r="D15" s="98">
        <v>271</v>
      </c>
      <c r="E15" s="53">
        <f t="shared" si="0"/>
        <v>2</v>
      </c>
      <c r="F15" s="53">
        <f t="shared" si="14"/>
        <v>1.9</v>
      </c>
      <c r="G15" s="54">
        <f t="shared" si="1"/>
        <v>-21</v>
      </c>
      <c r="H15" s="55">
        <f t="shared" si="2"/>
        <v>-7.2</v>
      </c>
      <c r="I15" s="98">
        <v>1044</v>
      </c>
      <c r="J15" s="98">
        <v>1180</v>
      </c>
      <c r="K15" s="53">
        <f t="shared" si="3"/>
        <v>1.2</v>
      </c>
      <c r="L15" s="53">
        <f t="shared" si="4"/>
        <v>1.3</v>
      </c>
      <c r="M15" s="54">
        <f t="shared" si="5"/>
        <v>136</v>
      </c>
      <c r="N15" s="56">
        <f t="shared" si="6"/>
        <v>13</v>
      </c>
      <c r="O15" s="57">
        <f t="shared" si="15"/>
        <v>3.6</v>
      </c>
      <c r="P15" s="53">
        <f t="shared" si="7"/>
        <v>4.4</v>
      </c>
      <c r="Q15" s="55">
        <f t="shared" si="8"/>
        <v>22.2</v>
      </c>
      <c r="R15" s="58">
        <v>208</v>
      </c>
      <c r="S15" s="100" t="s">
        <v>22</v>
      </c>
      <c r="T15" s="101">
        <v>3046958</v>
      </c>
      <c r="U15" s="102">
        <v>2761340</v>
      </c>
      <c r="V15" s="59">
        <f t="shared" si="9"/>
        <v>1.1</v>
      </c>
      <c r="W15" s="59">
        <f t="shared" si="10"/>
        <v>1</v>
      </c>
      <c r="X15" s="60">
        <f t="shared" si="11"/>
        <v>-285618</v>
      </c>
      <c r="Y15" s="61">
        <f t="shared" si="12"/>
        <v>-9.4</v>
      </c>
      <c r="Z15" s="102">
        <f t="shared" si="19"/>
        <v>10434.8</v>
      </c>
      <c r="AA15" s="102">
        <f t="shared" si="16"/>
        <v>10189.4</v>
      </c>
      <c r="AB15" s="61">
        <f t="shared" si="13"/>
        <v>-2.4</v>
      </c>
      <c r="AC15" s="102">
        <f t="shared" si="17"/>
        <v>2918.5</v>
      </c>
      <c r="AD15" s="102">
        <f t="shared" si="20"/>
        <v>2340.1</v>
      </c>
      <c r="AE15" s="61">
        <f t="shared" si="18"/>
        <v>-19.8</v>
      </c>
    </row>
    <row r="16" spans="1:31" ht="16.5" customHeight="1">
      <c r="A16" s="51">
        <v>209</v>
      </c>
      <c r="B16" s="52" t="s">
        <v>23</v>
      </c>
      <c r="C16" s="97">
        <v>472</v>
      </c>
      <c r="D16" s="98">
        <v>444</v>
      </c>
      <c r="E16" s="53">
        <f t="shared" si="0"/>
        <v>3.3</v>
      </c>
      <c r="F16" s="53">
        <f t="shared" si="14"/>
        <v>3.1</v>
      </c>
      <c r="G16" s="54">
        <f t="shared" si="1"/>
        <v>-28</v>
      </c>
      <c r="H16" s="55">
        <f t="shared" si="2"/>
        <v>-5.9</v>
      </c>
      <c r="I16" s="98">
        <v>1746</v>
      </c>
      <c r="J16" s="98">
        <v>1695</v>
      </c>
      <c r="K16" s="53">
        <f t="shared" si="3"/>
        <v>2</v>
      </c>
      <c r="L16" s="53">
        <f t="shared" si="4"/>
        <v>1.9</v>
      </c>
      <c r="M16" s="54">
        <f t="shared" si="5"/>
        <v>-51</v>
      </c>
      <c r="N16" s="56">
        <f t="shared" si="6"/>
        <v>-2.9</v>
      </c>
      <c r="O16" s="57">
        <f t="shared" si="15"/>
        <v>3.7</v>
      </c>
      <c r="P16" s="53">
        <f t="shared" si="7"/>
        <v>3.8</v>
      </c>
      <c r="Q16" s="55">
        <f t="shared" si="8"/>
        <v>2.7</v>
      </c>
      <c r="R16" s="58">
        <v>209</v>
      </c>
      <c r="S16" s="100" t="s">
        <v>23</v>
      </c>
      <c r="T16" s="101">
        <v>3363612</v>
      </c>
      <c r="U16" s="102">
        <v>4142448</v>
      </c>
      <c r="V16" s="59">
        <f t="shared" si="9"/>
        <v>1.3</v>
      </c>
      <c r="W16" s="59">
        <f t="shared" si="10"/>
        <v>1.5</v>
      </c>
      <c r="X16" s="60">
        <f t="shared" si="11"/>
        <v>778836</v>
      </c>
      <c r="Y16" s="61">
        <f t="shared" si="12"/>
        <v>23.2</v>
      </c>
      <c r="Z16" s="102">
        <f t="shared" si="19"/>
        <v>7126.3</v>
      </c>
      <c r="AA16" s="102">
        <f t="shared" si="16"/>
        <v>9329.8</v>
      </c>
      <c r="AB16" s="61">
        <f t="shared" si="13"/>
        <v>30.9</v>
      </c>
      <c r="AC16" s="102">
        <f t="shared" si="17"/>
        <v>1926.5</v>
      </c>
      <c r="AD16" s="102">
        <f t="shared" si="20"/>
        <v>2443.9</v>
      </c>
      <c r="AE16" s="61">
        <f t="shared" si="18"/>
        <v>26.9</v>
      </c>
    </row>
    <row r="17" spans="1:31" ht="16.5" customHeight="1">
      <c r="A17" s="51">
        <v>210</v>
      </c>
      <c r="B17" s="52" t="s">
        <v>24</v>
      </c>
      <c r="C17" s="97">
        <v>494</v>
      </c>
      <c r="D17" s="98">
        <v>440</v>
      </c>
      <c r="E17" s="53">
        <f t="shared" si="0"/>
        <v>3.4</v>
      </c>
      <c r="F17" s="53">
        <f t="shared" si="14"/>
        <v>3.1</v>
      </c>
      <c r="G17" s="54">
        <f t="shared" si="1"/>
        <v>-54</v>
      </c>
      <c r="H17" s="55">
        <f t="shared" si="2"/>
        <v>-10.9</v>
      </c>
      <c r="I17" s="98">
        <v>1911</v>
      </c>
      <c r="J17" s="98">
        <v>1957</v>
      </c>
      <c r="K17" s="53">
        <f t="shared" si="3"/>
        <v>2.2</v>
      </c>
      <c r="L17" s="53">
        <f t="shared" si="4"/>
        <v>2.2</v>
      </c>
      <c r="M17" s="54">
        <f t="shared" si="5"/>
        <v>46</v>
      </c>
      <c r="N17" s="56">
        <f t="shared" si="6"/>
        <v>2.4</v>
      </c>
      <c r="O17" s="57">
        <f t="shared" si="15"/>
        <v>3.9</v>
      </c>
      <c r="P17" s="53">
        <f t="shared" si="7"/>
        <v>4.4</v>
      </c>
      <c r="Q17" s="55">
        <f t="shared" si="8"/>
        <v>12.8</v>
      </c>
      <c r="R17" s="58">
        <v>210</v>
      </c>
      <c r="S17" s="100" t="s">
        <v>24</v>
      </c>
      <c r="T17" s="101">
        <v>3210268</v>
      </c>
      <c r="U17" s="102">
        <v>3327478</v>
      </c>
      <c r="V17" s="59">
        <f t="shared" si="9"/>
        <v>1.2</v>
      </c>
      <c r="W17" s="59">
        <f t="shared" si="10"/>
        <v>1.2</v>
      </c>
      <c r="X17" s="60">
        <f t="shared" si="11"/>
        <v>117210</v>
      </c>
      <c r="Y17" s="61">
        <f t="shared" si="12"/>
        <v>3.7</v>
      </c>
      <c r="Z17" s="102">
        <f t="shared" si="19"/>
        <v>6498.5</v>
      </c>
      <c r="AA17" s="102">
        <f t="shared" si="16"/>
        <v>7562.5</v>
      </c>
      <c r="AB17" s="61">
        <f t="shared" si="13"/>
        <v>16.4</v>
      </c>
      <c r="AC17" s="102">
        <f t="shared" si="17"/>
        <v>1679.9</v>
      </c>
      <c r="AD17" s="102">
        <f t="shared" si="20"/>
        <v>1700.3</v>
      </c>
      <c r="AE17" s="61">
        <f t="shared" si="18"/>
        <v>1.2</v>
      </c>
    </row>
    <row r="18" spans="1:31" ht="16.5" customHeight="1">
      <c r="A18" s="51">
        <v>211</v>
      </c>
      <c r="B18" s="52" t="s">
        <v>25</v>
      </c>
      <c r="C18" s="97">
        <v>624</v>
      </c>
      <c r="D18" s="98">
        <v>609</v>
      </c>
      <c r="E18" s="53">
        <f t="shared" si="0"/>
        <v>4.3</v>
      </c>
      <c r="F18" s="53">
        <f t="shared" si="14"/>
        <v>4.3</v>
      </c>
      <c r="G18" s="54">
        <f t="shared" si="1"/>
        <v>-15</v>
      </c>
      <c r="H18" s="55">
        <f t="shared" si="2"/>
        <v>-2.4</v>
      </c>
      <c r="I18" s="98">
        <v>2354</v>
      </c>
      <c r="J18" s="98">
        <v>2339</v>
      </c>
      <c r="K18" s="53">
        <f t="shared" si="3"/>
        <v>2.7</v>
      </c>
      <c r="L18" s="53">
        <f t="shared" si="4"/>
        <v>2.6</v>
      </c>
      <c r="M18" s="54">
        <f t="shared" si="5"/>
        <v>-15</v>
      </c>
      <c r="N18" s="56">
        <f t="shared" si="6"/>
        <v>-0.6</v>
      </c>
      <c r="O18" s="57">
        <f t="shared" si="15"/>
        <v>3.8</v>
      </c>
      <c r="P18" s="53">
        <f t="shared" si="7"/>
        <v>3.8</v>
      </c>
      <c r="Q18" s="55">
        <f t="shared" si="8"/>
        <v>0</v>
      </c>
      <c r="R18" s="58">
        <v>211</v>
      </c>
      <c r="S18" s="100" t="s">
        <v>25</v>
      </c>
      <c r="T18" s="101">
        <v>4901926</v>
      </c>
      <c r="U18" s="102">
        <v>5148380</v>
      </c>
      <c r="V18" s="59">
        <f t="shared" si="9"/>
        <v>1.8</v>
      </c>
      <c r="W18" s="59">
        <f t="shared" si="10"/>
        <v>1.8</v>
      </c>
      <c r="X18" s="60">
        <f t="shared" si="11"/>
        <v>246454</v>
      </c>
      <c r="Y18" s="61">
        <f t="shared" si="12"/>
        <v>5</v>
      </c>
      <c r="Z18" s="102">
        <f t="shared" si="19"/>
        <v>7855.7</v>
      </c>
      <c r="AA18" s="102">
        <f t="shared" si="16"/>
        <v>8453.8</v>
      </c>
      <c r="AB18" s="61">
        <f t="shared" si="13"/>
        <v>7.6</v>
      </c>
      <c r="AC18" s="102">
        <f t="shared" si="17"/>
        <v>2082.4</v>
      </c>
      <c r="AD18" s="102">
        <f t="shared" si="20"/>
        <v>2201.1</v>
      </c>
      <c r="AE18" s="61">
        <f t="shared" si="18"/>
        <v>5.7</v>
      </c>
    </row>
    <row r="19" spans="1:31" ht="16.5" customHeight="1">
      <c r="A19" s="51">
        <v>212</v>
      </c>
      <c r="B19" s="52" t="s">
        <v>26</v>
      </c>
      <c r="C19" s="97">
        <v>260</v>
      </c>
      <c r="D19" s="98">
        <v>267</v>
      </c>
      <c r="E19" s="53">
        <f t="shared" si="0"/>
        <v>1.8</v>
      </c>
      <c r="F19" s="53">
        <f t="shared" si="14"/>
        <v>1.9</v>
      </c>
      <c r="G19" s="54">
        <f t="shared" si="1"/>
        <v>7</v>
      </c>
      <c r="H19" s="55">
        <f t="shared" si="2"/>
        <v>2.7</v>
      </c>
      <c r="I19" s="98">
        <v>1147</v>
      </c>
      <c r="J19" s="98">
        <v>1243</v>
      </c>
      <c r="K19" s="53">
        <f t="shared" si="3"/>
        <v>1.3</v>
      </c>
      <c r="L19" s="53">
        <f t="shared" si="4"/>
        <v>1.4</v>
      </c>
      <c r="M19" s="54">
        <f t="shared" si="5"/>
        <v>96</v>
      </c>
      <c r="N19" s="56">
        <f t="shared" si="6"/>
        <v>8.4</v>
      </c>
      <c r="O19" s="57">
        <f t="shared" si="15"/>
        <v>4.4</v>
      </c>
      <c r="P19" s="53">
        <f t="shared" si="7"/>
        <v>4.7</v>
      </c>
      <c r="Q19" s="55">
        <f t="shared" si="8"/>
        <v>6.8</v>
      </c>
      <c r="R19" s="58">
        <v>212</v>
      </c>
      <c r="S19" s="100" t="s">
        <v>26</v>
      </c>
      <c r="T19" s="101">
        <v>1683056</v>
      </c>
      <c r="U19" s="102">
        <v>1797168</v>
      </c>
      <c r="V19" s="59">
        <f t="shared" si="9"/>
        <v>0.6</v>
      </c>
      <c r="W19" s="59">
        <f t="shared" si="10"/>
        <v>0.6</v>
      </c>
      <c r="X19" s="60">
        <f t="shared" si="11"/>
        <v>114112</v>
      </c>
      <c r="Y19" s="61">
        <f t="shared" si="12"/>
        <v>6.8</v>
      </c>
      <c r="Z19" s="102">
        <f t="shared" si="19"/>
        <v>6473.3</v>
      </c>
      <c r="AA19" s="102">
        <f t="shared" si="16"/>
        <v>6731</v>
      </c>
      <c r="AB19" s="61">
        <f t="shared" si="13"/>
        <v>4</v>
      </c>
      <c r="AC19" s="102">
        <f t="shared" si="17"/>
        <v>1467.4</v>
      </c>
      <c r="AD19" s="102">
        <f t="shared" si="20"/>
        <v>1445.8</v>
      </c>
      <c r="AE19" s="61">
        <f t="shared" si="18"/>
        <v>-1.5</v>
      </c>
    </row>
    <row r="20" spans="1:31" ht="16.5" customHeight="1">
      <c r="A20" s="51">
        <v>213</v>
      </c>
      <c r="B20" s="52" t="s">
        <v>27</v>
      </c>
      <c r="C20" s="97">
        <v>516</v>
      </c>
      <c r="D20" s="98">
        <v>528</v>
      </c>
      <c r="E20" s="53">
        <f t="shared" si="0"/>
        <v>3.6</v>
      </c>
      <c r="F20" s="53">
        <f t="shared" si="14"/>
        <v>3.7</v>
      </c>
      <c r="G20" s="54">
        <f t="shared" si="1"/>
        <v>12</v>
      </c>
      <c r="H20" s="55">
        <f t="shared" si="2"/>
        <v>2.3</v>
      </c>
      <c r="I20" s="98">
        <v>2337</v>
      </c>
      <c r="J20" s="98">
        <v>2442</v>
      </c>
      <c r="K20" s="53">
        <f t="shared" si="3"/>
        <v>2.7</v>
      </c>
      <c r="L20" s="53">
        <f t="shared" si="4"/>
        <v>2.7</v>
      </c>
      <c r="M20" s="54">
        <f t="shared" si="5"/>
        <v>105</v>
      </c>
      <c r="N20" s="56">
        <f t="shared" si="6"/>
        <v>4.5</v>
      </c>
      <c r="O20" s="57">
        <f t="shared" si="15"/>
        <v>4.5</v>
      </c>
      <c r="P20" s="53">
        <f t="shared" si="7"/>
        <v>4.6</v>
      </c>
      <c r="Q20" s="55">
        <f t="shared" si="8"/>
        <v>2.2</v>
      </c>
      <c r="R20" s="58">
        <v>213</v>
      </c>
      <c r="S20" s="100" t="s">
        <v>27</v>
      </c>
      <c r="T20" s="101">
        <v>3431809</v>
      </c>
      <c r="U20" s="102">
        <v>4073442</v>
      </c>
      <c r="V20" s="59">
        <f t="shared" si="9"/>
        <v>1.3</v>
      </c>
      <c r="W20" s="59">
        <f t="shared" si="10"/>
        <v>1.5</v>
      </c>
      <c r="X20" s="60">
        <f t="shared" si="11"/>
        <v>641633</v>
      </c>
      <c r="Y20" s="61">
        <f t="shared" si="12"/>
        <v>18.7</v>
      </c>
      <c r="Z20" s="102">
        <f t="shared" si="19"/>
        <v>6650.8</v>
      </c>
      <c r="AA20" s="102">
        <f t="shared" si="16"/>
        <v>7714.9</v>
      </c>
      <c r="AB20" s="61">
        <f t="shared" si="13"/>
        <v>16</v>
      </c>
      <c r="AC20" s="102">
        <f t="shared" si="17"/>
        <v>1468.5</v>
      </c>
      <c r="AD20" s="102">
        <f t="shared" si="20"/>
        <v>1668.1</v>
      </c>
      <c r="AE20" s="61">
        <f t="shared" si="18"/>
        <v>13.6</v>
      </c>
    </row>
    <row r="21" spans="1:31" ht="16.5" customHeight="1">
      <c r="A21" s="51">
        <v>214</v>
      </c>
      <c r="B21" s="52" t="s">
        <v>28</v>
      </c>
      <c r="C21" s="97">
        <v>675</v>
      </c>
      <c r="D21" s="98">
        <v>609</v>
      </c>
      <c r="E21" s="53">
        <f t="shared" si="0"/>
        <v>4.7</v>
      </c>
      <c r="F21" s="53">
        <f t="shared" si="14"/>
        <v>4.3</v>
      </c>
      <c r="G21" s="54">
        <f t="shared" si="1"/>
        <v>-66</v>
      </c>
      <c r="H21" s="55">
        <f t="shared" si="2"/>
        <v>-9.8</v>
      </c>
      <c r="I21" s="98">
        <v>3201</v>
      </c>
      <c r="J21" s="98">
        <v>2866</v>
      </c>
      <c r="K21" s="53">
        <f t="shared" si="3"/>
        <v>3.7</v>
      </c>
      <c r="L21" s="53">
        <f t="shared" si="4"/>
        <v>3.2</v>
      </c>
      <c r="M21" s="54">
        <f t="shared" si="5"/>
        <v>-335</v>
      </c>
      <c r="N21" s="56">
        <f t="shared" si="6"/>
        <v>-10.5</v>
      </c>
      <c r="O21" s="57">
        <f t="shared" si="15"/>
        <v>4.7</v>
      </c>
      <c r="P21" s="53">
        <f t="shared" si="7"/>
        <v>4.7</v>
      </c>
      <c r="Q21" s="55">
        <f t="shared" si="8"/>
        <v>0</v>
      </c>
      <c r="R21" s="58">
        <v>214</v>
      </c>
      <c r="S21" s="100" t="s">
        <v>28</v>
      </c>
      <c r="T21" s="101">
        <v>5506033</v>
      </c>
      <c r="U21" s="102">
        <v>5477211</v>
      </c>
      <c r="V21" s="59">
        <f t="shared" si="9"/>
        <v>2.1</v>
      </c>
      <c r="W21" s="59">
        <f t="shared" si="10"/>
        <v>2</v>
      </c>
      <c r="X21" s="60">
        <f t="shared" si="11"/>
        <v>-28822</v>
      </c>
      <c r="Y21" s="61">
        <f t="shared" si="12"/>
        <v>-0.5</v>
      </c>
      <c r="Z21" s="102">
        <f t="shared" si="19"/>
        <v>8157.1</v>
      </c>
      <c r="AA21" s="102">
        <f t="shared" si="16"/>
        <v>8993.8</v>
      </c>
      <c r="AB21" s="61">
        <f t="shared" si="13"/>
        <v>10.3</v>
      </c>
      <c r="AC21" s="102">
        <f t="shared" si="17"/>
        <v>1720.1</v>
      </c>
      <c r="AD21" s="102">
        <f t="shared" si="20"/>
        <v>1911.1</v>
      </c>
      <c r="AE21" s="61">
        <f t="shared" si="18"/>
        <v>11.1</v>
      </c>
    </row>
    <row r="22" spans="1:31" ht="16.5" customHeight="1">
      <c r="A22" s="51" t="s">
        <v>13</v>
      </c>
      <c r="B22" s="63" t="s">
        <v>29</v>
      </c>
      <c r="C22" s="136">
        <f>SUM(C23:C24)</f>
        <v>546</v>
      </c>
      <c r="D22" s="104">
        <f>SUM(D23:D24)</f>
        <v>571</v>
      </c>
      <c r="E22" s="53">
        <f t="shared" si="0"/>
        <v>3.8</v>
      </c>
      <c r="F22" s="53">
        <f t="shared" si="14"/>
        <v>4</v>
      </c>
      <c r="G22" s="54">
        <f t="shared" si="1"/>
        <v>25</v>
      </c>
      <c r="H22" s="55">
        <f t="shared" si="2"/>
        <v>4.6</v>
      </c>
      <c r="I22" s="104">
        <f>SUM(I23:I24)</f>
        <v>4552</v>
      </c>
      <c r="J22" s="104">
        <f>SUM(J23:J24)</f>
        <v>4955</v>
      </c>
      <c r="K22" s="64">
        <f t="shared" si="3"/>
        <v>5.2</v>
      </c>
      <c r="L22" s="64">
        <f t="shared" si="4"/>
        <v>5.4</v>
      </c>
      <c r="M22" s="65">
        <f t="shared" si="5"/>
        <v>403</v>
      </c>
      <c r="N22" s="66">
        <f t="shared" si="6"/>
        <v>8.9</v>
      </c>
      <c r="O22" s="57">
        <f>ROUND(I22/C22,1)</f>
        <v>8.3</v>
      </c>
      <c r="P22" s="53">
        <f t="shared" si="7"/>
        <v>8.7</v>
      </c>
      <c r="Q22" s="55">
        <f t="shared" si="8"/>
        <v>4.8</v>
      </c>
      <c r="R22" s="58" t="s">
        <v>13</v>
      </c>
      <c r="S22" s="105" t="s">
        <v>29</v>
      </c>
      <c r="T22" s="89">
        <f>SUM(T23:T24)</f>
        <v>12514766</v>
      </c>
      <c r="U22" s="90">
        <f>SUM(U23:U24)</f>
        <v>13244901</v>
      </c>
      <c r="V22" s="36">
        <f t="shared" si="9"/>
        <v>4.7</v>
      </c>
      <c r="W22" s="36">
        <f t="shared" si="10"/>
        <v>4.8</v>
      </c>
      <c r="X22" s="37">
        <f t="shared" si="11"/>
        <v>730135</v>
      </c>
      <c r="Y22" s="38">
        <f t="shared" si="12"/>
        <v>5.8</v>
      </c>
      <c r="Z22" s="90">
        <f>ROUND(T22/C22,1)</f>
        <v>22920.8</v>
      </c>
      <c r="AA22" s="90">
        <f t="shared" si="16"/>
        <v>23196</v>
      </c>
      <c r="AB22" s="38">
        <f t="shared" si="13"/>
        <v>1.2</v>
      </c>
      <c r="AC22" s="90">
        <f t="shared" si="17"/>
        <v>2749.3</v>
      </c>
      <c r="AD22" s="90">
        <f t="shared" si="20"/>
        <v>2673</v>
      </c>
      <c r="AE22" s="38">
        <f t="shared" si="18"/>
        <v>-2.8</v>
      </c>
    </row>
    <row r="23" spans="1:31" ht="16.5" customHeight="1">
      <c r="A23" s="51">
        <v>307</v>
      </c>
      <c r="B23" s="52" t="s">
        <v>30</v>
      </c>
      <c r="C23" s="97">
        <v>249</v>
      </c>
      <c r="D23" s="98">
        <v>246</v>
      </c>
      <c r="E23" s="53">
        <f t="shared" si="0"/>
        <v>1.7</v>
      </c>
      <c r="F23" s="53">
        <f t="shared" si="14"/>
        <v>1.7</v>
      </c>
      <c r="G23" s="54">
        <f t="shared" si="1"/>
        <v>-3</v>
      </c>
      <c r="H23" s="55">
        <f t="shared" si="2"/>
        <v>-1.2</v>
      </c>
      <c r="I23" s="98">
        <v>1659</v>
      </c>
      <c r="J23" s="98">
        <v>1785</v>
      </c>
      <c r="K23" s="53">
        <f t="shared" si="3"/>
        <v>1.9</v>
      </c>
      <c r="L23" s="53">
        <f t="shared" si="4"/>
        <v>2</v>
      </c>
      <c r="M23" s="54">
        <f t="shared" si="5"/>
        <v>126</v>
      </c>
      <c r="N23" s="56">
        <f t="shared" si="6"/>
        <v>7.6</v>
      </c>
      <c r="O23" s="57">
        <f t="shared" si="15"/>
        <v>6.7</v>
      </c>
      <c r="P23" s="53">
        <f t="shared" si="7"/>
        <v>7.3</v>
      </c>
      <c r="Q23" s="55">
        <f t="shared" si="8"/>
        <v>9</v>
      </c>
      <c r="R23" s="58">
        <v>307</v>
      </c>
      <c r="S23" s="100" t="s">
        <v>30</v>
      </c>
      <c r="T23" s="101">
        <v>4193932</v>
      </c>
      <c r="U23" s="102">
        <v>3499542</v>
      </c>
      <c r="V23" s="59">
        <f t="shared" si="9"/>
        <v>1.6</v>
      </c>
      <c r="W23" s="59">
        <f t="shared" si="10"/>
        <v>1.3</v>
      </c>
      <c r="X23" s="60">
        <f t="shared" si="11"/>
        <v>-694390</v>
      </c>
      <c r="Y23" s="61">
        <f t="shared" si="12"/>
        <v>-16.6</v>
      </c>
      <c r="Z23" s="102">
        <f t="shared" si="19"/>
        <v>16843.1</v>
      </c>
      <c r="AA23" s="102">
        <f t="shared" si="16"/>
        <v>14225.8</v>
      </c>
      <c r="AB23" s="61">
        <f t="shared" si="13"/>
        <v>-15.5</v>
      </c>
      <c r="AC23" s="102">
        <f t="shared" si="17"/>
        <v>2528</v>
      </c>
      <c r="AD23" s="102">
        <f t="shared" si="20"/>
        <v>1960.5</v>
      </c>
      <c r="AE23" s="61">
        <f t="shared" si="18"/>
        <v>-22.4</v>
      </c>
    </row>
    <row r="24" spans="1:31" ht="16.5" customHeight="1">
      <c r="A24" s="51">
        <v>308</v>
      </c>
      <c r="B24" s="52" t="s">
        <v>31</v>
      </c>
      <c r="C24" s="97">
        <v>297</v>
      </c>
      <c r="D24" s="98">
        <v>325</v>
      </c>
      <c r="E24" s="53">
        <f t="shared" si="0"/>
        <v>2.1</v>
      </c>
      <c r="F24" s="53">
        <f t="shared" si="14"/>
        <v>2.3</v>
      </c>
      <c r="G24" s="54">
        <f t="shared" si="1"/>
        <v>28</v>
      </c>
      <c r="H24" s="55">
        <f t="shared" si="2"/>
        <v>9.4</v>
      </c>
      <c r="I24" s="98">
        <v>2893</v>
      </c>
      <c r="J24" s="98">
        <v>3170</v>
      </c>
      <c r="K24" s="53">
        <f t="shared" si="3"/>
        <v>3.3</v>
      </c>
      <c r="L24" s="53">
        <f t="shared" si="4"/>
        <v>3.5</v>
      </c>
      <c r="M24" s="54">
        <f t="shared" si="5"/>
        <v>277</v>
      </c>
      <c r="N24" s="56">
        <f t="shared" si="6"/>
        <v>9.6</v>
      </c>
      <c r="O24" s="57">
        <f t="shared" si="15"/>
        <v>9.7</v>
      </c>
      <c r="P24" s="53">
        <f t="shared" si="7"/>
        <v>9.8</v>
      </c>
      <c r="Q24" s="55">
        <f t="shared" si="8"/>
        <v>1</v>
      </c>
      <c r="R24" s="58">
        <v>308</v>
      </c>
      <c r="S24" s="100" t="s">
        <v>31</v>
      </c>
      <c r="T24" s="101">
        <v>8320834</v>
      </c>
      <c r="U24" s="102">
        <v>9745359</v>
      </c>
      <c r="V24" s="59">
        <f t="shared" si="9"/>
        <v>3.1</v>
      </c>
      <c r="W24" s="59">
        <f t="shared" si="10"/>
        <v>3.5</v>
      </c>
      <c r="X24" s="60">
        <f t="shared" si="11"/>
        <v>1424525</v>
      </c>
      <c r="Y24" s="61">
        <f t="shared" si="12"/>
        <v>17.1</v>
      </c>
      <c r="Z24" s="102">
        <f t="shared" si="19"/>
        <v>28016.3</v>
      </c>
      <c r="AA24" s="102">
        <f t="shared" si="16"/>
        <v>29985.7</v>
      </c>
      <c r="AB24" s="61">
        <f t="shared" si="13"/>
        <v>7</v>
      </c>
      <c r="AC24" s="102">
        <f t="shared" si="17"/>
        <v>2876.2</v>
      </c>
      <c r="AD24" s="102">
        <f t="shared" si="20"/>
        <v>3074.2</v>
      </c>
      <c r="AE24" s="61">
        <f t="shared" si="18"/>
        <v>6.9</v>
      </c>
    </row>
    <row r="25" spans="1:31" ht="16.5" customHeight="1">
      <c r="A25" s="51" t="s">
        <v>13</v>
      </c>
      <c r="B25" s="63" t="s">
        <v>32</v>
      </c>
      <c r="C25" s="136">
        <f>SUM(C26:C28)</f>
        <v>389</v>
      </c>
      <c r="D25" s="104">
        <f>SUM(D26:D28)</f>
        <v>380</v>
      </c>
      <c r="E25" s="53">
        <f t="shared" si="0"/>
        <v>2.7</v>
      </c>
      <c r="F25" s="53">
        <f t="shared" si="14"/>
        <v>2.7</v>
      </c>
      <c r="G25" s="54">
        <f t="shared" si="1"/>
        <v>-9</v>
      </c>
      <c r="H25" s="55">
        <f t="shared" si="2"/>
        <v>-2.3</v>
      </c>
      <c r="I25" s="104">
        <f>SUM(I26:I28)</f>
        <v>1930</v>
      </c>
      <c r="J25" s="104">
        <f>SUM(J26:J28)</f>
        <v>2019</v>
      </c>
      <c r="K25" s="64">
        <f t="shared" si="3"/>
        <v>2.2</v>
      </c>
      <c r="L25" s="64">
        <f t="shared" si="4"/>
        <v>2.2</v>
      </c>
      <c r="M25" s="65">
        <f t="shared" si="5"/>
        <v>89</v>
      </c>
      <c r="N25" s="66">
        <f t="shared" si="6"/>
        <v>4.6</v>
      </c>
      <c r="O25" s="57">
        <f t="shared" si="15"/>
        <v>5</v>
      </c>
      <c r="P25" s="53">
        <f t="shared" si="7"/>
        <v>5.3</v>
      </c>
      <c r="Q25" s="55">
        <f t="shared" si="8"/>
        <v>6</v>
      </c>
      <c r="R25" s="58" t="s">
        <v>13</v>
      </c>
      <c r="S25" s="105" t="s">
        <v>32</v>
      </c>
      <c r="T25" s="89">
        <f>SUM(T26:T28)</f>
        <v>2863272</v>
      </c>
      <c r="U25" s="90">
        <f>SUM(U26:U28)</f>
        <v>3151038</v>
      </c>
      <c r="V25" s="36">
        <f t="shared" si="9"/>
        <v>1.1</v>
      </c>
      <c r="W25" s="36">
        <f t="shared" si="10"/>
        <v>1.1</v>
      </c>
      <c r="X25" s="37">
        <f t="shared" si="11"/>
        <v>287766</v>
      </c>
      <c r="Y25" s="38">
        <f t="shared" si="12"/>
        <v>10.1</v>
      </c>
      <c r="Z25" s="90">
        <f t="shared" si="19"/>
        <v>7360.6</v>
      </c>
      <c r="AA25" s="90">
        <f t="shared" si="16"/>
        <v>8292.2</v>
      </c>
      <c r="AB25" s="38">
        <f t="shared" si="13"/>
        <v>12.7</v>
      </c>
      <c r="AC25" s="90">
        <f t="shared" si="17"/>
        <v>1483.6</v>
      </c>
      <c r="AD25" s="90">
        <f t="shared" si="20"/>
        <v>1560.7</v>
      </c>
      <c r="AE25" s="38">
        <f t="shared" si="18"/>
        <v>5.2</v>
      </c>
    </row>
    <row r="26" spans="1:31" ht="16.5" customHeight="1">
      <c r="A26" s="51">
        <v>321</v>
      </c>
      <c r="B26" s="52" t="s">
        <v>33</v>
      </c>
      <c r="C26" s="97">
        <v>67</v>
      </c>
      <c r="D26" s="98">
        <v>66</v>
      </c>
      <c r="E26" s="53">
        <f t="shared" si="0"/>
        <v>0.5</v>
      </c>
      <c r="F26" s="53">
        <f t="shared" si="14"/>
        <v>0.5</v>
      </c>
      <c r="G26" s="54">
        <f t="shared" si="1"/>
        <v>-1</v>
      </c>
      <c r="H26" s="55">
        <f t="shared" si="2"/>
        <v>-1.5</v>
      </c>
      <c r="I26" s="103">
        <v>357</v>
      </c>
      <c r="J26" s="103">
        <v>320</v>
      </c>
      <c r="K26" s="53">
        <f t="shared" si="3"/>
        <v>0.4</v>
      </c>
      <c r="L26" s="53">
        <f t="shared" si="4"/>
        <v>0.4</v>
      </c>
      <c r="M26" s="54">
        <f t="shared" si="5"/>
        <v>-37</v>
      </c>
      <c r="N26" s="56">
        <f t="shared" si="6"/>
        <v>-10.4</v>
      </c>
      <c r="O26" s="57">
        <f t="shared" si="15"/>
        <v>5.3</v>
      </c>
      <c r="P26" s="53">
        <f t="shared" si="7"/>
        <v>4.8</v>
      </c>
      <c r="Q26" s="55">
        <f t="shared" si="8"/>
        <v>-9.4</v>
      </c>
      <c r="R26" s="58">
        <v>321</v>
      </c>
      <c r="S26" s="100" t="s">
        <v>33</v>
      </c>
      <c r="T26" s="101">
        <v>496987</v>
      </c>
      <c r="U26" s="102">
        <v>491594</v>
      </c>
      <c r="V26" s="59">
        <f t="shared" si="9"/>
        <v>0.2</v>
      </c>
      <c r="W26" s="59">
        <f t="shared" si="10"/>
        <v>0.2</v>
      </c>
      <c r="X26" s="60">
        <f t="shared" si="11"/>
        <v>-5393</v>
      </c>
      <c r="Y26" s="61">
        <f t="shared" si="12"/>
        <v>-1.1</v>
      </c>
      <c r="Z26" s="102">
        <f t="shared" si="19"/>
        <v>7417.7</v>
      </c>
      <c r="AA26" s="102">
        <f t="shared" si="16"/>
        <v>7448.4</v>
      </c>
      <c r="AB26" s="61">
        <f t="shared" si="13"/>
        <v>0.4</v>
      </c>
      <c r="AC26" s="102">
        <f t="shared" si="17"/>
        <v>1392.1</v>
      </c>
      <c r="AD26" s="102">
        <f t="shared" si="20"/>
        <v>1536.2</v>
      </c>
      <c r="AE26" s="61">
        <f t="shared" si="18"/>
        <v>10.4</v>
      </c>
    </row>
    <row r="27" spans="1:31" ht="16.5" customHeight="1">
      <c r="A27" s="51">
        <v>322</v>
      </c>
      <c r="B27" s="52" t="s">
        <v>34</v>
      </c>
      <c r="C27" s="97">
        <v>146</v>
      </c>
      <c r="D27" s="98">
        <v>131</v>
      </c>
      <c r="E27" s="53">
        <f t="shared" si="0"/>
        <v>1</v>
      </c>
      <c r="F27" s="53">
        <f t="shared" si="14"/>
        <v>0.9</v>
      </c>
      <c r="G27" s="54">
        <f t="shared" si="1"/>
        <v>-15</v>
      </c>
      <c r="H27" s="55">
        <f t="shared" si="2"/>
        <v>-10.3</v>
      </c>
      <c r="I27" s="103">
        <v>574</v>
      </c>
      <c r="J27" s="103">
        <v>580</v>
      </c>
      <c r="K27" s="53">
        <f t="shared" si="3"/>
        <v>0.7</v>
      </c>
      <c r="L27" s="53">
        <f t="shared" si="4"/>
        <v>0.6</v>
      </c>
      <c r="M27" s="54">
        <f t="shared" si="5"/>
        <v>6</v>
      </c>
      <c r="N27" s="56">
        <f t="shared" si="6"/>
        <v>1</v>
      </c>
      <c r="O27" s="57">
        <f t="shared" si="15"/>
        <v>3.9</v>
      </c>
      <c r="P27" s="53">
        <f t="shared" si="7"/>
        <v>4.4</v>
      </c>
      <c r="Q27" s="55">
        <f t="shared" si="8"/>
        <v>12.8</v>
      </c>
      <c r="R27" s="58">
        <v>322</v>
      </c>
      <c r="S27" s="100" t="s">
        <v>34</v>
      </c>
      <c r="T27" s="101">
        <v>808478</v>
      </c>
      <c r="U27" s="102">
        <v>1036385</v>
      </c>
      <c r="V27" s="59">
        <f t="shared" si="9"/>
        <v>0.3</v>
      </c>
      <c r="W27" s="59">
        <f t="shared" si="10"/>
        <v>0.4</v>
      </c>
      <c r="X27" s="60">
        <f t="shared" si="11"/>
        <v>227907</v>
      </c>
      <c r="Y27" s="61">
        <f t="shared" si="12"/>
        <v>28.2</v>
      </c>
      <c r="Z27" s="102">
        <f t="shared" si="19"/>
        <v>5537.5</v>
      </c>
      <c r="AA27" s="102">
        <f t="shared" si="16"/>
        <v>7911.3</v>
      </c>
      <c r="AB27" s="61">
        <f t="shared" si="13"/>
        <v>42.9</v>
      </c>
      <c r="AC27" s="102">
        <f t="shared" si="17"/>
        <v>1408.5</v>
      </c>
      <c r="AD27" s="102">
        <f t="shared" si="20"/>
        <v>1786.9</v>
      </c>
      <c r="AE27" s="61">
        <f t="shared" si="18"/>
        <v>26.9</v>
      </c>
    </row>
    <row r="28" spans="1:31" ht="16.5" customHeight="1">
      <c r="A28" s="51">
        <v>323</v>
      </c>
      <c r="B28" s="52" t="s">
        <v>35</v>
      </c>
      <c r="C28" s="97">
        <v>176</v>
      </c>
      <c r="D28" s="98">
        <v>183</v>
      </c>
      <c r="E28" s="53">
        <f t="shared" si="0"/>
        <v>1.2</v>
      </c>
      <c r="F28" s="53">
        <f t="shared" si="14"/>
        <v>1.3</v>
      </c>
      <c r="G28" s="54">
        <f t="shared" si="1"/>
        <v>7</v>
      </c>
      <c r="H28" s="55">
        <f t="shared" si="2"/>
        <v>4</v>
      </c>
      <c r="I28" s="98">
        <v>999</v>
      </c>
      <c r="J28" s="98">
        <v>1119</v>
      </c>
      <c r="K28" s="53">
        <f t="shared" si="3"/>
        <v>1.1</v>
      </c>
      <c r="L28" s="53">
        <f t="shared" si="4"/>
        <v>1.2</v>
      </c>
      <c r="M28" s="54">
        <f t="shared" si="5"/>
        <v>120</v>
      </c>
      <c r="N28" s="56">
        <f t="shared" si="6"/>
        <v>12</v>
      </c>
      <c r="O28" s="57">
        <f t="shared" si="15"/>
        <v>5.7</v>
      </c>
      <c r="P28" s="53">
        <f t="shared" si="7"/>
        <v>6.1</v>
      </c>
      <c r="Q28" s="55">
        <f t="shared" si="8"/>
        <v>7</v>
      </c>
      <c r="R28" s="58">
        <v>323</v>
      </c>
      <c r="S28" s="100" t="s">
        <v>35</v>
      </c>
      <c r="T28" s="101">
        <v>1557807</v>
      </c>
      <c r="U28" s="102">
        <v>1623059</v>
      </c>
      <c r="V28" s="59">
        <f t="shared" si="9"/>
        <v>0.6</v>
      </c>
      <c r="W28" s="59">
        <f t="shared" si="10"/>
        <v>0.6</v>
      </c>
      <c r="X28" s="60">
        <f t="shared" si="11"/>
        <v>65252</v>
      </c>
      <c r="Y28" s="61">
        <f t="shared" si="12"/>
        <v>4.2</v>
      </c>
      <c r="Z28" s="102">
        <f t="shared" si="19"/>
        <v>8851.2</v>
      </c>
      <c r="AA28" s="102">
        <f t="shared" si="16"/>
        <v>8869.2</v>
      </c>
      <c r="AB28" s="61">
        <f t="shared" si="13"/>
        <v>0.2</v>
      </c>
      <c r="AC28" s="102">
        <f t="shared" si="17"/>
        <v>1559.4</v>
      </c>
      <c r="AD28" s="102">
        <f t="shared" si="20"/>
        <v>1450.5</v>
      </c>
      <c r="AE28" s="61">
        <f t="shared" si="18"/>
        <v>-7</v>
      </c>
    </row>
    <row r="29" spans="1:31" ht="16.5" customHeight="1">
      <c r="A29" s="51" t="s">
        <v>13</v>
      </c>
      <c r="B29" s="63" t="s">
        <v>36</v>
      </c>
      <c r="C29" s="136">
        <f>SUM(C30:C31)</f>
        <v>225</v>
      </c>
      <c r="D29" s="104">
        <f>SUM(D30:D31)</f>
        <v>219</v>
      </c>
      <c r="E29" s="53">
        <f t="shared" si="0"/>
        <v>1.6</v>
      </c>
      <c r="F29" s="53">
        <f t="shared" si="14"/>
        <v>1.5</v>
      </c>
      <c r="G29" s="54">
        <f t="shared" si="1"/>
        <v>-6</v>
      </c>
      <c r="H29" s="55">
        <f t="shared" si="2"/>
        <v>-2.7</v>
      </c>
      <c r="I29" s="104">
        <f>SUM(I30:I31)</f>
        <v>1016</v>
      </c>
      <c r="J29" s="104">
        <f>SUM(J30:J31)</f>
        <v>1180</v>
      </c>
      <c r="K29" s="64">
        <f t="shared" si="3"/>
        <v>1.2</v>
      </c>
      <c r="L29" s="64">
        <f t="shared" si="4"/>
        <v>1.3</v>
      </c>
      <c r="M29" s="65">
        <f t="shared" si="5"/>
        <v>164</v>
      </c>
      <c r="N29" s="66">
        <f t="shared" si="6"/>
        <v>16.1</v>
      </c>
      <c r="O29" s="57">
        <f t="shared" si="15"/>
        <v>4.5</v>
      </c>
      <c r="P29" s="53">
        <f t="shared" si="7"/>
        <v>5.4</v>
      </c>
      <c r="Q29" s="55">
        <f t="shared" si="8"/>
        <v>20</v>
      </c>
      <c r="R29" s="58" t="s">
        <v>13</v>
      </c>
      <c r="S29" s="105" t="s">
        <v>36</v>
      </c>
      <c r="T29" s="89">
        <f>SUM(T30:T31)</f>
        <v>2690602</v>
      </c>
      <c r="U29" s="90">
        <f>SUM(U30:U31)</f>
        <v>2174612</v>
      </c>
      <c r="V29" s="36">
        <f t="shared" si="9"/>
        <v>1</v>
      </c>
      <c r="W29" s="36">
        <f t="shared" si="10"/>
        <v>0.8</v>
      </c>
      <c r="X29" s="37">
        <f t="shared" si="11"/>
        <v>-515990</v>
      </c>
      <c r="Y29" s="38">
        <f t="shared" si="12"/>
        <v>-19.2</v>
      </c>
      <c r="Z29" s="90">
        <f t="shared" si="19"/>
        <v>11958.2</v>
      </c>
      <c r="AA29" s="90">
        <f t="shared" si="16"/>
        <v>9929.7</v>
      </c>
      <c r="AB29" s="38">
        <f t="shared" si="13"/>
        <v>-17</v>
      </c>
      <c r="AC29" s="90">
        <f t="shared" si="17"/>
        <v>2648.2</v>
      </c>
      <c r="AD29" s="90">
        <f t="shared" si="20"/>
        <v>1842.9</v>
      </c>
      <c r="AE29" s="38">
        <f t="shared" si="18"/>
        <v>-30.4</v>
      </c>
    </row>
    <row r="30" spans="1:31" ht="16.5" customHeight="1">
      <c r="A30" s="51">
        <v>383</v>
      </c>
      <c r="B30" s="52" t="s">
        <v>37</v>
      </c>
      <c r="C30" s="97">
        <v>55</v>
      </c>
      <c r="D30" s="98">
        <v>44</v>
      </c>
      <c r="E30" s="53">
        <f t="shared" si="0"/>
        <v>0.4</v>
      </c>
      <c r="F30" s="53">
        <f t="shared" si="14"/>
        <v>0.3</v>
      </c>
      <c r="G30" s="54">
        <f t="shared" si="1"/>
        <v>-11</v>
      </c>
      <c r="H30" s="55">
        <f t="shared" si="2"/>
        <v>-20</v>
      </c>
      <c r="I30" s="103">
        <v>163</v>
      </c>
      <c r="J30" s="103">
        <v>115</v>
      </c>
      <c r="K30" s="53">
        <f t="shared" si="3"/>
        <v>0.2</v>
      </c>
      <c r="L30" s="53">
        <f t="shared" si="4"/>
        <v>0.1</v>
      </c>
      <c r="M30" s="54">
        <f t="shared" si="5"/>
        <v>-48</v>
      </c>
      <c r="N30" s="56">
        <f t="shared" si="6"/>
        <v>-29.4</v>
      </c>
      <c r="O30" s="57">
        <f t="shared" si="15"/>
        <v>3</v>
      </c>
      <c r="P30" s="53">
        <f t="shared" si="7"/>
        <v>2.6</v>
      </c>
      <c r="Q30" s="55">
        <f t="shared" si="8"/>
        <v>-13.3</v>
      </c>
      <c r="R30" s="58">
        <v>383</v>
      </c>
      <c r="S30" s="100" t="s">
        <v>37</v>
      </c>
      <c r="T30" s="101">
        <v>130012</v>
      </c>
      <c r="U30" s="102">
        <v>135112</v>
      </c>
      <c r="V30" s="59">
        <f t="shared" si="9"/>
        <v>0</v>
      </c>
      <c r="W30" s="59">
        <f t="shared" si="10"/>
        <v>0</v>
      </c>
      <c r="X30" s="60">
        <f t="shared" si="11"/>
        <v>5100</v>
      </c>
      <c r="Y30" s="61">
        <f t="shared" si="12"/>
        <v>3.9</v>
      </c>
      <c r="Z30" s="102">
        <f t="shared" si="19"/>
        <v>2363.9</v>
      </c>
      <c r="AA30" s="102">
        <f t="shared" si="16"/>
        <v>3070.7</v>
      </c>
      <c r="AB30" s="61">
        <f t="shared" si="13"/>
        <v>29.9</v>
      </c>
      <c r="AC30" s="102">
        <f t="shared" si="17"/>
        <v>797.6</v>
      </c>
      <c r="AD30" s="102">
        <f t="shared" si="20"/>
        <v>1174.9</v>
      </c>
      <c r="AE30" s="61">
        <f t="shared" si="18"/>
        <v>47.3</v>
      </c>
    </row>
    <row r="31" spans="1:31" ht="16.5" customHeight="1">
      <c r="A31" s="51">
        <v>391</v>
      </c>
      <c r="B31" s="52" t="s">
        <v>38</v>
      </c>
      <c r="C31" s="97">
        <v>170</v>
      </c>
      <c r="D31" s="98">
        <v>175</v>
      </c>
      <c r="E31" s="53">
        <f t="shared" si="0"/>
        <v>1.2</v>
      </c>
      <c r="F31" s="53">
        <f t="shared" si="14"/>
        <v>1.2</v>
      </c>
      <c r="G31" s="54">
        <f t="shared" si="1"/>
        <v>5</v>
      </c>
      <c r="H31" s="55">
        <f t="shared" si="2"/>
        <v>2.9</v>
      </c>
      <c r="I31" s="98">
        <v>853</v>
      </c>
      <c r="J31" s="98">
        <v>1065</v>
      </c>
      <c r="K31" s="53">
        <f t="shared" si="3"/>
        <v>1</v>
      </c>
      <c r="L31" s="53">
        <f t="shared" si="4"/>
        <v>1.2</v>
      </c>
      <c r="M31" s="54">
        <f t="shared" si="5"/>
        <v>212</v>
      </c>
      <c r="N31" s="56">
        <f t="shared" si="6"/>
        <v>24.9</v>
      </c>
      <c r="O31" s="57">
        <f t="shared" si="15"/>
        <v>5</v>
      </c>
      <c r="P31" s="53">
        <f t="shared" si="7"/>
        <v>6.1</v>
      </c>
      <c r="Q31" s="55">
        <f t="shared" si="8"/>
        <v>22</v>
      </c>
      <c r="R31" s="58">
        <v>391</v>
      </c>
      <c r="S31" s="100" t="s">
        <v>38</v>
      </c>
      <c r="T31" s="101">
        <v>2560590</v>
      </c>
      <c r="U31" s="102">
        <v>2039500</v>
      </c>
      <c r="V31" s="59">
        <f t="shared" si="9"/>
        <v>1</v>
      </c>
      <c r="W31" s="59">
        <f t="shared" si="10"/>
        <v>0.7</v>
      </c>
      <c r="X31" s="60">
        <f t="shared" si="11"/>
        <v>-521090</v>
      </c>
      <c r="Y31" s="61">
        <f t="shared" si="12"/>
        <v>-20.4</v>
      </c>
      <c r="Z31" s="102">
        <f t="shared" si="19"/>
        <v>15062.3</v>
      </c>
      <c r="AA31" s="102">
        <f t="shared" si="16"/>
        <v>11654.3</v>
      </c>
      <c r="AB31" s="61">
        <f t="shared" si="13"/>
        <v>-22.6</v>
      </c>
      <c r="AC31" s="102">
        <f t="shared" si="17"/>
        <v>3001.9</v>
      </c>
      <c r="AD31" s="102">
        <f t="shared" si="20"/>
        <v>1915</v>
      </c>
      <c r="AE31" s="61">
        <f t="shared" si="18"/>
        <v>-36.2</v>
      </c>
    </row>
    <row r="32" spans="1:31" ht="16.5" customHeight="1">
      <c r="A32" s="51" t="s">
        <v>13</v>
      </c>
      <c r="B32" s="63" t="s">
        <v>39</v>
      </c>
      <c r="C32" s="136">
        <f>SUM(C33)</f>
        <v>346</v>
      </c>
      <c r="D32" s="104">
        <f>SUM(D33)</f>
        <v>337</v>
      </c>
      <c r="E32" s="53">
        <f t="shared" si="0"/>
        <v>2.4</v>
      </c>
      <c r="F32" s="53">
        <f t="shared" si="14"/>
        <v>2.4</v>
      </c>
      <c r="G32" s="54">
        <f t="shared" si="1"/>
        <v>-9</v>
      </c>
      <c r="H32" s="55">
        <f t="shared" si="2"/>
        <v>-2.6</v>
      </c>
      <c r="I32" s="104">
        <f>SUM(I33)</f>
        <v>1294</v>
      </c>
      <c r="J32" s="104">
        <f>SUM(J33)</f>
        <v>1298</v>
      </c>
      <c r="K32" s="64">
        <f t="shared" si="3"/>
        <v>1.5</v>
      </c>
      <c r="L32" s="64">
        <f t="shared" si="4"/>
        <v>1.4</v>
      </c>
      <c r="M32" s="65">
        <f t="shared" si="5"/>
        <v>4</v>
      </c>
      <c r="N32" s="66">
        <f t="shared" si="6"/>
        <v>0.3</v>
      </c>
      <c r="O32" s="57">
        <f t="shared" si="15"/>
        <v>3.7</v>
      </c>
      <c r="P32" s="53">
        <f t="shared" si="7"/>
        <v>3.9</v>
      </c>
      <c r="Q32" s="55">
        <f t="shared" si="8"/>
        <v>5.4</v>
      </c>
      <c r="R32" s="58" t="s">
        <v>13</v>
      </c>
      <c r="S32" s="105" t="s">
        <v>39</v>
      </c>
      <c r="T32" s="89">
        <f>SUM(T33)</f>
        <v>2215052</v>
      </c>
      <c r="U32" s="90">
        <f>SUM(U33)</f>
        <v>1847316</v>
      </c>
      <c r="V32" s="36">
        <f t="shared" si="9"/>
        <v>0.8</v>
      </c>
      <c r="W32" s="36">
        <f t="shared" si="10"/>
        <v>0.7</v>
      </c>
      <c r="X32" s="37">
        <f t="shared" si="11"/>
        <v>-367736</v>
      </c>
      <c r="Y32" s="38">
        <f t="shared" si="12"/>
        <v>-16.6</v>
      </c>
      <c r="Z32" s="90">
        <f t="shared" si="19"/>
        <v>6401.9</v>
      </c>
      <c r="AA32" s="90">
        <f t="shared" si="16"/>
        <v>5481.6</v>
      </c>
      <c r="AB32" s="38">
        <f t="shared" si="13"/>
        <v>-14.4</v>
      </c>
      <c r="AC32" s="90">
        <f t="shared" si="17"/>
        <v>1711.8</v>
      </c>
      <c r="AD32" s="90">
        <f t="shared" si="20"/>
        <v>1423.2</v>
      </c>
      <c r="AE32" s="38">
        <f t="shared" si="18"/>
        <v>-16.9</v>
      </c>
    </row>
    <row r="33" spans="1:31" ht="16.5" customHeight="1">
      <c r="A33" s="67">
        <v>411</v>
      </c>
      <c r="B33" s="68" t="s">
        <v>40</v>
      </c>
      <c r="C33" s="137">
        <v>346</v>
      </c>
      <c r="D33" s="106">
        <v>337</v>
      </c>
      <c r="E33" s="69">
        <f t="shared" si="0"/>
        <v>2.4</v>
      </c>
      <c r="F33" s="69">
        <f t="shared" si="14"/>
        <v>2.4</v>
      </c>
      <c r="G33" s="70">
        <f t="shared" si="1"/>
        <v>-9</v>
      </c>
      <c r="H33" s="71">
        <f t="shared" si="2"/>
        <v>-2.6</v>
      </c>
      <c r="I33" s="106">
        <v>1294</v>
      </c>
      <c r="J33" s="106">
        <v>1298</v>
      </c>
      <c r="K33" s="69">
        <f t="shared" si="3"/>
        <v>1.5</v>
      </c>
      <c r="L33" s="69">
        <f t="shared" si="4"/>
        <v>1.4</v>
      </c>
      <c r="M33" s="70">
        <f t="shared" si="5"/>
        <v>4</v>
      </c>
      <c r="N33" s="72">
        <f t="shared" si="6"/>
        <v>0.3</v>
      </c>
      <c r="O33" s="73">
        <f t="shared" si="15"/>
        <v>3.7</v>
      </c>
      <c r="P33" s="69">
        <f t="shared" si="7"/>
        <v>3.9</v>
      </c>
      <c r="Q33" s="71">
        <f t="shared" si="8"/>
        <v>5.4</v>
      </c>
      <c r="R33" s="74">
        <v>411</v>
      </c>
      <c r="S33" s="107" t="s">
        <v>40</v>
      </c>
      <c r="T33" s="108">
        <v>2215052</v>
      </c>
      <c r="U33" s="109">
        <v>1847316</v>
      </c>
      <c r="V33" s="75">
        <f t="shared" si="9"/>
        <v>0.8</v>
      </c>
      <c r="W33" s="75">
        <f t="shared" si="10"/>
        <v>0.7</v>
      </c>
      <c r="X33" s="76">
        <f t="shared" si="11"/>
        <v>-367736</v>
      </c>
      <c r="Y33" s="77">
        <f t="shared" si="12"/>
        <v>-16.6</v>
      </c>
      <c r="Z33" s="109">
        <f>ROUND(T33/C33,1)</f>
        <v>6401.9</v>
      </c>
      <c r="AA33" s="109">
        <f>ROUND(U33/D33,1)</f>
        <v>5481.6</v>
      </c>
      <c r="AB33" s="78">
        <f t="shared" si="13"/>
        <v>-14.4</v>
      </c>
      <c r="AC33" s="108">
        <f>ROUND(T33/I33,1)</f>
        <v>1711.8</v>
      </c>
      <c r="AD33" s="109">
        <f>ROUND(U33/J33,1)</f>
        <v>1423.2</v>
      </c>
      <c r="AE33" s="77">
        <f t="shared" si="18"/>
        <v>-16.9</v>
      </c>
    </row>
    <row r="34" spans="1:17" ht="12">
      <c r="A34" s="3" t="s">
        <v>13</v>
      </c>
      <c r="C34" s="3" t="s">
        <v>41</v>
      </c>
      <c r="D34" s="3" t="s">
        <v>41</v>
      </c>
      <c r="E34" s="3" t="s">
        <v>42</v>
      </c>
      <c r="F34" s="3" t="s">
        <v>42</v>
      </c>
      <c r="G34" s="3" t="s">
        <v>41</v>
      </c>
      <c r="H34" s="3" t="s">
        <v>41</v>
      </c>
      <c r="I34" s="3" t="s">
        <v>41</v>
      </c>
      <c r="J34" s="3" t="s">
        <v>41</v>
      </c>
      <c r="K34" s="3" t="s">
        <v>42</v>
      </c>
      <c r="L34" s="3" t="s">
        <v>42</v>
      </c>
      <c r="M34" s="3" t="s">
        <v>41</v>
      </c>
      <c r="N34" s="3" t="s">
        <v>41</v>
      </c>
      <c r="O34" s="3" t="s">
        <v>41</v>
      </c>
      <c r="P34" s="3" t="s">
        <v>41</v>
      </c>
      <c r="Q34" s="3" t="s">
        <v>41</v>
      </c>
    </row>
  </sheetData>
  <mergeCells count="37">
    <mergeCell ref="B1:Q1"/>
    <mergeCell ref="Q3:Q4"/>
    <mergeCell ref="E4:E5"/>
    <mergeCell ref="F4:F5"/>
    <mergeCell ref="K4:K5"/>
    <mergeCell ref="L4:L5"/>
    <mergeCell ref="K3:L3"/>
    <mergeCell ref="M3:N3"/>
    <mergeCell ref="O3:O4"/>
    <mergeCell ref="P3:P4"/>
    <mergeCell ref="A2:B5"/>
    <mergeCell ref="C2:H2"/>
    <mergeCell ref="I2:N2"/>
    <mergeCell ref="O2:Q2"/>
    <mergeCell ref="C3:C4"/>
    <mergeCell ref="D3:D4"/>
    <mergeCell ref="E3:F3"/>
    <mergeCell ref="G3:H3"/>
    <mergeCell ref="I3:I4"/>
    <mergeCell ref="J3:J4"/>
    <mergeCell ref="S1:AE1"/>
    <mergeCell ref="R2:S5"/>
    <mergeCell ref="T2:Y2"/>
    <mergeCell ref="Z2:AB2"/>
    <mergeCell ref="AC2:AE2"/>
    <mergeCell ref="T3:T4"/>
    <mergeCell ref="U3:U4"/>
    <mergeCell ref="V3:W3"/>
    <mergeCell ref="X3:Y3"/>
    <mergeCell ref="Z3:Z4"/>
    <mergeCell ref="AE3:AE4"/>
    <mergeCell ref="V4:V5"/>
    <mergeCell ref="W4:W5"/>
    <mergeCell ref="AA3:AA4"/>
    <mergeCell ref="AB3:AB4"/>
    <mergeCell ref="AC3:AC4"/>
    <mergeCell ref="AD3:AD4"/>
  </mergeCells>
  <printOptions/>
  <pageMargins left="0.75" right="0.49" top="0.71" bottom="0.47" header="0.512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2016-02-19T04:14:41Z</dcterms:created>
  <dcterms:modified xsi:type="dcterms:W3CDTF">2016-06-29T06:53:06Z</dcterms:modified>
  <cp:category/>
  <cp:version/>
  <cp:contentType/>
  <cp:contentStatus/>
</cp:coreProperties>
</file>