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BB8" i="4" s="1"/>
  <c r="T6" i="5"/>
  <c r="AT8" i="4" s="1"/>
  <c r="S6" i="5"/>
  <c r="AL8" i="4" s="1"/>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AT10" i="4"/>
  <c r="AL10" i="4"/>
  <c r="P10" i="4"/>
  <c r="I10" i="4"/>
  <c r="B10"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<sst xmlns="http://schemas.openxmlformats.org/spreadsheetml/2006/main" count="240" uniqueCount="125">
  <si>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</si>
  <si>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</si>
  <si>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</si>
  <si>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</si>
  <si>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</si>
  <si>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</si>
  <si>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</si>
  <si>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</si>
  <si>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</si>
  <si>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</si>
  <si>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</si>
  <si>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</si>
  <si>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</si>
  <si>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</si>
  <si>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</si>
  <si>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</si>
  <si>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</si>
  <si>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</si>
  <si>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</si>
  <si>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</si>
  <si>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</si>
  <si>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</si>
  <si>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</si>
  <si>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</si>
  <si>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</si>
  <si>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</si>
  <si>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</si>
  <si>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</si>
  <si>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</si>
  <si>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</si>
  <si>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</si>
  <si>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</si>
  <si>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</si>
  <si>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</si>
  <si>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</si>
  <si>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</si>
  <si>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</si>
  <si>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</si>
  <si>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</si>
  <si>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</si>
  <si>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</si>
  <si>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</si>
  <si>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</si>
  <si>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</si>
  <si>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</si>
  <si>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</si>
  <si>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</si>
  <si>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</si>
  <si>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</si>
  <si>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</si>
  <si>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</si>
  <si>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</si>
  <si>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</si>
  <si>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</si>
  <si>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</si>
  <si>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</si>
  <si>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</si>
  <si>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</si>
  <si>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</si>
  <si>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</si>
  <si>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</si>
  <si>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</si>
  <si>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</si>
  <si>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</si>
  <si>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</si>
  <si>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</si>
  <si>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</si>
  <si>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</si>
  <si>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</si>
  <si>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</si>
  <si>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</si>
  <si>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</si>
  <si>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</si>
  <si>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</si>
  <si>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</si>
  <si>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</si>
  <si>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</si>
  <si>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</si>
  <si>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</si>
  <si>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</si>
  <si>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</si>
  <si>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</si>
  <si>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</si>
  <si>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</si>
  <si>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</si>
  <si>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</si>
  <si>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</si>
  <si>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</si>
  <si>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</si>
  <si>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</si>
  <si>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</si>
  <si>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</si>
  <si>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</si>
  <si>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</si>
  <si>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</si>
  <si>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</si>
  <si>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</si>
  <si>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</si>
  <si>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</si>
  <si>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</si>
  <si>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</si>
  <si>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</si>
  <si>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</si>
  <si>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</si>
  <si>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</si>
  <si>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</si>
  <si>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</si>
  <si>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</si>
  <si>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</si>
  <si>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長崎県　東彼杵町</t>
  </si>
  <si>
    <t>法非適用</t>
  </si>
  <si>
    <t>下水道事業</t>
  </si>
  <si>
    <t>公共下水道</t>
  </si>
  <si>
    <t>Cd3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</si>
  <si>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</si>
  <si>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</si>
  <si>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</si>
  <si>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</si>
  <si>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</si>
  <si>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</si>
  <si>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</si>
  <si>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現在、処理場の維持管理については、平成２６年１０月より電力料や薬品費などのユーティリティーや軽微な修繕等を含めた包括的民間委託（レベル2.5）を採用し、技術提案型プロポーザル方式による３ヶ年の業務委託契約を行いコスト縮減を図っている。
　平成２５年度に公共下水道事業の全体計画見直しを行い、公共下水道区域を縮小した。（区域外は合併浄化槽対応（時限的補助の上乗せ有り））
　公共下水道事業未整備地区の整備完了については、平成３４年度末の予定である。
　平成２９年度より、公営企業会計移行事務を進める。</t>
    <rPh sb="1" eb="3">
      <t>ゲンザイ</t>
    </rPh>
    <rPh sb="4" eb="7">
      <t>ショリジョウ</t>
    </rPh>
    <rPh sb="8" eb="10">
      <t>イジ</t>
    </rPh>
    <rPh sb="10" eb="12">
      <t>カンリ</t>
    </rPh>
    <rPh sb="18" eb="20">
      <t>ヘイセイ</t>
    </rPh>
    <rPh sb="22" eb="23">
      <t>ネン</t>
    </rPh>
    <rPh sb="25" eb="26">
      <t>ガツ</t>
    </rPh>
    <rPh sb="54" eb="55">
      <t>フク</t>
    </rPh>
    <rPh sb="57" eb="60">
      <t>ホウカツテキ</t>
    </rPh>
    <rPh sb="60" eb="62">
      <t>ミンカン</t>
    </rPh>
    <rPh sb="62" eb="64">
      <t>イタク</t>
    </rPh>
    <rPh sb="73" eb="75">
      <t>サイヨウ</t>
    </rPh>
    <rPh sb="109" eb="111">
      <t>シュクゲン</t>
    </rPh>
    <rPh sb="112" eb="113">
      <t>ハカ</t>
    </rPh>
    <rPh sb="120" eb="122">
      <t>ヘイセイ</t>
    </rPh>
    <rPh sb="124" eb="125">
      <t>ネン</t>
    </rPh>
    <rPh sb="125" eb="126">
      <t>ド</t>
    </rPh>
    <rPh sb="127" eb="129">
      <t>コウキョウ</t>
    </rPh>
    <rPh sb="129" eb="132">
      <t>ゲスイドウ</t>
    </rPh>
    <rPh sb="132" eb="134">
      <t>ジギョウ</t>
    </rPh>
    <rPh sb="135" eb="137">
      <t>ゼンタイ</t>
    </rPh>
    <rPh sb="137" eb="139">
      <t>ケイカク</t>
    </rPh>
    <rPh sb="139" eb="141">
      <t>ミナオ</t>
    </rPh>
    <rPh sb="143" eb="144">
      <t>オコナ</t>
    </rPh>
    <rPh sb="146" eb="148">
      <t>コウキョウ</t>
    </rPh>
    <rPh sb="148" eb="151">
      <t>ゲスイドウ</t>
    </rPh>
    <rPh sb="151" eb="153">
      <t>クイキ</t>
    </rPh>
    <rPh sb="154" eb="156">
      <t>シュクショウ</t>
    </rPh>
    <rPh sb="160" eb="163">
      <t>クイキガイ</t>
    </rPh>
    <rPh sb="164" eb="166">
      <t>ガッペイ</t>
    </rPh>
    <rPh sb="166" eb="169">
      <t>ジョウカソウ</t>
    </rPh>
    <rPh sb="169" eb="171">
      <t>タイオウ</t>
    </rPh>
    <rPh sb="172" eb="175">
      <t>ジゲンテキ</t>
    </rPh>
    <rPh sb="175" eb="177">
      <t>ホジョ</t>
    </rPh>
    <rPh sb="178" eb="180">
      <t>ウワノ</t>
    </rPh>
    <rPh sb="181" eb="182">
      <t>アリ</t>
    </rPh>
    <rPh sb="187" eb="189">
      <t>コウキョウ</t>
    </rPh>
    <rPh sb="189" eb="192">
      <t>ゲスイドウ</t>
    </rPh>
    <rPh sb="192" eb="194">
      <t>ジギョウ</t>
    </rPh>
    <rPh sb="194" eb="197">
      <t>ミセイビ</t>
    </rPh>
    <rPh sb="197" eb="199">
      <t>チク</t>
    </rPh>
    <rPh sb="200" eb="202">
      <t>セイビ</t>
    </rPh>
    <rPh sb="202" eb="204">
      <t>カンリョウ</t>
    </rPh>
    <rPh sb="210" eb="212">
      <t>ヘイセイ</t>
    </rPh>
    <rPh sb="214" eb="215">
      <t>ネン</t>
    </rPh>
    <rPh sb="215" eb="216">
      <t>ド</t>
    </rPh>
    <rPh sb="216" eb="217">
      <t>マツ</t>
    </rPh>
    <rPh sb="218" eb="220">
      <t>ヨテイ</t>
    </rPh>
    <rPh sb="226" eb="228">
      <t>ヘイセイ</t>
    </rPh>
    <rPh sb="230" eb="231">
      <t>ネン</t>
    </rPh>
    <rPh sb="231" eb="232">
      <t>ド</t>
    </rPh>
    <rPh sb="235" eb="237">
      <t>コウエイ</t>
    </rPh>
    <rPh sb="237" eb="239">
      <t>キギョウ</t>
    </rPh>
    <rPh sb="239" eb="241">
      <t>カイケイ</t>
    </rPh>
    <rPh sb="241" eb="243">
      <t>イコウ</t>
    </rPh>
    <rPh sb="243" eb="245">
      <t>ジム</t>
    </rPh>
    <rPh sb="246" eb="247">
      <t>スス</t>
    </rPh>
    <phoneticPr fontId="4"/>
  </si>
  <si>
    <t>　本町の公共下水道事業は、平成１０年より管渠整備を開始し平成１６年４月より随時供用開始を行っている。まだ、比較的管渠が新しい為、管渠の破損や不明水等の浸入等も少なく高い有収率を示しており、現在は更新事業を行っていない。
　しかし、処理場やマンホールポンプの機器等については、耐用年数を迎えるものもあるため、更新やオーバーホールの検討を行っている。
　ストックマネジメント計画策定については、簡易版を平成２９年度作成、網羅版については今後、簡易版を基に作成予定である。</t>
    <rPh sb="1" eb="3">
      <t>ホンチョウ</t>
    </rPh>
    <rPh sb="4" eb="6">
      <t>コウキョウ</t>
    </rPh>
    <rPh sb="6" eb="9">
      <t>ゲスイドウ</t>
    </rPh>
    <rPh sb="9" eb="11">
      <t>ジギョウ</t>
    </rPh>
    <rPh sb="13" eb="15">
      <t>ヘイセイ</t>
    </rPh>
    <rPh sb="17" eb="18">
      <t>ネン</t>
    </rPh>
    <rPh sb="20" eb="22">
      <t>カンキョ</t>
    </rPh>
    <rPh sb="22" eb="24">
      <t>セイビ</t>
    </rPh>
    <rPh sb="25" eb="27">
      <t>カイシ</t>
    </rPh>
    <rPh sb="28" eb="30">
      <t>ヘイセイ</t>
    </rPh>
    <rPh sb="32" eb="33">
      <t>ネン</t>
    </rPh>
    <rPh sb="34" eb="35">
      <t>ガツ</t>
    </rPh>
    <rPh sb="37" eb="39">
      <t>ズイジ</t>
    </rPh>
    <rPh sb="39" eb="41">
      <t>キョウヨウ</t>
    </rPh>
    <rPh sb="41" eb="43">
      <t>カイシ</t>
    </rPh>
    <rPh sb="44" eb="45">
      <t>オコナ</t>
    </rPh>
    <rPh sb="53" eb="56">
      <t>ヒカクテキ</t>
    </rPh>
    <rPh sb="56" eb="58">
      <t>カンキョ</t>
    </rPh>
    <rPh sb="59" eb="60">
      <t>アタラ</t>
    </rPh>
    <rPh sb="62" eb="63">
      <t>タメ</t>
    </rPh>
    <rPh sb="64" eb="66">
      <t>カンキョ</t>
    </rPh>
    <rPh sb="67" eb="69">
      <t>ハソン</t>
    </rPh>
    <rPh sb="70" eb="72">
      <t>フメイ</t>
    </rPh>
    <rPh sb="72" eb="73">
      <t>スイ</t>
    </rPh>
    <rPh sb="73" eb="74">
      <t>トウ</t>
    </rPh>
    <rPh sb="75" eb="77">
      <t>シンニュウ</t>
    </rPh>
    <rPh sb="77" eb="78">
      <t>トウ</t>
    </rPh>
    <rPh sb="79" eb="80">
      <t>スク</t>
    </rPh>
    <rPh sb="82" eb="83">
      <t>タカ</t>
    </rPh>
    <rPh sb="84" eb="86">
      <t>ユウシュウ</t>
    </rPh>
    <rPh sb="86" eb="87">
      <t>リツ</t>
    </rPh>
    <rPh sb="88" eb="89">
      <t>シメ</t>
    </rPh>
    <rPh sb="94" eb="96">
      <t>ゲンザイ</t>
    </rPh>
    <rPh sb="97" eb="99">
      <t>コウシン</t>
    </rPh>
    <rPh sb="99" eb="101">
      <t>ジギョウ</t>
    </rPh>
    <rPh sb="102" eb="103">
      <t>オコナ</t>
    </rPh>
    <rPh sb="115" eb="118">
      <t>ショリジョウ</t>
    </rPh>
    <rPh sb="128" eb="130">
      <t>キキ</t>
    </rPh>
    <rPh sb="130" eb="131">
      <t>トウ</t>
    </rPh>
    <rPh sb="137" eb="139">
      <t>タイヨウ</t>
    </rPh>
    <rPh sb="139" eb="141">
      <t>ネンスウ</t>
    </rPh>
    <rPh sb="142" eb="143">
      <t>ムカ</t>
    </rPh>
    <rPh sb="153" eb="155">
      <t>コウシン</t>
    </rPh>
    <rPh sb="164" eb="166">
      <t>ケントウ</t>
    </rPh>
    <rPh sb="167" eb="168">
      <t>オコナ</t>
    </rPh>
    <rPh sb="185" eb="187">
      <t>ケイカク</t>
    </rPh>
    <rPh sb="187" eb="189">
      <t>サクテイ</t>
    </rPh>
    <rPh sb="195" eb="198">
      <t>カンイバン</t>
    </rPh>
    <rPh sb="199" eb="201">
      <t>ヘイセイ</t>
    </rPh>
    <rPh sb="203" eb="204">
      <t>ネン</t>
    </rPh>
    <rPh sb="204" eb="205">
      <t>ド</t>
    </rPh>
    <rPh sb="205" eb="207">
      <t>サクセイ</t>
    </rPh>
    <rPh sb="208" eb="210">
      <t>モウラ</t>
    </rPh>
    <rPh sb="210" eb="211">
      <t>バン</t>
    </rPh>
    <rPh sb="216" eb="218">
      <t>コンゴ</t>
    </rPh>
    <rPh sb="219" eb="222">
      <t>カンイバン</t>
    </rPh>
    <rPh sb="223" eb="224">
      <t>モト</t>
    </rPh>
    <rPh sb="225" eb="227">
      <t>サクセイ</t>
    </rPh>
    <rPh sb="227" eb="229">
      <t>ヨテイ</t>
    </rPh>
    <phoneticPr fontId="4"/>
  </si>
  <si>
    <t>　施設の利用率が低いのは、大口の事業所が未接続の状態であるためである。（特定施設医療法人・リネン工場）個別協議を行ってはいるが、排水施設に多額の金額を要するため、なかなか接続頂けない状況である。
　管渠の整備については現在、住宅密集地である千綿宿地区を整備し、平成２８年度末で整備率は８．７％となり、随時接続していただいている。
　平成３４年度の公共下水道未整備地区整備完了までに大口事業所には接続頂けるよう、今後も接続に向けて協議を重ねる。</t>
    <rPh sb="1" eb="3">
      <t>シセツ</t>
    </rPh>
    <rPh sb="4" eb="7">
      <t>リヨウリツ</t>
    </rPh>
    <rPh sb="8" eb="9">
      <t>ヒク</t>
    </rPh>
    <rPh sb="13" eb="15">
      <t>オオグチ</t>
    </rPh>
    <rPh sb="16" eb="18">
      <t>ジギョウ</t>
    </rPh>
    <rPh sb="18" eb="19">
      <t>ショ</t>
    </rPh>
    <rPh sb="20" eb="23">
      <t>ミセツゾク</t>
    </rPh>
    <rPh sb="24" eb="26">
      <t>ジョウタイ</t>
    </rPh>
    <rPh sb="36" eb="38">
      <t>トクテイ</t>
    </rPh>
    <rPh sb="38" eb="40">
      <t>シセツ</t>
    </rPh>
    <rPh sb="40" eb="42">
      <t>イリョウ</t>
    </rPh>
    <rPh sb="42" eb="44">
      <t>ホウジン</t>
    </rPh>
    <rPh sb="48" eb="50">
      <t>コウジョウ</t>
    </rPh>
    <rPh sb="51" eb="53">
      <t>コベツ</t>
    </rPh>
    <rPh sb="53" eb="55">
      <t>キョウギ</t>
    </rPh>
    <rPh sb="56" eb="57">
      <t>オコナ</t>
    </rPh>
    <rPh sb="64" eb="66">
      <t>ハイスイ</t>
    </rPh>
    <rPh sb="66" eb="68">
      <t>シセツ</t>
    </rPh>
    <rPh sb="69" eb="71">
      <t>タガク</t>
    </rPh>
    <rPh sb="72" eb="74">
      <t>キンガク</t>
    </rPh>
    <rPh sb="75" eb="76">
      <t>ヨウ</t>
    </rPh>
    <rPh sb="85" eb="87">
      <t>セツゾク</t>
    </rPh>
    <rPh sb="87" eb="88">
      <t>イタダ</t>
    </rPh>
    <rPh sb="91" eb="93">
      <t>ジョウキョウ</t>
    </rPh>
    <rPh sb="99" eb="101">
      <t>カンキョ</t>
    </rPh>
    <rPh sb="102" eb="104">
      <t>セイビ</t>
    </rPh>
    <rPh sb="109" eb="111">
      <t>ゲンザイ</t>
    </rPh>
    <rPh sb="112" eb="114">
      <t>ジュウタク</t>
    </rPh>
    <rPh sb="114" eb="117">
      <t>ミッシュウチ</t>
    </rPh>
    <rPh sb="120" eb="122">
      <t>チワタ</t>
    </rPh>
    <rPh sb="122" eb="123">
      <t>シュク</t>
    </rPh>
    <rPh sb="123" eb="125">
      <t>チク</t>
    </rPh>
    <rPh sb="126" eb="128">
      <t>セイビ</t>
    </rPh>
    <rPh sb="130" eb="132">
      <t>ヘイセイ</t>
    </rPh>
    <rPh sb="134" eb="135">
      <t>ネン</t>
    </rPh>
    <rPh sb="135" eb="136">
      <t>ド</t>
    </rPh>
    <rPh sb="136" eb="137">
      <t>マツ</t>
    </rPh>
    <rPh sb="138" eb="140">
      <t>セイビ</t>
    </rPh>
    <rPh sb="140" eb="141">
      <t>リツ</t>
    </rPh>
    <rPh sb="150" eb="152">
      <t>ズイジ</t>
    </rPh>
    <rPh sb="152" eb="154">
      <t>セツゾク</t>
    </rPh>
    <rPh sb="166" eb="168">
      <t>ヘイセイ</t>
    </rPh>
    <rPh sb="170" eb="171">
      <t>ネン</t>
    </rPh>
    <rPh sb="171" eb="172">
      <t>ド</t>
    </rPh>
    <rPh sb="173" eb="175">
      <t>コウキョウ</t>
    </rPh>
    <rPh sb="175" eb="178">
      <t>ゲスイドウ</t>
    </rPh>
    <rPh sb="178" eb="181">
      <t>ミセイビ</t>
    </rPh>
    <rPh sb="181" eb="183">
      <t>チク</t>
    </rPh>
    <rPh sb="183" eb="185">
      <t>セイビ</t>
    </rPh>
    <rPh sb="185" eb="187">
      <t>カンリョウ</t>
    </rPh>
    <rPh sb="190" eb="192">
      <t>オオグチ</t>
    </rPh>
    <rPh sb="192" eb="195">
      <t>ジギョウショ</t>
    </rPh>
    <rPh sb="197" eb="200">
      <t>セツゾクイタダ</t>
    </rPh>
    <rPh sb="205" eb="207">
      <t>コンゴ</t>
    </rPh>
    <rPh sb="208" eb="210">
      <t>セツゾク</t>
    </rPh>
    <rPh sb="211" eb="212">
      <t>ム</t>
    </rPh>
    <rPh sb="214" eb="216">
      <t>キョウギ</t>
    </rPh>
    <rPh sb="217" eb="218">
      <t>カサ</t>
    </rPh>
    <phoneticPr fontId="4"/>
  </si>
  <si>
    <t>自治体職員</t>
    <rPh sb="0" eb="3">
      <t>ジチタイ</t>
    </rPh>
    <rPh sb="3" eb="5">
      <t>ショクイン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</si>
</sst>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3561088"/>
        <c:axId val="835714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0.18</c:v>
                </c:pt>
                <c:pt idx="1">
                  <c:v>0.19</c:v>
                </c:pt>
                <c:pt idx="2">
                  <c:v>0.17</c:v>
                </c:pt>
                <c:pt idx="3">
                  <c:v>0.2</c:v>
                </c:pt>
                <c:pt idx="4">
                  <c:v>0.19</c:v>
                </c:pt>
              </c:numCache>
            </c:numRef>
          </c:val>
          <c:smooth val="0"/>
        </c:ser>
        <c:dLbls>
          <c:showLegendKey val="0"/>
          <c:showVal val="0"/>
          <c:showCatName val="0"/>
          <c:showSerName val="0"/>
          <c:showPercent val="0"/>
          <c:showBubbleSize val="0"/>
        </c:dLbls>
        <c:marker val="1"/>
        <c:smooth val="0"/>
        <c:axId val="83561088"/>
        <c:axId val="83571456"/>
      </c:lineChart>
      <c:dateAx>
        <c:axId val="83561088"/>
        <c:scaling>
          <c:orientation val="minMax"/>
        </c:scaling>
        <c:delete val="1"/>
        <c:axPos val="b"/>
        <c:numFmt formatCode="ge" sourceLinked="1"/>
        <c:majorTickMark val="none"/>
        <c:minorTickMark val="none"/>
        <c:tickLblPos val="none"/>
        <c:crossAx val="83571456"/>
        <c:crosses val="autoZero"/>
        <c:auto val="1"/>
        <c:lblOffset val="100"/>
        <c:baseTimeUnit val="years"/>
      </c:dateAx>
      <c:valAx>
        <c:axId val="83571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561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22.42</c:v>
                </c:pt>
                <c:pt idx="1">
                  <c:v>23.29</c:v>
                </c:pt>
                <c:pt idx="2">
                  <c:v>24.5</c:v>
                </c:pt>
                <c:pt idx="3">
                  <c:v>25.54</c:v>
                </c:pt>
                <c:pt idx="4">
                  <c:v>25.88</c:v>
                </c:pt>
              </c:numCache>
            </c:numRef>
          </c:val>
        </c:ser>
        <c:dLbls>
          <c:showLegendKey val="0"/>
          <c:showVal val="0"/>
          <c:showCatName val="0"/>
          <c:showSerName val="0"/>
          <c:showPercent val="0"/>
          <c:showBubbleSize val="0"/>
        </c:dLbls>
        <c:gapWidth val="150"/>
        <c:axId val="89468288"/>
        <c:axId val="895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40.07</c:v>
                </c:pt>
                <c:pt idx="1">
                  <c:v>39.92</c:v>
                </c:pt>
                <c:pt idx="2">
                  <c:v>43.53</c:v>
                </c:pt>
                <c:pt idx="3">
                  <c:v>39.869999999999997</c:v>
                </c:pt>
                <c:pt idx="4">
                  <c:v>41.28</c:v>
                </c:pt>
              </c:numCache>
            </c:numRef>
          </c:val>
          <c:smooth val="0"/>
        </c:ser>
        <c:dLbls>
          <c:showLegendKey val="0"/>
          <c:showVal val="0"/>
          <c:showCatName val="0"/>
          <c:showSerName val="0"/>
          <c:showPercent val="0"/>
          <c:showBubbleSize val="0"/>
        </c:dLbls>
        <c:marker val="1"/>
        <c:smooth val="0"/>
        <c:axId val="89468288"/>
        <c:axId val="89503232"/>
      </c:lineChart>
      <c:dateAx>
        <c:axId val="89468288"/>
        <c:scaling>
          <c:orientation val="minMax"/>
        </c:scaling>
        <c:delete val="1"/>
        <c:axPos val="b"/>
        <c:numFmt formatCode="ge" sourceLinked="1"/>
        <c:majorTickMark val="none"/>
        <c:minorTickMark val="none"/>
        <c:tickLblPos val="none"/>
        <c:crossAx val="89503232"/>
        <c:crosses val="autoZero"/>
        <c:auto val="1"/>
        <c:lblOffset val="100"/>
        <c:baseTimeUnit val="years"/>
      </c:dateAx>
      <c:valAx>
        <c:axId val="895032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6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75.03</c:v>
                </c:pt>
                <c:pt idx="1">
                  <c:v>75.38</c:v>
                </c:pt>
                <c:pt idx="2">
                  <c:v>76.17</c:v>
                </c:pt>
                <c:pt idx="3">
                  <c:v>76.81</c:v>
                </c:pt>
                <c:pt idx="4">
                  <c:v>73.099999999999994</c:v>
                </c:pt>
              </c:numCache>
            </c:numRef>
          </c:val>
        </c:ser>
        <c:dLbls>
          <c:showLegendKey val="0"/>
          <c:showVal val="0"/>
          <c:showCatName val="0"/>
          <c:showSerName val="0"/>
          <c:showPercent val="0"/>
          <c:showBubbleSize val="0"/>
        </c:dLbls>
        <c:gapWidth val="150"/>
        <c:axId val="89516672"/>
        <c:axId val="8954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66</c:v>
                </c:pt>
                <c:pt idx="1">
                  <c:v>65.86</c:v>
                </c:pt>
                <c:pt idx="2">
                  <c:v>64.14</c:v>
                </c:pt>
                <c:pt idx="3">
                  <c:v>61.37</c:v>
                </c:pt>
                <c:pt idx="4">
                  <c:v>61.3</c:v>
                </c:pt>
              </c:numCache>
            </c:numRef>
          </c:val>
          <c:smooth val="0"/>
        </c:ser>
        <c:dLbls>
          <c:showLegendKey val="0"/>
          <c:showVal val="0"/>
          <c:showCatName val="0"/>
          <c:showSerName val="0"/>
          <c:showPercent val="0"/>
          <c:showBubbleSize val="0"/>
        </c:dLbls>
        <c:marker val="1"/>
        <c:smooth val="0"/>
        <c:axId val="89516672"/>
        <c:axId val="89543424"/>
      </c:lineChart>
      <c:dateAx>
        <c:axId val="89516672"/>
        <c:scaling>
          <c:orientation val="minMax"/>
        </c:scaling>
        <c:delete val="1"/>
        <c:axPos val="b"/>
        <c:numFmt formatCode="ge" sourceLinked="1"/>
        <c:majorTickMark val="none"/>
        <c:minorTickMark val="none"/>
        <c:tickLblPos val="none"/>
        <c:crossAx val="89543424"/>
        <c:crosses val="autoZero"/>
        <c:auto val="1"/>
        <c:lblOffset val="100"/>
        <c:baseTimeUnit val="years"/>
      </c:dateAx>
      <c:valAx>
        <c:axId val="8954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6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101.29</c:v>
                </c:pt>
                <c:pt idx="1">
                  <c:v>100.62</c:v>
                </c:pt>
                <c:pt idx="2">
                  <c:v>60.71</c:v>
                </c:pt>
                <c:pt idx="3">
                  <c:v>56.44</c:v>
                </c:pt>
                <c:pt idx="4">
                  <c:v>55.2</c:v>
                </c:pt>
              </c:numCache>
            </c:numRef>
          </c:val>
        </c:ser>
        <c:dLbls>
          <c:showLegendKey val="0"/>
          <c:showVal val="0"/>
          <c:showCatName val="0"/>
          <c:showSerName val="0"/>
          <c:showPercent val="0"/>
          <c:showBubbleSize val="0"/>
        </c:dLbls>
        <c:gapWidth val="150"/>
        <c:axId val="83609856"/>
        <c:axId val="83886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609856"/>
        <c:axId val="83886464"/>
      </c:lineChart>
      <c:dateAx>
        <c:axId val="83609856"/>
        <c:scaling>
          <c:orientation val="minMax"/>
        </c:scaling>
        <c:delete val="1"/>
        <c:axPos val="b"/>
        <c:numFmt formatCode="ge" sourceLinked="1"/>
        <c:majorTickMark val="none"/>
        <c:minorTickMark val="none"/>
        <c:tickLblPos val="none"/>
        <c:crossAx val="83886464"/>
        <c:crosses val="autoZero"/>
        <c:auto val="1"/>
        <c:lblOffset val="100"/>
        <c:baseTimeUnit val="years"/>
      </c:dateAx>
      <c:valAx>
        <c:axId val="83886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60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00288"/>
        <c:axId val="83922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00288"/>
        <c:axId val="83922944"/>
      </c:lineChart>
      <c:dateAx>
        <c:axId val="83900288"/>
        <c:scaling>
          <c:orientation val="minMax"/>
        </c:scaling>
        <c:delete val="1"/>
        <c:axPos val="b"/>
        <c:numFmt formatCode="ge" sourceLinked="1"/>
        <c:majorTickMark val="none"/>
        <c:minorTickMark val="none"/>
        <c:tickLblPos val="none"/>
        <c:crossAx val="83922944"/>
        <c:crosses val="autoZero"/>
        <c:auto val="1"/>
        <c:lblOffset val="100"/>
        <c:baseTimeUnit val="years"/>
      </c:dateAx>
      <c:valAx>
        <c:axId val="8392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0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53152"/>
        <c:axId val="83955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53152"/>
        <c:axId val="83955072"/>
      </c:lineChart>
      <c:dateAx>
        <c:axId val="83953152"/>
        <c:scaling>
          <c:orientation val="minMax"/>
        </c:scaling>
        <c:delete val="1"/>
        <c:axPos val="b"/>
        <c:numFmt formatCode="ge" sourceLinked="1"/>
        <c:majorTickMark val="none"/>
        <c:minorTickMark val="none"/>
        <c:tickLblPos val="none"/>
        <c:crossAx val="83955072"/>
        <c:crosses val="autoZero"/>
        <c:auto val="1"/>
        <c:lblOffset val="100"/>
        <c:baseTimeUnit val="years"/>
      </c:dateAx>
      <c:valAx>
        <c:axId val="839550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5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971072"/>
        <c:axId val="8398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971072"/>
        <c:axId val="83989632"/>
      </c:lineChart>
      <c:dateAx>
        <c:axId val="83971072"/>
        <c:scaling>
          <c:orientation val="minMax"/>
        </c:scaling>
        <c:delete val="1"/>
        <c:axPos val="b"/>
        <c:numFmt formatCode="ge" sourceLinked="1"/>
        <c:majorTickMark val="none"/>
        <c:minorTickMark val="none"/>
        <c:tickLblPos val="none"/>
        <c:crossAx val="83989632"/>
        <c:crosses val="autoZero"/>
        <c:auto val="1"/>
        <c:lblOffset val="100"/>
        <c:baseTimeUnit val="years"/>
      </c:dateAx>
      <c:valAx>
        <c:axId val="8398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7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032512"/>
        <c:axId val="84038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032512"/>
        <c:axId val="84038784"/>
      </c:lineChart>
      <c:dateAx>
        <c:axId val="84032512"/>
        <c:scaling>
          <c:orientation val="minMax"/>
        </c:scaling>
        <c:delete val="1"/>
        <c:axPos val="b"/>
        <c:numFmt formatCode="ge" sourceLinked="1"/>
        <c:majorTickMark val="none"/>
        <c:minorTickMark val="none"/>
        <c:tickLblPos val="none"/>
        <c:crossAx val="84038784"/>
        <c:crosses val="autoZero"/>
        <c:auto val="1"/>
        <c:lblOffset val="100"/>
        <c:baseTimeUnit val="years"/>
      </c:dateAx>
      <c:valAx>
        <c:axId val="8403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3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formatCode="#,##0.00;&quot;△&quot;#,##0.00;&quot;-&quot;">
                  <c:v>154.51</c:v>
                </c:pt>
                <c:pt idx="4">
                  <c:v>0</c:v>
                </c:pt>
              </c:numCache>
            </c:numRef>
          </c:val>
        </c:ser>
        <c:dLbls>
          <c:showLegendKey val="0"/>
          <c:showVal val="0"/>
          <c:showCatName val="0"/>
          <c:showSerName val="0"/>
          <c:showPercent val="0"/>
          <c:showBubbleSize val="0"/>
        </c:dLbls>
        <c:gapWidth val="150"/>
        <c:axId val="84056704"/>
        <c:axId val="84058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1574.53</c:v>
                </c:pt>
                <c:pt idx="1">
                  <c:v>1506.51</c:v>
                </c:pt>
                <c:pt idx="2">
                  <c:v>1696.96</c:v>
                </c:pt>
                <c:pt idx="3">
                  <c:v>1824.34</c:v>
                </c:pt>
                <c:pt idx="4">
                  <c:v>1604.64</c:v>
                </c:pt>
              </c:numCache>
            </c:numRef>
          </c:val>
          <c:smooth val="0"/>
        </c:ser>
        <c:dLbls>
          <c:showLegendKey val="0"/>
          <c:showVal val="0"/>
          <c:showCatName val="0"/>
          <c:showSerName val="0"/>
          <c:showPercent val="0"/>
          <c:showBubbleSize val="0"/>
        </c:dLbls>
        <c:marker val="1"/>
        <c:smooth val="0"/>
        <c:axId val="84056704"/>
        <c:axId val="84058880"/>
      </c:lineChart>
      <c:dateAx>
        <c:axId val="84056704"/>
        <c:scaling>
          <c:orientation val="minMax"/>
        </c:scaling>
        <c:delete val="1"/>
        <c:axPos val="b"/>
        <c:numFmt formatCode="ge" sourceLinked="1"/>
        <c:majorTickMark val="none"/>
        <c:minorTickMark val="none"/>
        <c:tickLblPos val="none"/>
        <c:crossAx val="84058880"/>
        <c:crosses val="autoZero"/>
        <c:auto val="1"/>
        <c:lblOffset val="100"/>
        <c:baseTimeUnit val="years"/>
      </c:dateAx>
      <c:valAx>
        <c:axId val="8405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05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67.7</c:v>
                </c:pt>
                <c:pt idx="1">
                  <c:v>62.84</c:v>
                </c:pt>
                <c:pt idx="2">
                  <c:v>68.87</c:v>
                </c:pt>
                <c:pt idx="3">
                  <c:v>82</c:v>
                </c:pt>
                <c:pt idx="4">
                  <c:v>73.25</c:v>
                </c:pt>
              </c:numCache>
            </c:numRef>
          </c:val>
        </c:ser>
        <c:dLbls>
          <c:showLegendKey val="0"/>
          <c:showVal val="0"/>
          <c:showCatName val="0"/>
          <c:showSerName val="0"/>
          <c:showPercent val="0"/>
          <c:showBubbleSize val="0"/>
        </c:dLbls>
        <c:gapWidth val="150"/>
        <c:axId val="84150528"/>
        <c:axId val="84181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57.36</c:v>
                </c:pt>
                <c:pt idx="1">
                  <c:v>57.33</c:v>
                </c:pt>
                <c:pt idx="2">
                  <c:v>47.23</c:v>
                </c:pt>
                <c:pt idx="3">
                  <c:v>54.16</c:v>
                </c:pt>
                <c:pt idx="4">
                  <c:v>60.01</c:v>
                </c:pt>
              </c:numCache>
            </c:numRef>
          </c:val>
          <c:smooth val="0"/>
        </c:ser>
        <c:dLbls>
          <c:showLegendKey val="0"/>
          <c:showVal val="0"/>
          <c:showCatName val="0"/>
          <c:showSerName val="0"/>
          <c:showPercent val="0"/>
          <c:showBubbleSize val="0"/>
        </c:dLbls>
        <c:marker val="1"/>
        <c:smooth val="0"/>
        <c:axId val="84150528"/>
        <c:axId val="84181376"/>
      </c:lineChart>
      <c:dateAx>
        <c:axId val="84150528"/>
        <c:scaling>
          <c:orientation val="minMax"/>
        </c:scaling>
        <c:delete val="1"/>
        <c:axPos val="b"/>
        <c:numFmt formatCode="ge" sourceLinked="1"/>
        <c:majorTickMark val="none"/>
        <c:minorTickMark val="none"/>
        <c:tickLblPos val="none"/>
        <c:crossAx val="84181376"/>
        <c:crosses val="autoZero"/>
        <c:auto val="1"/>
        <c:lblOffset val="100"/>
        <c:baseTimeUnit val="years"/>
      </c:dateAx>
      <c:valAx>
        <c:axId val="8418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5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229.03</c:v>
                </c:pt>
                <c:pt idx="1">
                  <c:v>248.8</c:v>
                </c:pt>
                <c:pt idx="2">
                  <c:v>232.41</c:v>
                </c:pt>
                <c:pt idx="3">
                  <c:v>195.76</c:v>
                </c:pt>
                <c:pt idx="4">
                  <c:v>219.18</c:v>
                </c:pt>
              </c:numCache>
            </c:numRef>
          </c:val>
        </c:ser>
        <c:dLbls>
          <c:showLegendKey val="0"/>
          <c:showVal val="0"/>
          <c:showCatName val="0"/>
          <c:showSerName val="0"/>
          <c:showPercent val="0"/>
          <c:showBubbleSize val="0"/>
        </c:dLbls>
        <c:gapWidth val="150"/>
        <c:axId val="84198912"/>
        <c:axId val="8420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279.91000000000003</c:v>
                </c:pt>
                <c:pt idx="1">
                  <c:v>284.52999999999997</c:v>
                </c:pt>
                <c:pt idx="2">
                  <c:v>351.41</c:v>
                </c:pt>
                <c:pt idx="3">
                  <c:v>307.56</c:v>
                </c:pt>
                <c:pt idx="4">
                  <c:v>277.67</c:v>
                </c:pt>
              </c:numCache>
            </c:numRef>
          </c:val>
          <c:smooth val="0"/>
        </c:ser>
        <c:dLbls>
          <c:showLegendKey val="0"/>
          <c:showVal val="0"/>
          <c:showCatName val="0"/>
          <c:showSerName val="0"/>
          <c:showPercent val="0"/>
          <c:showBubbleSize val="0"/>
        </c:dLbls>
        <c:marker val="1"/>
        <c:smooth val="0"/>
        <c:axId val="84198912"/>
        <c:axId val="84200832"/>
      </c:lineChart>
      <c:dateAx>
        <c:axId val="84198912"/>
        <c:scaling>
          <c:orientation val="minMax"/>
        </c:scaling>
        <c:delete val="1"/>
        <c:axPos val="b"/>
        <c:numFmt formatCode="ge" sourceLinked="1"/>
        <c:majorTickMark val="none"/>
        <c:minorTickMark val="none"/>
        <c:tickLblPos val="none"/>
        <c:crossAx val="84200832"/>
        <c:crosses val="autoZero"/>
        <c:auto val="1"/>
        <c:lblOffset val="100"/>
        <c:baseTimeUnit val="years"/>
      </c:dateAx>
      <c:valAx>
        <c:axId val="8420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19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election activeCell="AD9" sqref="AD9:AJ9"/>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75" t="str">
        <f>データ!H6</f>
        <v>長崎県　東彼杵町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Cd3</v>
      </c>
      <c r="X8" s="72"/>
      <c r="Y8" s="72"/>
      <c r="Z8" s="72"/>
      <c r="AA8" s="72"/>
      <c r="AB8" s="72"/>
      <c r="AC8" s="72"/>
      <c r="AD8" s="73" t="s">
        <v>124</v>
      </c>
      <c r="AE8" s="73"/>
      <c r="AF8" s="73"/>
      <c r="AG8" s="73"/>
      <c r="AH8" s="73"/>
      <c r="AI8" s="73"/>
      <c r="AJ8" s="73"/>
      <c r="AK8" s="4"/>
      <c r="AL8" s="67">
        <f>データ!S6</f>
        <v>8240</v>
      </c>
      <c r="AM8" s="67"/>
      <c r="AN8" s="67"/>
      <c r="AO8" s="67"/>
      <c r="AP8" s="67"/>
      <c r="AQ8" s="67"/>
      <c r="AR8" s="67"/>
      <c r="AS8" s="67"/>
      <c r="AT8" s="66">
        <f>データ!T6</f>
        <v>74.290000000000006</v>
      </c>
      <c r="AU8" s="66"/>
      <c r="AV8" s="66"/>
      <c r="AW8" s="66"/>
      <c r="AX8" s="66"/>
      <c r="AY8" s="66"/>
      <c r="AZ8" s="66"/>
      <c r="BA8" s="66"/>
      <c r="BB8" s="66">
        <f>データ!U6</f>
        <v>110.92</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x14ac:dyDescent="0.15">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x14ac:dyDescent="0.15">
      <c r="A10" s="2"/>
      <c r="B10" s="66" t="str">
        <f>データ!N6</f>
        <v>-</v>
      </c>
      <c r="C10" s="66"/>
      <c r="D10" s="66"/>
      <c r="E10" s="66"/>
      <c r="F10" s="66"/>
      <c r="G10" s="66"/>
      <c r="H10" s="66"/>
      <c r="I10" s="66" t="str">
        <f>データ!O6</f>
        <v>該当数値なし</v>
      </c>
      <c r="J10" s="66"/>
      <c r="K10" s="66"/>
      <c r="L10" s="66"/>
      <c r="M10" s="66"/>
      <c r="N10" s="66"/>
      <c r="O10" s="66"/>
      <c r="P10" s="66">
        <f>データ!P6</f>
        <v>39.93</v>
      </c>
      <c r="Q10" s="66"/>
      <c r="R10" s="66"/>
      <c r="S10" s="66"/>
      <c r="T10" s="66"/>
      <c r="U10" s="66"/>
      <c r="V10" s="66"/>
      <c r="W10" s="66">
        <f>データ!Q6</f>
        <v>101.94</v>
      </c>
      <c r="X10" s="66"/>
      <c r="Y10" s="66"/>
      <c r="Z10" s="66"/>
      <c r="AA10" s="66"/>
      <c r="AB10" s="66"/>
      <c r="AC10" s="66"/>
      <c r="AD10" s="67">
        <f>データ!R6</f>
        <v>3100</v>
      </c>
      <c r="AE10" s="67"/>
      <c r="AF10" s="67"/>
      <c r="AG10" s="67"/>
      <c r="AH10" s="67"/>
      <c r="AI10" s="67"/>
      <c r="AJ10" s="67"/>
      <c r="AK10" s="2"/>
      <c r="AL10" s="67">
        <f>データ!V6</f>
        <v>3264</v>
      </c>
      <c r="AM10" s="67"/>
      <c r="AN10" s="67"/>
      <c r="AO10" s="67"/>
      <c r="AP10" s="67"/>
      <c r="AQ10" s="67"/>
      <c r="AR10" s="67"/>
      <c r="AS10" s="67"/>
      <c r="AT10" s="66">
        <f>データ!W6</f>
        <v>1.39</v>
      </c>
      <c r="AU10" s="66"/>
      <c r="AV10" s="66"/>
      <c r="AW10" s="66"/>
      <c r="AX10" s="66"/>
      <c r="AY10" s="66"/>
      <c r="AZ10" s="66"/>
      <c r="BA10" s="66"/>
      <c r="BB10" s="66">
        <f>データ!X6</f>
        <v>2348.1999999999998</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x14ac:dyDescent="0.15">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x14ac:dyDescent="0.15">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121</v>
      </c>
      <c r="BM16" s="49"/>
      <c r="BN16" s="49"/>
      <c r="BO16" s="49"/>
      <c r="BP16" s="49"/>
      <c r="BQ16" s="49"/>
      <c r="BR16" s="49"/>
      <c r="BS16" s="49"/>
      <c r="BT16" s="49"/>
      <c r="BU16" s="49"/>
      <c r="BV16" s="49"/>
      <c r="BW16" s="49"/>
      <c r="BX16" s="49"/>
      <c r="BY16" s="49"/>
      <c r="BZ16" s="5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x14ac:dyDescent="0.15">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x14ac:dyDescent="0.15">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122</v>
      </c>
      <c r="BM47" s="49"/>
      <c r="BN47" s="49"/>
      <c r="BO47" s="49"/>
      <c r="BP47" s="49"/>
      <c r="BQ47" s="49"/>
      <c r="BR47" s="49"/>
      <c r="BS47" s="49"/>
      <c r="BT47" s="49"/>
      <c r="BU47" s="49"/>
      <c r="BV47" s="49"/>
      <c r="BW47" s="49"/>
      <c r="BX47" s="49"/>
      <c r="BY47" s="49"/>
      <c r="BZ47" s="5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x14ac:dyDescent="0.15">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x14ac:dyDescent="0.15">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x14ac:dyDescent="0.15">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x14ac:dyDescent="0.15">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123</v>
      </c>
      <c r="BM66" s="49"/>
      <c r="BN66" s="49"/>
      <c r="BO66" s="49"/>
      <c r="BP66" s="49"/>
      <c r="BQ66" s="49"/>
      <c r="BR66" s="49"/>
      <c r="BS66" s="49"/>
      <c r="BT66" s="49"/>
      <c r="BU66" s="49"/>
      <c r="BV66" s="49"/>
      <c r="BW66" s="49"/>
      <c r="BX66" s="49"/>
      <c r="BY66" s="49"/>
      <c r="BZ66" s="5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x14ac:dyDescent="0.15">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x14ac:dyDescent="0.15">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【728.30】</v>
      </c>
      <c r="I86" s="26" t="str">
        <f>データ!CA6</f>
        <v>【100.04】</v>
      </c>
      <c r="J86" s="26" t="str">
        <f>データ!CL6</f>
        <v>【137.82】</v>
      </c>
      <c r="K86" s="26" t="str">
        <f>データ!CW6</f>
        <v>【60.09】</v>
      </c>
      <c r="L86" s="26" t="str">
        <f>データ!DH6</f>
        <v>【94.90】</v>
      </c>
      <c r="M86" s="26" t="s">
        <v>55</v>
      </c>
      <c r="N86" s="26" t="s">
        <v>55</v>
      </c>
      <c r="O86" s="26"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x14ac:dyDescent="0.1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x14ac:dyDescent="0.15">
      <c r="A6" s="28" t="s">
        <v>108</v>
      </c>
      <c r="B6" s="33">
        <f>B7</f>
        <v>2016</v>
      </c>
      <c r="C6" s="33">
        <f t="shared" ref="C6:X6" si="3">C7</f>
        <v>423211</v>
      </c>
      <c r="D6" s="33">
        <f t="shared" si="3"/>
        <v>47</v>
      </c>
      <c r="E6" s="33">
        <f t="shared" si="3"/>
        <v>17</v>
      </c>
      <c r="F6" s="33">
        <f t="shared" si="3"/>
        <v>1</v>
      </c>
      <c r="G6" s="33">
        <f t="shared" si="3"/>
        <v>0</v>
      </c>
      <c r="H6" s="33" t="str">
        <f t="shared" si="3"/>
        <v>長崎県　東彼杵町</v>
      </c>
      <c r="I6" s="33" t="str">
        <f t="shared" si="3"/>
        <v>法非適用</v>
      </c>
      <c r="J6" s="33" t="str">
        <f t="shared" si="3"/>
        <v>下水道事業</v>
      </c>
      <c r="K6" s="33" t="str">
        <f t="shared" si="3"/>
        <v>公共下水道</v>
      </c>
      <c r="L6" s="33" t="str">
        <f t="shared" si="3"/>
        <v>Cd3</v>
      </c>
      <c r="M6" s="33">
        <f t="shared" si="3"/>
        <v>0</v>
      </c>
      <c r="N6" s="34" t="str">
        <f t="shared" si="3"/>
        <v>-</v>
      </c>
      <c r="O6" s="34" t="str">
        <f t="shared" si="3"/>
        <v>該当数値なし</v>
      </c>
      <c r="P6" s="34">
        <f t="shared" si="3"/>
        <v>39.93</v>
      </c>
      <c r="Q6" s="34">
        <f t="shared" si="3"/>
        <v>101.94</v>
      </c>
      <c r="R6" s="34">
        <f t="shared" si="3"/>
        <v>3100</v>
      </c>
      <c r="S6" s="34">
        <f t="shared" si="3"/>
        <v>8240</v>
      </c>
      <c r="T6" s="34">
        <f t="shared" si="3"/>
        <v>74.290000000000006</v>
      </c>
      <c r="U6" s="34">
        <f t="shared" si="3"/>
        <v>110.92</v>
      </c>
      <c r="V6" s="34">
        <f t="shared" si="3"/>
        <v>3264</v>
      </c>
      <c r="W6" s="34">
        <f t="shared" si="3"/>
        <v>1.39</v>
      </c>
      <c r="X6" s="34">
        <f t="shared" si="3"/>
        <v>2348.1999999999998</v>
      </c>
      <c r="Y6" s="35">
        <f>IF(Y7="",NA(),Y7)</f>
        <v>101.29</v>
      </c>
      <c r="Z6" s="35">
        <f t="shared" ref="Z6:AH6" si="4">IF(Z7="",NA(),Z7)</f>
        <v>100.62</v>
      </c>
      <c r="AA6" s="35">
        <f t="shared" si="4"/>
        <v>60.71</v>
      </c>
      <c r="AB6" s="35">
        <f t="shared" si="4"/>
        <v>56.44</v>
      </c>
      <c r="AC6" s="35">
        <f t="shared" si="4"/>
        <v>55.2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5">
        <f t="shared" si="7"/>
        <v>154.51</v>
      </c>
      <c r="BJ6" s="34">
        <f t="shared" si="7"/>
        <v>0</v>
      </c>
      <c r="BK6" s="35">
        <f t="shared" si="7"/>
        <v>1574.53</v>
      </c>
      <c r="BL6" s="35">
        <f t="shared" si="7"/>
        <v>1506.51</v>
      </c>
      <c r="BM6" s="35">
        <f t="shared" si="7"/>
        <v>1696.96</v>
      </c>
      <c r="BN6" s="35">
        <f t="shared" si="7"/>
        <v>1824.34</v>
      </c>
      <c r="BO6" s="35">
        <f t="shared" si="7"/>
        <v>1604.64</v>
      </c>
      <c r="BP6" s="34" t="str">
        <f>IF(BP7="","",IF(BP7="-","【-】","【"&amp;SUBSTITUTE(TEXT(BP7,"#,##0.00"),"-","△")&amp;"】"))</f>
        <v>【728.30】</v>
      </c>
      <c r="BQ6" s="35">
        <f>IF(BQ7="",NA(),BQ7)</f>
        <v>67.7</v>
      </c>
      <c r="BR6" s="35">
        <f t="shared" ref="BR6:BZ6" si="8">IF(BR7="",NA(),BR7)</f>
        <v>62.84</v>
      </c>
      <c r="BS6" s="35">
        <f t="shared" si="8"/>
        <v>68.87</v>
      </c>
      <c r="BT6" s="35">
        <f t="shared" si="8"/>
        <v>82</v>
      </c>
      <c r="BU6" s="35">
        <f t="shared" si="8"/>
        <v>73.25</v>
      </c>
      <c r="BV6" s="35">
        <f t="shared" si="8"/>
        <v>57.36</v>
      </c>
      <c r="BW6" s="35">
        <f t="shared" si="8"/>
        <v>57.33</v>
      </c>
      <c r="BX6" s="35">
        <f t="shared" si="8"/>
        <v>47.23</v>
      </c>
      <c r="BY6" s="35">
        <f t="shared" si="8"/>
        <v>54.16</v>
      </c>
      <c r="BZ6" s="35">
        <f t="shared" si="8"/>
        <v>60.01</v>
      </c>
      <c r="CA6" s="34" t="str">
        <f>IF(CA7="","",IF(CA7="-","【-】","【"&amp;SUBSTITUTE(TEXT(CA7,"#,##0.00"),"-","△")&amp;"】"))</f>
        <v>【100.04】</v>
      </c>
      <c r="CB6" s="35">
        <f>IF(CB7="",NA(),CB7)</f>
        <v>229.03</v>
      </c>
      <c r="CC6" s="35">
        <f t="shared" ref="CC6:CK6" si="9">IF(CC7="",NA(),CC7)</f>
        <v>248.8</v>
      </c>
      <c r="CD6" s="35">
        <f t="shared" si="9"/>
        <v>232.41</v>
      </c>
      <c r="CE6" s="35">
        <f t="shared" si="9"/>
        <v>195.76</v>
      </c>
      <c r="CF6" s="35">
        <f t="shared" si="9"/>
        <v>219.18</v>
      </c>
      <c r="CG6" s="35">
        <f t="shared" si="9"/>
        <v>279.91000000000003</v>
      </c>
      <c r="CH6" s="35">
        <f t="shared" si="9"/>
        <v>284.52999999999997</v>
      </c>
      <c r="CI6" s="35">
        <f t="shared" si="9"/>
        <v>351.41</v>
      </c>
      <c r="CJ6" s="35">
        <f t="shared" si="9"/>
        <v>307.56</v>
      </c>
      <c r="CK6" s="35">
        <f t="shared" si="9"/>
        <v>277.67</v>
      </c>
      <c r="CL6" s="34" t="str">
        <f>IF(CL7="","",IF(CL7="-","【-】","【"&amp;SUBSTITUTE(TEXT(CL7,"#,##0.00"),"-","△")&amp;"】"))</f>
        <v>【137.82】</v>
      </c>
      <c r="CM6" s="35">
        <f>IF(CM7="",NA(),CM7)</f>
        <v>22.42</v>
      </c>
      <c r="CN6" s="35">
        <f t="shared" ref="CN6:CV6" si="10">IF(CN7="",NA(),CN7)</f>
        <v>23.29</v>
      </c>
      <c r="CO6" s="35">
        <f t="shared" si="10"/>
        <v>24.5</v>
      </c>
      <c r="CP6" s="35">
        <f t="shared" si="10"/>
        <v>25.54</v>
      </c>
      <c r="CQ6" s="35">
        <f t="shared" si="10"/>
        <v>25.88</v>
      </c>
      <c r="CR6" s="35">
        <f t="shared" si="10"/>
        <v>40.07</v>
      </c>
      <c r="CS6" s="35">
        <f t="shared" si="10"/>
        <v>39.92</v>
      </c>
      <c r="CT6" s="35">
        <f t="shared" si="10"/>
        <v>43.53</v>
      </c>
      <c r="CU6" s="35">
        <f t="shared" si="10"/>
        <v>39.869999999999997</v>
      </c>
      <c r="CV6" s="35">
        <f t="shared" si="10"/>
        <v>41.28</v>
      </c>
      <c r="CW6" s="34" t="str">
        <f>IF(CW7="","",IF(CW7="-","【-】","【"&amp;SUBSTITUTE(TEXT(CW7,"#,##0.00"),"-","△")&amp;"】"))</f>
        <v>【60.09】</v>
      </c>
      <c r="CX6" s="35">
        <f>IF(CX7="",NA(),CX7)</f>
        <v>75.03</v>
      </c>
      <c r="CY6" s="35">
        <f t="shared" ref="CY6:DG6" si="11">IF(CY7="",NA(),CY7)</f>
        <v>75.38</v>
      </c>
      <c r="CZ6" s="35">
        <f t="shared" si="11"/>
        <v>76.17</v>
      </c>
      <c r="DA6" s="35">
        <f t="shared" si="11"/>
        <v>76.81</v>
      </c>
      <c r="DB6" s="35">
        <f t="shared" si="11"/>
        <v>73.099999999999994</v>
      </c>
      <c r="DC6" s="35">
        <f t="shared" si="11"/>
        <v>66</v>
      </c>
      <c r="DD6" s="35">
        <f t="shared" si="11"/>
        <v>65.86</v>
      </c>
      <c r="DE6" s="35">
        <f t="shared" si="11"/>
        <v>64.14</v>
      </c>
      <c r="DF6" s="35">
        <f t="shared" si="11"/>
        <v>61.37</v>
      </c>
      <c r="DG6" s="35">
        <f t="shared" si="11"/>
        <v>61.3</v>
      </c>
      <c r="DH6" s="34" t="str">
        <f>IF(DH7="","",IF(DH7="-","【-】","【"&amp;SUBSTITUTE(TEXT(DH7,"#,##0.00"),"-","△")&amp;"】"))</f>
        <v>【94.90】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0.18</v>
      </c>
      <c r="EK6" s="35">
        <f t="shared" si="14"/>
        <v>0.19</v>
      </c>
      <c r="EL6" s="35">
        <f t="shared" si="14"/>
        <v>0.17</v>
      </c>
      <c r="EM6" s="35">
        <f t="shared" si="14"/>
        <v>0.2</v>
      </c>
      <c r="EN6" s="35">
        <f t="shared" si="14"/>
        <v>0.19</v>
      </c>
      <c r="EO6" s="34" t="str">
        <f>IF(EO7="","",IF(EO7="-","【-】","【"&amp;SUBSTITUTE(TEXT(EO7,"#,##0.00"),"-","△")&amp;"】"))</f>
        <v>【0.27】</v>
      </c>
    </row>
    <row r="7" spans="1:145" s="36" customFormat="1" x14ac:dyDescent="0.15">
      <c r="A7" s="28"/>
      <c r="B7" s="37">
        <v>2016</v>
      </c>
      <c r="C7" s="37">
        <v>423211</v>
      </c>
      <c r="D7" s="37">
        <v>47</v>
      </c>
      <c r="E7" s="37">
        <v>17</v>
      </c>
      <c r="F7" s="37">
        <v>1</v>
      </c>
      <c r="G7" s="37">
        <v>0</v>
      </c>
      <c r="H7" s="37" t="s">
        <v>109</v>
      </c>
      <c r="I7" s="37" t="s">
        <v>110</v>
      </c>
      <c r="J7" s="37" t="s">
        <v>111</v>
      </c>
      <c r="K7" s="37" t="s">
        <v>112</v>
      </c>
      <c r="L7" s="37" t="s">
        <v>113</v>
      </c>
      <c r="M7" s="37"/>
      <c r="N7" s="38" t="s">
        <v>114</v>
      </c>
      <c r="O7" s="38" t="s">
        <v>115</v>
      </c>
      <c r="P7" s="38">
        <v>39.93</v>
      </c>
      <c r="Q7" s="38">
        <v>101.94</v>
      </c>
      <c r="R7" s="38">
        <v>3100</v>
      </c>
      <c r="S7" s="38">
        <v>8240</v>
      </c>
      <c r="T7" s="38">
        <v>74.290000000000006</v>
      </c>
      <c r="U7" s="38">
        <v>110.92</v>
      </c>
      <c r="V7" s="38">
        <v>3264</v>
      </c>
      <c r="W7" s="38">
        <v>1.39</v>
      </c>
      <c r="X7" s="38">
        <v>2348.1999999999998</v>
      </c>
      <c r="Y7" s="38">
        <v>101.29</v>
      </c>
      <c r="Z7" s="38">
        <v>100.62</v>
      </c>
      <c r="AA7" s="38">
        <v>60.71</v>
      </c>
      <c r="AB7" s="38">
        <v>56.44</v>
      </c>
      <c r="AC7" s="38">
        <v>55.2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154.51</v>
      </c>
      <c r="BJ7" s="38">
        <v>0</v>
      </c>
      <c r="BK7" s="38">
        <v>1574.53</v>
      </c>
      <c r="BL7" s="38">
        <v>1506.51</v>
      </c>
      <c r="BM7" s="38">
        <v>1696.96</v>
      </c>
      <c r="BN7" s="38">
        <v>1824.34</v>
      </c>
      <c r="BO7" s="38">
        <v>1604.64</v>
      </c>
      <c r="BP7" s="38">
        <v>728.3</v>
      </c>
      <c r="BQ7" s="38">
        <v>67.7</v>
      </c>
      <c r="BR7" s="38">
        <v>62.84</v>
      </c>
      <c r="BS7" s="38">
        <v>68.87</v>
      </c>
      <c r="BT7" s="38">
        <v>82</v>
      </c>
      <c r="BU7" s="38">
        <v>73.25</v>
      </c>
      <c r="BV7" s="38">
        <v>57.36</v>
      </c>
      <c r="BW7" s="38">
        <v>57.33</v>
      </c>
      <c r="BX7" s="38">
        <v>47.23</v>
      </c>
      <c r="BY7" s="38">
        <v>54.16</v>
      </c>
      <c r="BZ7" s="38">
        <v>60.01</v>
      </c>
      <c r="CA7" s="38">
        <v>100.04</v>
      </c>
      <c r="CB7" s="38">
        <v>229.03</v>
      </c>
      <c r="CC7" s="38">
        <v>248.8</v>
      </c>
      <c r="CD7" s="38">
        <v>232.41</v>
      </c>
      <c r="CE7" s="38">
        <v>195.76</v>
      </c>
      <c r="CF7" s="38">
        <v>219.18</v>
      </c>
      <c r="CG7" s="38">
        <v>279.91000000000003</v>
      </c>
      <c r="CH7" s="38">
        <v>284.52999999999997</v>
      </c>
      <c r="CI7" s="38">
        <v>351.41</v>
      </c>
      <c r="CJ7" s="38">
        <v>307.56</v>
      </c>
      <c r="CK7" s="38">
        <v>277.67</v>
      </c>
      <c r="CL7" s="38">
        <v>137.82</v>
      </c>
      <c r="CM7" s="38">
        <v>22.42</v>
      </c>
      <c r="CN7" s="38">
        <v>23.29</v>
      </c>
      <c r="CO7" s="38">
        <v>24.5</v>
      </c>
      <c r="CP7" s="38">
        <v>25.54</v>
      </c>
      <c r="CQ7" s="38">
        <v>25.88</v>
      </c>
      <c r="CR7" s="38">
        <v>40.07</v>
      </c>
      <c r="CS7" s="38">
        <v>39.92</v>
      </c>
      <c r="CT7" s="38">
        <v>43.53</v>
      </c>
      <c r="CU7" s="38">
        <v>39.869999999999997</v>
      </c>
      <c r="CV7" s="38">
        <v>41.28</v>
      </c>
      <c r="CW7" s="38">
        <v>60.09</v>
      </c>
      <c r="CX7" s="38">
        <v>75.03</v>
      </c>
      <c r="CY7" s="38">
        <v>75.38</v>
      </c>
      <c r="CZ7" s="38">
        <v>76.17</v>
      </c>
      <c r="DA7" s="38">
        <v>76.81</v>
      </c>
      <c r="DB7" s="38">
        <v>73.099999999999994</v>
      </c>
      <c r="DC7" s="38">
        <v>66</v>
      </c>
      <c r="DD7" s="38">
        <v>65.86</v>
      </c>
      <c r="DE7" s="38">
        <v>64.14</v>
      </c>
      <c r="DF7" s="38">
        <v>61.37</v>
      </c>
      <c r="DG7" s="38">
        <v>61.3</v>
      </c>
      <c r="DH7" s="38">
        <v>94.9</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0.18</v>
      </c>
      <c r="EK7" s="38">
        <v>0.19</v>
      </c>
      <c r="EL7" s="38">
        <v>0.17</v>
      </c>
      <c r="EM7" s="38">
        <v>0.2</v>
      </c>
      <c r="EN7" s="38">
        <v>0.19</v>
      </c>
      <c r="EO7" s="38">
        <v>0.27</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2017-12-25T02:13:12Z</dcterms:created>
  <dcterms:modified xsi:type="dcterms:W3CDTF">2018-02-09T06:14:00Z</dcterms:modified>
  <cp:category/>
</cp:coreProperties>
</file>