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農林水産部\水産課\課内共有\★照会回答★\R03\庁内関係\⑩財政課\★特別会計のみ\20220210【照会】公営企業に係る経営比較分析表（令和２年度決算）の分析等について\"/>
    </mc:Choice>
  </mc:AlternateContent>
  <workbookProtection workbookAlgorithmName="SHA-512" workbookHashValue="rRCtDPdVffwyGzOKeAktWF6mv/8mM6YuA+jjKL8WmNwkPrVm2WHzaA8Gg3moZWiIEmRm/u5IiKNG2N2grl0Ggw==" workbookSaltValue="yKLXyBLa4I7kaXsudFzU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<sst xmlns="http://schemas.openxmlformats.org/spreadsheetml/2006/main" count="236" uniqueCount="121">
  <si>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</si>
  <si>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</si>
  <si>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</si>
  <si>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</si>
  <si>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</si>
  <si>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</si>
  <si>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</si>
  <si>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</si>
  <si>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</si>
  <si>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</si>
  <si>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</si>
  <si>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</si>
  <si>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</si>
  <si>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</si>
  <si>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</si>
  <si>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</si>
  <si>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</si>
  <si>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</si>
  <si>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</si>
  <si>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</si>
  <si>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</si>
  <si>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</si>
  <si>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</si>
  <si>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</si>
  <si>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</si>
  <si>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</si>
  <si>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</si>
  <si>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</si>
  <si>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</si>
  <si>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</si>
  <si>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</si>
  <si>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</si>
  <si>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</si>
  <si>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</si>
  <si>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</si>
  <si>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</si>
  <si>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</si>
  <si>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</si>
  <si>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</si>
  <si>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</si>
  <si>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</si>
  <si>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</si>
  <si>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</si>
  <si>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</si>
  <si>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</si>
  <si>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</si>
  <si>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</si>
  <si>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</si>
  <si>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</si>
  <si>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</si>
  <si>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</si>
  <si>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</si>
  <si>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</si>
  <si>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</si>
  <si>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</si>
  <si>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</si>
  <si>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</si>
  <si>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</si>
  <si>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</si>
  <si>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</si>
  <si>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</si>
  <si>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</si>
  <si>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</si>
  <si>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</si>
  <si>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</si>
  <si>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</si>
  <si>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</si>
  <si>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</si>
  <si>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</si>
  <si>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</si>
  <si>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</si>
  <si>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</si>
  <si>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</si>
  <si>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</si>
  <si>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</si>
  <si>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</si>
  <si>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</si>
  <si>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</si>
  <si>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</si>
  <si>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</si>
  <si>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</si>
  <si>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</si>
  <si>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</si>
  <si>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</si>
  <si>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</si>
  <si>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</si>
  <si>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</si>
  <si>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</si>
  <si>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</si>
  <si>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</si>
  <si>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</si>
  <si>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</si>
  <si>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</si>
  <si>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</si>
  <si>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</si>
  <si>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</si>
  <si>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</si>
  <si>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</si>
  <si>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</si>
  <si>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</si>
  <si>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</si>
  <si>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</si>
  <si>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</si>
  <si>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</si>
  <si>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</si>
  <si>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</si>
  <si>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</si>
  <si>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</si>
  <si>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</si>
  <si>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</si>
  <si>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</si>
  <si>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</si>
  <si>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</si>
  <si>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</si>
  <si>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</si>
  <si>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</si>
  <si>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</si>
  <si>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</si>
  <si>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当施設は、最も古い施設でも平成13年4月の供用開始となっており、現時点では老朽化した管渠は無く、当面更新の必要はありません。
　処理施設については、平成28年度に改築工事が完了し、令和2年度に処理施設の機能保全計画の策定をしました。</t>
    <rPh sb="92" eb="94">
      <t>レイワ</t>
    </rPh>
    <rPh sb="95" eb="97">
      <t>ネンド</t>
    </rPh>
    <phoneticPr fontId="4"/>
  </si>
  <si>
    <t>　当施設は、最も古い施設でも平成13年4月供用開始の比較的新しい施設であるため、大規模な老朽化対策は必要なく、老朽化対策費用が経営の健全性に影響を与えることは無いと考えられます。
　一方で、汚水処理施設の規模が実際の処理量に対して過大な状態であったことから、維持管理費用の低減を図るため、平成27年度から平成28年度にかけて、適正な処理量に見合うように改築工事を実施しています。
　これにより、平成29年度以降は「⑤経費回収率」、「⑥汚水処理原価」、「⑦施設利用率」において改善が図られています。
　その他、使用料収入の増収を図る必要がありますが現状でも市内の他の下水道料金と比較しても高く、料金単価の引き上げは困難であることから、集落排水への接続について勧奨を行い、水洗化率を向上させることで改善を図っていきます。</t>
    <rPh sb="144" eb="146">
      <t>ヘイセイ</t>
    </rPh>
    <rPh sb="163" eb="165">
      <t>テキセイ</t>
    </rPh>
    <rPh sb="166" eb="168">
      <t>ショリ</t>
    </rPh>
    <rPh sb="168" eb="169">
      <t>リョウ</t>
    </rPh>
    <rPh sb="170" eb="172">
      <t>ミア</t>
    </rPh>
    <rPh sb="176" eb="178">
      <t>カイチク</t>
    </rPh>
    <rPh sb="178" eb="180">
      <t>コウジ</t>
    </rPh>
    <rPh sb="181" eb="183">
      <t>ジッシ</t>
    </rPh>
    <rPh sb="316" eb="318">
      <t>シュウラク</t>
    </rPh>
    <rPh sb="318" eb="320">
      <t>ハイスイ</t>
    </rPh>
    <phoneticPr fontId="4"/>
  </si>
  <si>
    <t>　「①収益的収支比率」については、平成26年度以降100％となっており、収支は黒字の状態にあります。
　しかし、汚水処理の維持管理費と資本費が使用料の収入額に対して高額であり、また「⑤経費回収率」がH30以前より向上しているものの、類似団体平均値と比較すると大きく下回っており、汚水処理費用の約24％しか使用料収入で賄えていない状況もあります。
　以上のことから、現在の収支は黒字ではあるものの、経営の健全性と効率性を高めるため、維持管理費の低減を図るとともに、水洗化率を向上させ使用料収入の増大を図っていく必要があります。</t>
    <rPh sb="23" eb="25">
      <t>イコウ</t>
    </rPh>
    <rPh sb="102" eb="104">
      <t>イゼン</t>
    </rPh>
    <rPh sb="106" eb="108">
      <t>コウジョウ</t>
    </rPh>
    <rPh sb="124" eb="126">
      <t>ヒカク</t>
    </rPh>
    <rPh sb="247" eb="249">
      <t>ゾウダイ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</si>
</sst>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A6-4FB0-901B-9648D20BC1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8BA6-4FB0-901B-9648D20BC1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33B-438E-A0F8-CCC7E097FD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3B-438E-A0F8-CCC7E097FD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E4-4D5F-9011-0BEDD9D0AC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E4-4D5F-9011-0BEDD9D0AC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20-40A4-A9EF-F21B64C7A2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20-40A4-A9EF-F21B64C7A2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2B-41CA-9E8F-DE1E4CBAF6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2B-41CA-9E8F-DE1E4CBAF6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3-4E20-90D6-B61D6A5F77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3-4E20-90D6-B61D6A5F77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quot;-&quot;">
                  <c:v>14454.99</c:v>
                </c:pt>
                <c:pt idx="3" formatCode="#,##0.00;&quot;△&quot;#,##0.00;&quot;-&quot;">
                  <c:v>13141.18</c:v>
                </c:pt>
                <c:pt idx="4" formatCode="#,##0.00;&quot;△&quot;#,##0.00;&quot;-&quot;">
                  <c:v>12094.51</c:v>
                </c:pt>
              </c:numCache>
            </c:numRef>
          </c:val>
          <c:extLst>
            <c:ext xmlns:c16="http://schemas.microsoft.com/office/drawing/2014/chart" uri="{C3380CC4-5D6E-409C-BE32-E72D297353CC}">
              <c16:uniqueId val="{00000000-13D9-40BB-B100-F25D75E87E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13D9-40BB-B100-F25D75E87E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9.84</c:v>
                </c:pt>
                <c:pt idx="1">
                  <c:v>14.6</c:v>
                </c:pt>
                <c:pt idx="2">
                  <c:v>13.13</c:v>
                </c:pt>
                <c:pt idx="3">
                  <c:v>25.87</c:v>
                </c:pt>
                <c:pt idx="4">
                  <c:v>24.62</c:v>
                </c:pt>
              </c:numCache>
            </c:numRef>
          </c:val>
          <c:extLst>
            <c:ext xmlns:c16="http://schemas.microsoft.com/office/drawing/2014/chart" uri="{C3380CC4-5D6E-409C-BE32-E72D297353CC}">
              <c16:uniqueId val="{00000000-EC50-46C6-8974-996668FDC6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EC50-46C6-8974-996668FDC6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1564.87</c:v>
                </c:pt>
                <c:pt idx="1">
                  <c:v>1174.9100000000001</c:v>
                </c:pt>
                <c:pt idx="2">
                  <c:v>1250.08</c:v>
                </c:pt>
                <c:pt idx="3">
                  <c:v>644.96</c:v>
                </c:pt>
                <c:pt idx="4">
                  <c:v>678.1</c:v>
                </c:pt>
              </c:numCache>
            </c:numRef>
          </c:val>
          <c:extLst>
            <c:ext xmlns:c16="http://schemas.microsoft.com/office/drawing/2014/chart" uri="{C3380CC4-5D6E-409C-BE32-E72D297353CC}">
              <c16:uniqueId val="{00000000-DCF0-4472-B99E-46BF8F4A074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DCF0-4472-B99E-46BF8F4A074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14.29</c:v>
                </c:pt>
                <c:pt idx="1">
                  <c:v>37.5</c:v>
                </c:pt>
                <c:pt idx="2">
                  <c:v>39.06</c:v>
                </c:pt>
                <c:pt idx="3">
                  <c:v>37.5</c:v>
                </c:pt>
                <c:pt idx="4">
                  <c:v>37.5</c:v>
                </c:pt>
              </c:numCache>
            </c:numRef>
          </c:val>
          <c:extLst>
            <c:ext xmlns:c16="http://schemas.microsoft.com/office/drawing/2014/chart" uri="{C3380CC4-5D6E-409C-BE32-E72D297353CC}">
              <c16:uniqueId val="{00000000-002F-4852-B4F2-2C13EBEBBA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002F-4852-B4F2-2C13EBEBBA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55.4</c:v>
                </c:pt>
                <c:pt idx="1">
                  <c:v>54.73</c:v>
                </c:pt>
                <c:pt idx="2">
                  <c:v>56.91</c:v>
                </c:pt>
                <c:pt idx="3">
                  <c:v>56.28</c:v>
                </c:pt>
                <c:pt idx="4">
                  <c:v>54.71</c:v>
                </c:pt>
              </c:numCache>
            </c:numRef>
          </c:val>
          <c:extLst>
            <c:ext xmlns:c16="http://schemas.microsoft.com/office/drawing/2014/chart" uri="{C3380CC4-5D6E-409C-BE32-E72D297353CC}">
              <c16:uniqueId val="{00000000-B5A0-49C2-9C3E-C3F7970F3A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B5A0-49C2-9C3E-C3F7970F3A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佐世保市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246441</v>
      </c>
      <c r="AM8" s="51"/>
      <c r="AN8" s="51"/>
      <c r="AO8" s="51"/>
      <c r="AP8" s="51"/>
      <c r="AQ8" s="51"/>
      <c r="AR8" s="51"/>
      <c r="AS8" s="51"/>
      <c r="AT8" s="46">
        <f>データ!T6</f>
        <v>426.01</v>
      </c>
      <c r="AU8" s="46"/>
      <c r="AV8" s="46"/>
      <c r="AW8" s="46"/>
      <c r="AX8" s="46"/>
      <c r="AY8" s="46"/>
      <c r="AZ8" s="46"/>
      <c r="BA8" s="46"/>
      <c r="BB8" s="46">
        <f>データ!U6</f>
        <v>578.49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7.0000000000000007E-2</v>
      </c>
      <c r="Q10" s="46"/>
      <c r="R10" s="46"/>
      <c r="S10" s="46"/>
      <c r="T10" s="46"/>
      <c r="U10" s="46"/>
      <c r="V10" s="46"/>
      <c r="W10" s="46">
        <f>データ!Q6</f>
        <v>100</v>
      </c>
      <c r="X10" s="46"/>
      <c r="Y10" s="46"/>
      <c r="Z10" s="46"/>
      <c r="AA10" s="46"/>
      <c r="AB10" s="46"/>
      <c r="AC10" s="46"/>
      <c r="AD10" s="51">
        <f>データ!R6</f>
        <v>3339</v>
      </c>
      <c r="AE10" s="51"/>
      <c r="AF10" s="51"/>
      <c r="AG10" s="51"/>
      <c r="AH10" s="51"/>
      <c r="AI10" s="51"/>
      <c r="AJ10" s="51"/>
      <c r="AK10" s="2"/>
      <c r="AL10" s="51">
        <f>データ!V6</f>
        <v>170</v>
      </c>
      <c r="AM10" s="51"/>
      <c r="AN10" s="51"/>
      <c r="AO10" s="51"/>
      <c r="AP10" s="51"/>
      <c r="AQ10" s="51"/>
      <c r="AR10" s="51"/>
      <c r="AS10" s="51"/>
      <c r="AT10" s="46">
        <f>データ!W6</f>
        <v>0.33</v>
      </c>
      <c r="AU10" s="46"/>
      <c r="AV10" s="46"/>
      <c r="AW10" s="46"/>
      <c r="AX10" s="46"/>
      <c r="AY10" s="46"/>
      <c r="AZ10" s="46"/>
      <c r="BA10" s="46"/>
      <c r="BB10" s="46">
        <f>データ!X6</f>
        <v>515.15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CA4ym9yjL6usrQ7cfGMx0zF5L4VrTTLimjVkB9x+WrvNPI2596Xtlb1cksOCyruD/3n1LwlQ1yNnwp07nR8PRA==" saltValue="PdyXpvECpxfAiTDSHnaV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422029</v>
      </c>
      <c r="D6" s="33">
        <f t="shared" si="3"/>
        <v>47</v>
      </c>
      <c r="E6" s="33">
        <f t="shared" si="3"/>
        <v>17</v>
      </c>
      <c r="F6" s="33">
        <f t="shared" si="3"/>
        <v>6</v>
      </c>
      <c r="G6" s="33">
        <f t="shared" si="3"/>
        <v>0</v>
      </c>
      <c r="H6" s="33" t="str">
        <f t="shared" si="3"/>
        <v>長崎県　佐世保市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7.0000000000000007E-2</v>
      </c>
      <c r="Q6" s="34">
        <f t="shared" si="3"/>
        <v>100</v>
      </c>
      <c r="R6" s="34">
        <f t="shared" si="3"/>
        <v>3339</v>
      </c>
      <c r="S6" s="34">
        <f t="shared" si="3"/>
        <v>246441</v>
      </c>
      <c r="T6" s="34">
        <f t="shared" si="3"/>
        <v>426.01</v>
      </c>
      <c r="U6" s="34">
        <f t="shared" si="3"/>
        <v>578.49</v>
      </c>
      <c r="V6" s="34">
        <f t="shared" si="3"/>
        <v>170</v>
      </c>
      <c r="W6" s="34">
        <f t="shared" si="3"/>
        <v>0.33</v>
      </c>
      <c r="X6" s="34">
        <f t="shared" si="3"/>
        <v>515.15</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14454.99</v>
      </c>
      <c r="BI6" s="35">
        <f t="shared" si="7"/>
        <v>13141.18</v>
      </c>
      <c r="BJ6" s="35">
        <f t="shared" si="7"/>
        <v>12094.51</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9.84</v>
      </c>
      <c r="BR6" s="35">
        <f t="shared" ref="BR6:BZ6" si="8">IF(BR7="",NA(),BR7)</f>
        <v>14.6</v>
      </c>
      <c r="BS6" s="35">
        <f t="shared" si="8"/>
        <v>13.13</v>
      </c>
      <c r="BT6" s="35">
        <f t="shared" si="8"/>
        <v>25.87</v>
      </c>
      <c r="BU6" s="35">
        <f t="shared" si="8"/>
        <v>24.62</v>
      </c>
      <c r="BV6" s="35">
        <f t="shared" si="8"/>
        <v>46.26</v>
      </c>
      <c r="BW6" s="35">
        <f t="shared" si="8"/>
        <v>45.81</v>
      </c>
      <c r="BX6" s="35">
        <f t="shared" si="8"/>
        <v>43.43</v>
      </c>
      <c r="BY6" s="35">
        <f t="shared" si="8"/>
        <v>41.41</v>
      </c>
      <c r="BZ6" s="35">
        <f t="shared" si="8"/>
        <v>39.64</v>
      </c>
      <c r="CA6" s="34" t="str">
        <f>IF(CA7="","",IF(CA7="-","【-】","【"&amp;SUBSTITUTE(TEXT(CA7,"#,##0.00"),"-","△")&amp;"】"))</f>
        <v>【42.60】</v>
      </c>
      <c r="CB6" s="35">
        <f>IF(CB7="",NA(),CB7)</f>
        <v>1564.87</v>
      </c>
      <c r="CC6" s="35">
        <f t="shared" ref="CC6:CK6" si="9">IF(CC7="",NA(),CC7)</f>
        <v>1174.9100000000001</v>
      </c>
      <c r="CD6" s="35">
        <f t="shared" si="9"/>
        <v>1250.08</v>
      </c>
      <c r="CE6" s="35">
        <f t="shared" si="9"/>
        <v>644.96</v>
      </c>
      <c r="CF6" s="35">
        <f t="shared" si="9"/>
        <v>678.1</v>
      </c>
      <c r="CG6" s="35">
        <f t="shared" si="9"/>
        <v>376.4</v>
      </c>
      <c r="CH6" s="35">
        <f t="shared" si="9"/>
        <v>383.92</v>
      </c>
      <c r="CI6" s="35">
        <f t="shared" si="9"/>
        <v>400.44</v>
      </c>
      <c r="CJ6" s="35">
        <f t="shared" si="9"/>
        <v>417.56</v>
      </c>
      <c r="CK6" s="35">
        <f t="shared" si="9"/>
        <v>449.72</v>
      </c>
      <c r="CL6" s="34" t="str">
        <f>IF(CL7="","",IF(CL7="-","【-】","【"&amp;SUBSTITUTE(TEXT(CL7,"#,##0.00"),"-","△")&amp;"】"))</f>
        <v>【410.22】</v>
      </c>
      <c r="CM6" s="35">
        <f>IF(CM7="",NA(),CM7)</f>
        <v>14.29</v>
      </c>
      <c r="CN6" s="35">
        <f t="shared" ref="CN6:CV6" si="10">IF(CN7="",NA(),CN7)</f>
        <v>37.5</v>
      </c>
      <c r="CO6" s="35">
        <f t="shared" si="10"/>
        <v>39.06</v>
      </c>
      <c r="CP6" s="35">
        <f t="shared" si="10"/>
        <v>37.5</v>
      </c>
      <c r="CQ6" s="35">
        <f t="shared" si="10"/>
        <v>37.5</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55.4</v>
      </c>
      <c r="CY6" s="35">
        <f t="shared" ref="CY6:DG6" si="11">IF(CY7="",NA(),CY7)</f>
        <v>54.73</v>
      </c>
      <c r="CZ6" s="35">
        <f t="shared" si="11"/>
        <v>56.91</v>
      </c>
      <c r="DA6" s="35">
        <f t="shared" si="11"/>
        <v>56.28</v>
      </c>
      <c r="DB6" s="35">
        <f t="shared" si="11"/>
        <v>54.71</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422029</v>
      </c>
      <c r="D7" s="37">
        <v>47</v>
      </c>
      <c r="E7" s="37">
        <v>17</v>
      </c>
      <c r="F7" s="37">
        <v>6</v>
      </c>
      <c r="G7" s="37">
        <v>0</v>
      </c>
      <c r="H7" s="37" t="s">
        <v>98</v>
      </c>
      <c r="I7" s="37" t="s">
        <v>99</v>
      </c>
      <c r="J7" s="37" t="s">
        <v>100</v>
      </c>
      <c r="K7" s="37" t="s">
        <v>101</v>
      </c>
      <c r="L7" s="37" t="s">
        <v>102</v>
      </c>
      <c r="M7" s="37" t="s">
        <v>103</v>
      </c>
      <c r="N7" s="38" t="s">
        <v>104</v>
      </c>
      <c r="O7" s="38" t="s">
        <v>105</v>
      </c>
      <c r="P7" s="38">
        <v>7.0000000000000007E-2</v>
      </c>
      <c r="Q7" s="38">
        <v>100</v>
      </c>
      <c r="R7" s="38">
        <v>3339</v>
      </c>
      <c r="S7" s="38">
        <v>246441</v>
      </c>
      <c r="T7" s="38">
        <v>426.01</v>
      </c>
      <c r="U7" s="38">
        <v>578.49</v>
      </c>
      <c r="V7" s="38">
        <v>170</v>
      </c>
      <c r="W7" s="38">
        <v>0.33</v>
      </c>
      <c r="X7" s="38">
        <v>515.15</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14454.99</v>
      </c>
      <c r="BI7" s="38">
        <v>13141.18</v>
      </c>
      <c r="BJ7" s="38">
        <v>12094.51</v>
      </c>
      <c r="BK7" s="38">
        <v>1063.93</v>
      </c>
      <c r="BL7" s="38">
        <v>1060.8599999999999</v>
      </c>
      <c r="BM7" s="38">
        <v>1006.65</v>
      </c>
      <c r="BN7" s="38">
        <v>998.42</v>
      </c>
      <c r="BO7" s="38">
        <v>1095.52</v>
      </c>
      <c r="BP7" s="38">
        <v>1042.3399999999999</v>
      </c>
      <c r="BQ7" s="38">
        <v>9.84</v>
      </c>
      <c r="BR7" s="38">
        <v>14.6</v>
      </c>
      <c r="BS7" s="38">
        <v>13.13</v>
      </c>
      <c r="BT7" s="38">
        <v>25.87</v>
      </c>
      <c r="BU7" s="38">
        <v>24.62</v>
      </c>
      <c r="BV7" s="38">
        <v>46.26</v>
      </c>
      <c r="BW7" s="38">
        <v>45.81</v>
      </c>
      <c r="BX7" s="38">
        <v>43.43</v>
      </c>
      <c r="BY7" s="38">
        <v>41.41</v>
      </c>
      <c r="BZ7" s="38">
        <v>39.64</v>
      </c>
      <c r="CA7" s="38">
        <v>42.6</v>
      </c>
      <c r="CB7" s="38">
        <v>1564.87</v>
      </c>
      <c r="CC7" s="38">
        <v>1174.9100000000001</v>
      </c>
      <c r="CD7" s="38">
        <v>1250.08</v>
      </c>
      <c r="CE7" s="38">
        <v>644.96</v>
      </c>
      <c r="CF7" s="38">
        <v>678.1</v>
      </c>
      <c r="CG7" s="38">
        <v>376.4</v>
      </c>
      <c r="CH7" s="38">
        <v>383.92</v>
      </c>
      <c r="CI7" s="38">
        <v>400.44</v>
      </c>
      <c r="CJ7" s="38">
        <v>417.56</v>
      </c>
      <c r="CK7" s="38">
        <v>449.72</v>
      </c>
      <c r="CL7" s="38">
        <v>410.22</v>
      </c>
      <c r="CM7" s="38">
        <v>14.29</v>
      </c>
      <c r="CN7" s="38">
        <v>37.5</v>
      </c>
      <c r="CO7" s="38">
        <v>39.06</v>
      </c>
      <c r="CP7" s="38">
        <v>37.5</v>
      </c>
      <c r="CQ7" s="38">
        <v>37.5</v>
      </c>
      <c r="CR7" s="38">
        <v>33.729999999999997</v>
      </c>
      <c r="CS7" s="38">
        <v>33.21</v>
      </c>
      <c r="CT7" s="38">
        <v>32.229999999999997</v>
      </c>
      <c r="CU7" s="38">
        <v>32.479999999999997</v>
      </c>
      <c r="CV7" s="38">
        <v>30.19</v>
      </c>
      <c r="CW7" s="38">
        <v>32.979999999999997</v>
      </c>
      <c r="CX7" s="38">
        <v>55.4</v>
      </c>
      <c r="CY7" s="38">
        <v>54.73</v>
      </c>
      <c r="CZ7" s="38">
        <v>56.91</v>
      </c>
      <c r="DA7" s="38">
        <v>56.28</v>
      </c>
      <c r="DB7" s="38">
        <v>54.71</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松園裕介</cp:lastModifiedBy>
  <cp:lastPrinted>2022-02-16T06:25:47Z</cp:lastPrinted>
  <dcterms:created xsi:type="dcterms:W3CDTF">2021-12-03T08:06:17Z</dcterms:created>
  <dcterms:modified xsi:type="dcterms:W3CDTF">2022-02-17T07:10:41Z</dcterms:modified>
  <cp:category/>
</cp:coreProperties>
</file>