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04_市町→県\08 対馬市　〇\"/>
    </mc:Choice>
  </mc:AlternateContent>
  <xr:revisionPtr revIDLastSave="0" documentId="13_ncr:1_{0BD3F00F-5706-49E3-8AC6-66B3689F910E}" xr6:coauthVersionLast="46" xr6:coauthVersionMax="46" xr10:uidLastSave="{00000000-0000-0000-0000-000000000000}"/>
  <workbookProtection workbookAlgorithmName="SHA-512" workbookHashValue="mk709CrWEZBBFMPQCo1jFJYSkh7F1t1cI/EN4AZ4sJlgGFEI2VnxIBRLUceVaH5OfDXYyhZMBy0Ib0hcCeuZiQ==" workbookSaltValue="FKFgAIp9kiHWkGfhvJwsq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<sst xmlns="http://schemas.openxmlformats.org/spreadsheetml/2006/main" count="236" uniqueCount="119">
  <si>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</si>
  <si>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</si>
  <si>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</si>
  <si>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</si>
  <si>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</si>
  <si>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</si>
  <si>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</si>
  <si>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</si>
  <si>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</si>
  <si>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</si>
  <si>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</si>
  <si>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</si>
  <si>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</si>
  <si>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</si>
  <si>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</si>
  <si>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</si>
  <si>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</si>
  <si>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</si>
  <si>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</si>
  <si>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</si>
  <si>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</si>
  <si>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</si>
  <si>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</si>
  <si>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</si>
  <si>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</si>
  <si>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</si>
  <si>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</si>
  <si>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</si>
  <si>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</si>
  <si>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</si>
  <si>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</si>
  <si>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</si>
  <si>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</si>
  <si>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</si>
  <si>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</si>
  <si>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</si>
  <si>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</si>
  <si>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</si>
  <si>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</si>
  <si>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</si>
  <si>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</si>
  <si>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</si>
  <si>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</si>
  <si>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</si>
  <si>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</si>
  <si>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</si>
  <si>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</si>
  <si>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</si>
  <si>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</si>
  <si>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</si>
  <si>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</si>
  <si>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</si>
  <si>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</si>
  <si>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</si>
  <si>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</si>
  <si>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</si>
  <si>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</si>
  <si>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</si>
  <si>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</si>
  <si>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</si>
  <si>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</si>
  <si>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</si>
  <si>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</si>
  <si>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</si>
  <si>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</si>
  <si>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</si>
  <si>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</si>
  <si>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</si>
  <si>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</si>
  <si>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</si>
  <si>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</si>
  <si>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</si>
  <si>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</si>
  <si>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</si>
  <si>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</si>
  <si>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</si>
  <si>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</si>
  <si>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</si>
  <si>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</si>
  <si>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</si>
  <si>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</si>
  <si>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</si>
  <si>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</si>
  <si>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</si>
  <si>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</si>
  <si>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</si>
  <si>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</si>
  <si>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</si>
  <si>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</si>
  <si>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</si>
  <si>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</si>
  <si>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</si>
  <si>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</si>
  <si>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</si>
  <si>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</si>
  <si>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</si>
  <si>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</si>
  <si>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対馬市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</si>
  <si>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</si>
  <si>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</si>
  <si>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</si>
  <si>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</si>
  <si>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</si>
  <si>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</si>
  <si>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</si>
  <si>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</si>
  <si>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</si>
  <si>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</si>
  <si>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</si>
  <si>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</si>
  <si>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</si>
  <si>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</si>
  <si>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</si>
  <si>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</si>
  <si>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</si>
  <si>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</si>
  <si>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11"/>
        <rFont val="ＭＳ ゴシック"/>
        <family val="3"/>
        <charset val="128"/>
      </rPr>
      <t>本市の漁業集落排水処理事業は市内の一地区のみで運営しており、大幅に新規加入者が見込める状況では無い。</t>
    </r>
    <r>
      <rPr>
        <sz val="11"/>
        <color theme="1"/>
        <rFont val="ＭＳ ゴシック"/>
        <family val="3"/>
        <charset val="128"/>
      </rPr>
      <t>また、経費回収率が低い現状は今後も続くことが予想される。
　このため、平成２８年度に策定した経営戦略に基づき、経費の節減や事務及び業務の簡素化を図る。
　施設が劣化して致命的な状況になる以前に適切な改築、改修、補修等の対策をとることで使用年数を効率的に延伸する手法により「施設の長寿命化」に努め、公共用水域の水質保全や快適で文化的な生活環境の確保を図る。</t>
    </r>
    <rPh sb="37" eb="38">
      <t>シャ</t>
    </rPh>
    <phoneticPr fontId="4"/>
  </si>
  <si>
    <t>①収益的収支比率は、100％に近い数値となっているが、総収益と経常支出の差額については、一般会計からの繰入金で賄っている状況である。
⑤経費回収率は、37.62％と類似団体を下回っており、使用量収入では経費を賄えていない状態である。
⑥汚水処理原価は、449.13円と類似団体を僅かに下回っているが、設備投資に対して接続率を上げていく必要がある。
⑦施設利用率は、27.06％、⑧水洗化率は59.91％といずれも類似団体下回る状況であり、供用区域内の人口が減少傾向にあることから、今後も普及活動を促進する必要がある。</t>
    <rPh sb="27" eb="30">
      <t>ソウシュウエキ</t>
    </rPh>
    <rPh sb="51" eb="53">
      <t>クリイレ</t>
    </rPh>
    <rPh sb="53" eb="54">
      <t>キン</t>
    </rPh>
    <rPh sb="139" eb="140">
      <t>ワズ</t>
    </rPh>
    <rPh sb="142" eb="144">
      <t>シタマワ</t>
    </rPh>
    <rPh sb="150" eb="152">
      <t>セツビ</t>
    </rPh>
    <rPh sb="152" eb="154">
      <t>トウシ</t>
    </rPh>
    <rPh sb="155" eb="156">
      <t>タイ</t>
    </rPh>
    <rPh sb="158" eb="160">
      <t>セツゾク</t>
    </rPh>
    <rPh sb="160" eb="161">
      <t>リツ</t>
    </rPh>
    <rPh sb="162" eb="163">
      <t>ア</t>
    </rPh>
    <rPh sb="167" eb="169">
      <t>ヒツヨウ</t>
    </rPh>
    <rPh sb="210" eb="212">
      <t>シタマワ</t>
    </rPh>
    <phoneticPr fontId="4"/>
  </si>
  <si>
    <t>平成15年4月に供用を開始し17年が経過しているが、老朽化の状況について、現状では大きな問題はなく、今後も長期的な財政計画のもと、経費の節減に努めながら適切に施設を管理していく必要がある。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</si>
</sst>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0C-45F5-9B1F-F035670419E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0.02</c:v>
                </c:pt>
                <c:pt idx="3" formatCode="#,##0.00;&quot;△&quot;#,##0.00;&quot;-&quot;">
                  <c:v>0.01</c:v>
                </c:pt>
                <c:pt idx="4" formatCode="#,##0.00;&quot;△&quot;#,##0.00;&quot;-&quot;">
                  <c:v>1.6</c:v>
                </c:pt>
              </c:numCache>
            </c:numRef>
          </c:val>
          <c:smooth val="0"/>
          <c:extLst>
            <c:ext xmlns:c16="http://schemas.microsoft.com/office/drawing/2014/chart" uri="{C3380CC4-5D6E-409C-BE32-E72D297353CC}">
              <c16:uniqueId val="{00000001-A70C-45F5-9B1F-F035670419E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24.12</c:v>
                </c:pt>
                <c:pt idx="1">
                  <c:v>21.76</c:v>
                </c:pt>
                <c:pt idx="2">
                  <c:v>22.35</c:v>
                </c:pt>
                <c:pt idx="3">
                  <c:v>25.29</c:v>
                </c:pt>
                <c:pt idx="4">
                  <c:v>27.06</c:v>
                </c:pt>
              </c:numCache>
            </c:numRef>
          </c:val>
          <c:extLst>
            <c:ext xmlns:c16="http://schemas.microsoft.com/office/drawing/2014/chart" uri="{C3380CC4-5D6E-409C-BE32-E72D297353CC}">
              <c16:uniqueId val="{00000000-FA51-4B1E-8AD5-83A9B0F60A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29.8</c:v>
                </c:pt>
                <c:pt idx="2">
                  <c:v>32.229999999999997</c:v>
                </c:pt>
                <c:pt idx="3">
                  <c:v>32.479999999999997</c:v>
                </c:pt>
                <c:pt idx="4">
                  <c:v>30.19</c:v>
                </c:pt>
              </c:numCache>
            </c:numRef>
          </c:val>
          <c:smooth val="0"/>
          <c:extLst>
            <c:ext xmlns:c16="http://schemas.microsoft.com/office/drawing/2014/chart" uri="{C3380CC4-5D6E-409C-BE32-E72D297353CC}">
              <c16:uniqueId val="{00000001-FA51-4B1E-8AD5-83A9B0F60A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61.54</c:v>
                </c:pt>
                <c:pt idx="1">
                  <c:v>61.34</c:v>
                </c:pt>
                <c:pt idx="2">
                  <c:v>60.34</c:v>
                </c:pt>
                <c:pt idx="3">
                  <c:v>60.34</c:v>
                </c:pt>
                <c:pt idx="4">
                  <c:v>59.91</c:v>
                </c:pt>
              </c:numCache>
            </c:numRef>
          </c:val>
          <c:extLst>
            <c:ext xmlns:c16="http://schemas.microsoft.com/office/drawing/2014/chart" uri="{C3380CC4-5D6E-409C-BE32-E72D297353CC}">
              <c16:uniqueId val="{00000000-4666-4209-8402-C61CFCB9BE5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66.95</c:v>
                </c:pt>
                <c:pt idx="2">
                  <c:v>80.8</c:v>
                </c:pt>
                <c:pt idx="3">
                  <c:v>79.2</c:v>
                </c:pt>
                <c:pt idx="4">
                  <c:v>79.09</c:v>
                </c:pt>
              </c:numCache>
            </c:numRef>
          </c:val>
          <c:smooth val="0"/>
          <c:extLst>
            <c:ext xmlns:c16="http://schemas.microsoft.com/office/drawing/2014/chart" uri="{C3380CC4-5D6E-409C-BE32-E72D297353CC}">
              <c16:uniqueId val="{00000001-4666-4209-8402-C61CFCB9BE5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99.06</c:v>
                </c:pt>
                <c:pt idx="1">
                  <c:v>99.37</c:v>
                </c:pt>
                <c:pt idx="2">
                  <c:v>100.11</c:v>
                </c:pt>
                <c:pt idx="3">
                  <c:v>99.68</c:v>
                </c:pt>
                <c:pt idx="4">
                  <c:v>99.85</c:v>
                </c:pt>
              </c:numCache>
            </c:numRef>
          </c:val>
          <c:extLst>
            <c:ext xmlns:c16="http://schemas.microsoft.com/office/drawing/2014/chart" uri="{C3380CC4-5D6E-409C-BE32-E72D297353CC}">
              <c16:uniqueId val="{00000000-4837-44E6-9B4A-4C8E327930B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37-44E6-9B4A-4C8E327930B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95-423A-AF4D-4ED38B1106B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95-423A-AF4D-4ED38B1106B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66-410A-AB29-006771398D2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66-410A-AB29-006771398D2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60-4CC6-A46B-73BA1F3946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60-4CC6-A46B-73BA1F3946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C7-4F44-AFB1-0540C20384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C7-4F44-AFB1-0540C20384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16-47D1-8BC1-72C3BDD3AD2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1491.92</c:v>
                </c:pt>
                <c:pt idx="2">
                  <c:v>1006.65</c:v>
                </c:pt>
                <c:pt idx="3">
                  <c:v>998.42</c:v>
                </c:pt>
                <c:pt idx="4">
                  <c:v>1095.52</c:v>
                </c:pt>
              </c:numCache>
            </c:numRef>
          </c:val>
          <c:smooth val="0"/>
          <c:extLst>
            <c:ext xmlns:c16="http://schemas.microsoft.com/office/drawing/2014/chart" uri="{C3380CC4-5D6E-409C-BE32-E72D297353CC}">
              <c16:uniqueId val="{00000001-0916-47D1-8BC1-72C3BDD3AD2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40.78</c:v>
                </c:pt>
                <c:pt idx="1">
                  <c:v>38.630000000000003</c:v>
                </c:pt>
                <c:pt idx="2">
                  <c:v>37.130000000000003</c:v>
                </c:pt>
                <c:pt idx="3">
                  <c:v>37.1</c:v>
                </c:pt>
                <c:pt idx="4">
                  <c:v>37.619999999999997</c:v>
                </c:pt>
              </c:numCache>
            </c:numRef>
          </c:val>
          <c:extLst>
            <c:ext xmlns:c16="http://schemas.microsoft.com/office/drawing/2014/chart" uri="{C3380CC4-5D6E-409C-BE32-E72D297353CC}">
              <c16:uniqueId val="{00000000-9400-4E45-9856-0887B22B6C5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46.77</c:v>
                </c:pt>
                <c:pt idx="2">
                  <c:v>43.43</c:v>
                </c:pt>
                <c:pt idx="3">
                  <c:v>41.41</c:v>
                </c:pt>
                <c:pt idx="4">
                  <c:v>39.64</c:v>
                </c:pt>
              </c:numCache>
            </c:numRef>
          </c:val>
          <c:smooth val="0"/>
          <c:extLst>
            <c:ext xmlns:c16="http://schemas.microsoft.com/office/drawing/2014/chart" uri="{C3380CC4-5D6E-409C-BE32-E72D297353CC}">
              <c16:uniqueId val="{00000001-9400-4E45-9856-0887B22B6C5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528.64</c:v>
                </c:pt>
                <c:pt idx="1">
                  <c:v>508.04</c:v>
                </c:pt>
                <c:pt idx="2">
                  <c:v>513.87</c:v>
                </c:pt>
                <c:pt idx="3">
                  <c:v>464.1</c:v>
                </c:pt>
                <c:pt idx="4">
                  <c:v>449.13</c:v>
                </c:pt>
              </c:numCache>
            </c:numRef>
          </c:val>
          <c:extLst>
            <c:ext xmlns:c16="http://schemas.microsoft.com/office/drawing/2014/chart" uri="{C3380CC4-5D6E-409C-BE32-E72D297353CC}">
              <c16:uniqueId val="{00000000-1CF5-4546-8C9F-E548C9DFD86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348.75</c:v>
                </c:pt>
                <c:pt idx="2">
                  <c:v>400.44</c:v>
                </c:pt>
                <c:pt idx="3">
                  <c:v>417.56</c:v>
                </c:pt>
                <c:pt idx="4">
                  <c:v>449.72</c:v>
                </c:pt>
              </c:numCache>
            </c:numRef>
          </c:val>
          <c:smooth val="0"/>
          <c:extLst>
            <c:ext xmlns:c16="http://schemas.microsoft.com/office/drawing/2014/chart" uri="{C3380CC4-5D6E-409C-BE32-E72D297353CC}">
              <c16:uniqueId val="{00000001-1CF5-4546-8C9F-E548C9DFD86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L1" zoomScale="95" zoomScaleNormal="100" zoomScaleSheetLayoutView="95" workbookViewId="0">
      <selection activeCell="L1" sqref="A1:X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対馬市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29663</v>
      </c>
      <c r="AM8" s="51"/>
      <c r="AN8" s="51"/>
      <c r="AO8" s="51"/>
      <c r="AP8" s="51"/>
      <c r="AQ8" s="51"/>
      <c r="AR8" s="51"/>
      <c r="AS8" s="51"/>
      <c r="AT8" s="46">
        <f>データ!T6</f>
        <v>707.42</v>
      </c>
      <c r="AU8" s="46"/>
      <c r="AV8" s="46"/>
      <c r="AW8" s="46"/>
      <c r="AX8" s="46"/>
      <c r="AY8" s="46"/>
      <c r="AZ8" s="46"/>
      <c r="BA8" s="46"/>
      <c r="BB8" s="46">
        <f>データ!U6</f>
        <v>41.93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0.76</v>
      </c>
      <c r="Q10" s="46"/>
      <c r="R10" s="46"/>
      <c r="S10" s="46"/>
      <c r="T10" s="46"/>
      <c r="U10" s="46"/>
      <c r="V10" s="46"/>
      <c r="W10" s="46">
        <f>データ!Q6</f>
        <v>100</v>
      </c>
      <c r="X10" s="46"/>
      <c r="Y10" s="46"/>
      <c r="Z10" s="46"/>
      <c r="AA10" s="46"/>
      <c r="AB10" s="46"/>
      <c r="AC10" s="46"/>
      <c r="AD10" s="51">
        <f>データ!R6</f>
        <v>3960</v>
      </c>
      <c r="AE10" s="51"/>
      <c r="AF10" s="51"/>
      <c r="AG10" s="51"/>
      <c r="AH10" s="51"/>
      <c r="AI10" s="51"/>
      <c r="AJ10" s="51"/>
      <c r="AK10" s="2"/>
      <c r="AL10" s="51">
        <f>データ!V6</f>
        <v>222</v>
      </c>
      <c r="AM10" s="51"/>
      <c r="AN10" s="51"/>
      <c r="AO10" s="51"/>
      <c r="AP10" s="51"/>
      <c r="AQ10" s="51"/>
      <c r="AR10" s="51"/>
      <c r="AS10" s="51"/>
      <c r="AT10" s="46">
        <f>データ!W6</f>
        <v>0.11</v>
      </c>
      <c r="AU10" s="46"/>
      <c r="AV10" s="46"/>
      <c r="AW10" s="46"/>
      <c r="AX10" s="46"/>
      <c r="AY10" s="46"/>
      <c r="AZ10" s="46"/>
      <c r="BA10" s="46"/>
      <c r="BB10" s="46">
        <f>データ!X6</f>
        <v>2018.18</v>
      </c>
      <c r="BC10" s="46"/>
      <c r="BD10" s="46"/>
      <c r="BE10" s="46"/>
      <c r="BF10" s="46"/>
      <c r="BG10" s="46"/>
      <c r="BH10" s="46"/>
      <c r="BI10" s="46"/>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27</v>
      </c>
      <c r="BM45" s="65"/>
      <c r="BN45" s="65"/>
      <c r="BO45" s="65"/>
      <c r="BP45" s="65"/>
      <c r="BQ45" s="65"/>
      <c r="BR45" s="65"/>
      <c r="BS45" s="65"/>
      <c r="BT45" s="65"/>
      <c r="BU45" s="65"/>
      <c r="BV45" s="65"/>
      <c r="BW45" s="65"/>
      <c r="BX45" s="65"/>
      <c r="BY45" s="65"/>
      <c r="BZ45" s="6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8"/>
      <c r="BM82" s="59"/>
      <c r="BN82" s="59"/>
      <c r="BO82" s="59"/>
      <c r="BP82" s="59"/>
      <c r="BQ82" s="59"/>
      <c r="BR82" s="59"/>
      <c r="BS82" s="59"/>
      <c r="BT82" s="59"/>
      <c r="BU82" s="59"/>
      <c r="BV82" s="59"/>
      <c r="BW82" s="59"/>
      <c r="BX82" s="59"/>
      <c r="BY82" s="59"/>
      <c r="BZ82" s="60"/>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44</v>
      </c>
      <c r="O86" s="26" t="str">
        <f>データ!EO6</f>
        <v>【1.09】</v>
      </c>
    </row>
  </sheetData>
  <sheetProtection algorithmName="SHA-512" hashValue="Bx0lCmtSsfbpZELLLYnRtsFMYS/9xk4SwUuf7yeUscvd0Z1kPKzEmfDBarRuhGdzcEZFJV6e2Z6gukhw5iYFPQ==" saltValue="a0QrIdGWg+1VgPqj2/kH6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56</v>
      </c>
      <c r="B4" s="30"/>
      <c r="C4" s="30"/>
      <c r="D4" s="30"/>
      <c r="E4" s="30"/>
      <c r="F4" s="30"/>
      <c r="G4" s="30"/>
      <c r="H4" s="81"/>
      <c r="I4" s="82"/>
      <c r="J4" s="82"/>
      <c r="K4" s="82"/>
      <c r="L4" s="82"/>
      <c r="M4" s="82"/>
      <c r="N4" s="82"/>
      <c r="O4" s="82"/>
      <c r="P4" s="82"/>
      <c r="Q4" s="82"/>
      <c r="R4" s="82"/>
      <c r="S4" s="82"/>
      <c r="T4" s="82"/>
      <c r="U4" s="82"/>
      <c r="V4" s="82"/>
      <c r="W4" s="82"/>
      <c r="X4" s="83"/>
      <c r="Y4" s="77" t="s">
        <v>57</v>
      </c>
      <c r="Z4" s="77"/>
      <c r="AA4" s="77"/>
      <c r="AB4" s="77"/>
      <c r="AC4" s="77"/>
      <c r="AD4" s="77"/>
      <c r="AE4" s="77"/>
      <c r="AF4" s="77"/>
      <c r="AG4" s="77"/>
      <c r="AH4" s="77"/>
      <c r="AI4" s="77"/>
      <c r="AJ4" s="77" t="s">
        <v>58</v>
      </c>
      <c r="AK4" s="77"/>
      <c r="AL4" s="77"/>
      <c r="AM4" s="77"/>
      <c r="AN4" s="77"/>
      <c r="AO4" s="77"/>
      <c r="AP4" s="77"/>
      <c r="AQ4" s="77"/>
      <c r="AR4" s="77"/>
      <c r="AS4" s="77"/>
      <c r="AT4" s="77"/>
      <c r="AU4" s="77" t="s">
        <v>59</v>
      </c>
      <c r="AV4" s="77"/>
      <c r="AW4" s="77"/>
      <c r="AX4" s="77"/>
      <c r="AY4" s="77"/>
      <c r="AZ4" s="77"/>
      <c r="BA4" s="77"/>
      <c r="BB4" s="77"/>
      <c r="BC4" s="77"/>
      <c r="BD4" s="77"/>
      <c r="BE4" s="77"/>
      <c r="BF4" s="77" t="s">
        <v>60</v>
      </c>
      <c r="BG4" s="77"/>
      <c r="BH4" s="77"/>
      <c r="BI4" s="77"/>
      <c r="BJ4" s="77"/>
      <c r="BK4" s="77"/>
      <c r="BL4" s="77"/>
      <c r="BM4" s="77"/>
      <c r="BN4" s="77"/>
      <c r="BO4" s="77"/>
      <c r="BP4" s="77"/>
      <c r="BQ4" s="77" t="s">
        <v>61</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422096</v>
      </c>
      <c r="D6" s="33">
        <f t="shared" si="3"/>
        <v>47</v>
      </c>
      <c r="E6" s="33">
        <f t="shared" si="3"/>
        <v>17</v>
      </c>
      <c r="F6" s="33">
        <f t="shared" si="3"/>
        <v>6</v>
      </c>
      <c r="G6" s="33">
        <f t="shared" si="3"/>
        <v>0</v>
      </c>
      <c r="H6" s="33" t="str">
        <f t="shared" si="3"/>
        <v>長崎県　対馬市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0.76</v>
      </c>
      <c r="Q6" s="34">
        <f t="shared" si="3"/>
        <v>100</v>
      </c>
      <c r="R6" s="34">
        <f t="shared" si="3"/>
        <v>3960</v>
      </c>
      <c r="S6" s="34">
        <f t="shared" si="3"/>
        <v>29663</v>
      </c>
      <c r="T6" s="34">
        <f t="shared" si="3"/>
        <v>707.42</v>
      </c>
      <c r="U6" s="34">
        <f t="shared" si="3"/>
        <v>41.93</v>
      </c>
      <c r="V6" s="34">
        <f t="shared" si="3"/>
        <v>222</v>
      </c>
      <c r="W6" s="34">
        <f t="shared" si="3"/>
        <v>0.11</v>
      </c>
      <c r="X6" s="34">
        <f t="shared" si="3"/>
        <v>2018.18</v>
      </c>
      <c r="Y6" s="35">
        <f>IF(Y7="",NA(),Y7)</f>
        <v>99.06</v>
      </c>
      <c r="Z6" s="35">
        <f t="shared" ref="Z6:AH6" si="4">IF(Z7="",NA(),Z7)</f>
        <v>99.37</v>
      </c>
      <c r="AA6" s="35">
        <f t="shared" si="4"/>
        <v>100.11</v>
      </c>
      <c r="AB6" s="35">
        <f t="shared" si="4"/>
        <v>99.68</v>
      </c>
      <c r="AC6" s="35">
        <f t="shared" si="4"/>
        <v>99.85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1700.42</v>
      </c>
      <c r="BL6" s="35">
        <f t="shared" si="7"/>
        <v>1491.92</v>
      </c>
      <c r="BM6" s="35">
        <f t="shared" si="7"/>
        <v>1006.65</v>
      </c>
      <c r="BN6" s="35">
        <f t="shared" si="7"/>
        <v>998.42</v>
      </c>
      <c r="BO6" s="35">
        <f t="shared" si="7"/>
        <v>1095.52</v>
      </c>
      <c r="BP6" s="34" t="str">
        <f>IF(BP7="","",IF(BP7="-","【-】","【"&amp;SUBSTITUTE(TEXT(BP7,"#,##0.00"),"-","△")&amp;"】"))</f>
        <v>【1,042.34】</v>
      </c>
      <c r="BQ6" s="35">
        <f>IF(BQ7="",NA(),BQ7)</f>
        <v>40.78</v>
      </c>
      <c r="BR6" s="35">
        <f t="shared" ref="BR6:BZ6" si="8">IF(BR7="",NA(),BR7)</f>
        <v>38.630000000000003</v>
      </c>
      <c r="BS6" s="35">
        <f t="shared" si="8"/>
        <v>37.130000000000003</v>
      </c>
      <c r="BT6" s="35">
        <f t="shared" si="8"/>
        <v>37.1</v>
      </c>
      <c r="BU6" s="35">
        <f t="shared" si="8"/>
        <v>37.619999999999997</v>
      </c>
      <c r="BV6" s="35">
        <f t="shared" si="8"/>
        <v>34.51</v>
      </c>
      <c r="BW6" s="35">
        <f t="shared" si="8"/>
        <v>46.77</v>
      </c>
      <c r="BX6" s="35">
        <f t="shared" si="8"/>
        <v>43.43</v>
      </c>
      <c r="BY6" s="35">
        <f t="shared" si="8"/>
        <v>41.41</v>
      </c>
      <c r="BZ6" s="35">
        <f t="shared" si="8"/>
        <v>39.64</v>
      </c>
      <c r="CA6" s="34" t="str">
        <f>IF(CA7="","",IF(CA7="-","【-】","【"&amp;SUBSTITUTE(TEXT(CA7,"#,##0.00"),"-","△")&amp;"】"))</f>
        <v>【42.60】</v>
      </c>
      <c r="CB6" s="35">
        <f>IF(CB7="",NA(),CB7)</f>
        <v>528.64</v>
      </c>
      <c r="CC6" s="35">
        <f t="shared" ref="CC6:CK6" si="9">IF(CC7="",NA(),CC7)</f>
        <v>508.04</v>
      </c>
      <c r="CD6" s="35">
        <f t="shared" si="9"/>
        <v>513.87</v>
      </c>
      <c r="CE6" s="35">
        <f t="shared" si="9"/>
        <v>464.1</v>
      </c>
      <c r="CF6" s="35">
        <f t="shared" si="9"/>
        <v>449.13</v>
      </c>
      <c r="CG6" s="35">
        <f t="shared" si="9"/>
        <v>476.11</v>
      </c>
      <c r="CH6" s="35">
        <f t="shared" si="9"/>
        <v>348.75</v>
      </c>
      <c r="CI6" s="35">
        <f t="shared" si="9"/>
        <v>400.44</v>
      </c>
      <c r="CJ6" s="35">
        <f t="shared" si="9"/>
        <v>417.56</v>
      </c>
      <c r="CK6" s="35">
        <f t="shared" si="9"/>
        <v>449.72</v>
      </c>
      <c r="CL6" s="34" t="str">
        <f>IF(CL7="","",IF(CL7="-","【-】","【"&amp;SUBSTITUTE(TEXT(CL7,"#,##0.00"),"-","△")&amp;"】"))</f>
        <v>【410.22】</v>
      </c>
      <c r="CM6" s="35">
        <f>IF(CM7="",NA(),CM7)</f>
        <v>24.12</v>
      </c>
      <c r="CN6" s="35">
        <f t="shared" ref="CN6:CV6" si="10">IF(CN7="",NA(),CN7)</f>
        <v>21.76</v>
      </c>
      <c r="CO6" s="35">
        <f t="shared" si="10"/>
        <v>22.35</v>
      </c>
      <c r="CP6" s="35">
        <f t="shared" si="10"/>
        <v>25.29</v>
      </c>
      <c r="CQ6" s="35">
        <f t="shared" si="10"/>
        <v>27.06</v>
      </c>
      <c r="CR6" s="35">
        <f t="shared" si="10"/>
        <v>29.4</v>
      </c>
      <c r="CS6" s="35">
        <f t="shared" si="10"/>
        <v>29.8</v>
      </c>
      <c r="CT6" s="35">
        <f t="shared" si="10"/>
        <v>32.229999999999997</v>
      </c>
      <c r="CU6" s="35">
        <f t="shared" si="10"/>
        <v>32.479999999999997</v>
      </c>
      <c r="CV6" s="35">
        <f t="shared" si="10"/>
        <v>30.19</v>
      </c>
      <c r="CW6" s="34" t="str">
        <f>IF(CW7="","",IF(CW7="-","【-】","【"&amp;SUBSTITUTE(TEXT(CW7,"#,##0.00"),"-","△")&amp;"】"))</f>
        <v>【32.98】</v>
      </c>
      <c r="CX6" s="35">
        <f>IF(CX7="",NA(),CX7)</f>
        <v>61.54</v>
      </c>
      <c r="CY6" s="35">
        <f t="shared" ref="CY6:DG6" si="11">IF(CY7="",NA(),CY7)</f>
        <v>61.34</v>
      </c>
      <c r="CZ6" s="35">
        <f t="shared" si="11"/>
        <v>60.34</v>
      </c>
      <c r="DA6" s="35">
        <f t="shared" si="11"/>
        <v>60.34</v>
      </c>
      <c r="DB6" s="35">
        <f t="shared" si="11"/>
        <v>59.91</v>
      </c>
      <c r="DC6" s="35">
        <f t="shared" si="11"/>
        <v>63.77</v>
      </c>
      <c r="DD6" s="35">
        <f t="shared" si="11"/>
        <v>66.95</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0.02</v>
      </c>
      <c r="EM6" s="35">
        <f t="shared" si="14"/>
        <v>0.01</v>
      </c>
      <c r="EN6" s="35">
        <f t="shared" si="14"/>
        <v>1.6</v>
      </c>
      <c r="EO6" s="34" t="str">
        <f>IF(EO7="","",IF(EO7="-","【-】","【"&amp;SUBSTITUTE(TEXT(EO7,"#,##0.00"),"-","△")&amp;"】"))</f>
        <v>【1.09】</v>
      </c>
    </row>
    <row r="7" spans="1:145" s="36" customFormat="1" x14ac:dyDescent="0.15">
      <c r="A7" s="28"/>
      <c r="B7" s="37">
        <v>2020</v>
      </c>
      <c r="C7" s="37">
        <v>422096</v>
      </c>
      <c r="D7" s="37">
        <v>47</v>
      </c>
      <c r="E7" s="37">
        <v>17</v>
      </c>
      <c r="F7" s="37">
        <v>6</v>
      </c>
      <c r="G7" s="37">
        <v>0</v>
      </c>
      <c r="H7" s="37" t="s">
        <v>97</v>
      </c>
      <c r="I7" s="37" t="s">
        <v>98</v>
      </c>
      <c r="J7" s="37" t="s">
        <v>99</v>
      </c>
      <c r="K7" s="37" t="s">
        <v>100</v>
      </c>
      <c r="L7" s="37" t="s">
        <v>101</v>
      </c>
      <c r="M7" s="37" t="s">
        <v>102</v>
      </c>
      <c r="N7" s="38" t="s">
        <v>103</v>
      </c>
      <c r="O7" s="38" t="s">
        <v>104</v>
      </c>
      <c r="P7" s="38">
        <v>0.76</v>
      </c>
      <c r="Q7" s="38">
        <v>100</v>
      </c>
      <c r="R7" s="38">
        <v>3960</v>
      </c>
      <c r="S7" s="38">
        <v>29663</v>
      </c>
      <c r="T7" s="38">
        <v>707.42</v>
      </c>
      <c r="U7" s="38">
        <v>41.93</v>
      </c>
      <c r="V7" s="38">
        <v>222</v>
      </c>
      <c r="W7" s="38">
        <v>0.11</v>
      </c>
      <c r="X7" s="38">
        <v>2018.18</v>
      </c>
      <c r="Y7" s="38">
        <v>99.06</v>
      </c>
      <c r="Z7" s="38">
        <v>99.37</v>
      </c>
      <c r="AA7" s="38">
        <v>100.11</v>
      </c>
      <c r="AB7" s="38">
        <v>99.68</v>
      </c>
      <c r="AC7" s="38">
        <v>99.85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1700.42</v>
      </c>
      <c r="BL7" s="38">
        <v>1491.92</v>
      </c>
      <c r="BM7" s="38">
        <v>1006.65</v>
      </c>
      <c r="BN7" s="38">
        <v>998.42</v>
      </c>
      <c r="BO7" s="38">
        <v>1095.52</v>
      </c>
      <c r="BP7" s="38">
        <v>1042.3399999999999</v>
      </c>
      <c r="BQ7" s="38">
        <v>40.78</v>
      </c>
      <c r="BR7" s="38">
        <v>38.630000000000003</v>
      </c>
      <c r="BS7" s="38">
        <v>37.130000000000003</v>
      </c>
      <c r="BT7" s="38">
        <v>37.1</v>
      </c>
      <c r="BU7" s="38">
        <v>37.619999999999997</v>
      </c>
      <c r="BV7" s="38">
        <v>34.51</v>
      </c>
      <c r="BW7" s="38">
        <v>46.77</v>
      </c>
      <c r="BX7" s="38">
        <v>43.43</v>
      </c>
      <c r="BY7" s="38">
        <v>41.41</v>
      </c>
      <c r="BZ7" s="38">
        <v>39.64</v>
      </c>
      <c r="CA7" s="38">
        <v>42.6</v>
      </c>
      <c r="CB7" s="38">
        <v>528.64</v>
      </c>
      <c r="CC7" s="38">
        <v>508.04</v>
      </c>
      <c r="CD7" s="38">
        <v>513.87</v>
      </c>
      <c r="CE7" s="38">
        <v>464.1</v>
      </c>
      <c r="CF7" s="38">
        <v>449.13</v>
      </c>
      <c r="CG7" s="38">
        <v>476.11</v>
      </c>
      <c r="CH7" s="38">
        <v>348.75</v>
      </c>
      <c r="CI7" s="38">
        <v>400.44</v>
      </c>
      <c r="CJ7" s="38">
        <v>417.56</v>
      </c>
      <c r="CK7" s="38">
        <v>449.72</v>
      </c>
      <c r="CL7" s="38">
        <v>410.22</v>
      </c>
      <c r="CM7" s="38">
        <v>24.12</v>
      </c>
      <c r="CN7" s="38">
        <v>21.76</v>
      </c>
      <c r="CO7" s="38">
        <v>22.35</v>
      </c>
      <c r="CP7" s="38">
        <v>25.29</v>
      </c>
      <c r="CQ7" s="38">
        <v>27.06</v>
      </c>
      <c r="CR7" s="38">
        <v>29.4</v>
      </c>
      <c r="CS7" s="38">
        <v>29.8</v>
      </c>
      <c r="CT7" s="38">
        <v>32.229999999999997</v>
      </c>
      <c r="CU7" s="38">
        <v>32.479999999999997</v>
      </c>
      <c r="CV7" s="38">
        <v>30.19</v>
      </c>
      <c r="CW7" s="38">
        <v>32.979999999999997</v>
      </c>
      <c r="CX7" s="38">
        <v>61.54</v>
      </c>
      <c r="CY7" s="38">
        <v>61.34</v>
      </c>
      <c r="CZ7" s="38">
        <v>60.34</v>
      </c>
      <c r="DA7" s="38">
        <v>60.34</v>
      </c>
      <c r="DB7" s="38">
        <v>59.91</v>
      </c>
      <c r="DC7" s="38">
        <v>63.77</v>
      </c>
      <c r="DD7" s="38">
        <v>66.95</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cp:lastPrinted>2022-01-17T07:04:11Z</cp:lastPrinted>
  <dcterms:created xsi:type="dcterms:W3CDTF">2021-12-03T08:06:19Z</dcterms:created>
  <dcterms:modified xsi:type="dcterms:W3CDTF">2022-02-14T05:30:02Z</dcterms:modified>
  <cp:category/>
</cp:coreProperties>
</file>