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2_水道課\03_上水道施設係\★山口三男\作業中のもの\調査物\令和４年度\R5.1公営企業に係る経営比較分析表（令和３年度決算）の分析\"/>
    </mc:Choice>
  </mc:AlternateContent>
  <workbookProtection workbookAlgorithmName="SHA-512" workbookHashValue="L09ArDRYZDdxyzdOMICCUSRdgj81SihpV1UpZ4SFIRvtHS3KFt0MCbBOzUf4On4nhaZeGxpPAqtF3POUcE5IDg==" workbookSaltValue="hZx2D10+Qdl5jlKJzmwmwQ==" workbookSpinCount="100000" lockStructure="1"/>
  <bookViews>
    <workbookView xWindow="0" yWindow="0" windowWidth="28800" windowHeight="1174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<sst xmlns="http://schemas.openxmlformats.org/spreadsheetml/2006/main" count="228" uniqueCount="115">
  <si>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</si>
  <si>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</si>
  <si>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</si>
  <si>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</si>
  <si>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</si>
  <si>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</si>
  <si>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</si>
  <si>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</si>
  <si>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</si>
  <si>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</si>
  <si>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</si>
  <si>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</si>
  <si>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</si>
  <si>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</si>
  <si>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</si>
  <si>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</si>
  <si>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</si>
  <si>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</si>
  <si>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</si>
  <si>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</si>
  <si>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</si>
  <si>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</si>
  <si>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</si>
  <si>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</si>
  <si>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</si>
  <si>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</si>
  <si>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</si>
  <si>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</si>
  <si>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</si>
  <si>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</si>
  <si>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</si>
  <si>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</si>
  <si>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</si>
  <si>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</si>
  <si>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</si>
  <si>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</si>
  <si>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</si>
  <si>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</si>
  <si>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</si>
  <si>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</si>
  <si>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</si>
  <si>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</si>
  <si>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</si>
  <si>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</si>
  <si>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</si>
  <si>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</si>
  <si>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</si>
  <si>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</si>
  <si>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</si>
  <si>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</si>
  <si>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</si>
  <si>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</si>
  <si>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</si>
  <si>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</si>
  <si>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</si>
  <si>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</si>
  <si>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</si>
  <si>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</si>
  <si>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</si>
  <si>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</si>
  <si>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</si>
  <si>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</si>
  <si>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</si>
  <si>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</si>
  <si>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</si>
  <si>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</si>
  <si>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</si>
  <si>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</si>
  <si>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</si>
  <si>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</si>
  <si>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</si>
  <si>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</si>
  <si>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</si>
  <si>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</si>
  <si>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</si>
  <si>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</si>
  <si>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</si>
  <si>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</si>
  <si>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</si>
  <si>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</si>
  <si>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</si>
  <si>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</si>
  <si>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</si>
  <si>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</si>
  <si>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</si>
  <si>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</si>
  <si>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</si>
  <si>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</si>
  <si>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</si>
  <si>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</si>
  <si>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</si>
  <si>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</si>
  <si>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</si>
  <si>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東彼杵町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</si>
  <si>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</si>
  <si>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</si>
  <si>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</si>
  <si>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</si>
  <si>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</si>
  <si>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</si>
  <si>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</si>
  <si>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</si>
  <si>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</si>
  <si>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</si>
  <si>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</si>
  <si>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</si>
  <si>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</si>
  <si>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</si>
  <si>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</si>
  <si>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</si>
  <si>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</si>
  <si>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</si>
  <si>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収益的収支比率は、100％以上と黒字経営となっているが、料金回収率が100％を下回っており、一般会計からの繰入金により収入不足を補填している状況である。繰入がない場合は、厳しい経営状況であり、また将来的に給水収益は減少見込みであることから、今後経営コストの削減と適正な料金設定見直しに取り組む必要がある。
・給水原価は全国類似団体の平均を大きく下回っているが、その利点を活かし、施設利用率改善のための統廃合、ダウンサイジング等によるコスト削減の検討、有収率向上のための管路更新及び維持管理強化によるコスト削減を進めていく必要がある。
・給水収益に対する企業債残高の割合については、統合事業等の更新事業を行ってきたことから、全国類似団体と比べ多くなっているが、現在のところ償還額を準備できる経営状況である。必要な更新を行ったうえであっても、企業債残高が増加の一途を辿らないような適切な規模の投資と適正な料金水準を十分に検討し、経営改善を図っていく必要がある。</t>
    <phoneticPr fontId="4"/>
  </si>
  <si>
    <t>将来にわたって安定的に事業を継続していくため、H29年度策定の東彼杵町水道事業経営戦略を基に、経営基盤の強化を図っていく。
今後の水需要の見通し、施設更新等の投資計画を踏まえ、長期的な視点に立った料金体系のあり方を検討したうえで、適切な時期に料金改定を実施し、安定かつ健全な事業経営の維持に努める必要がある。</t>
    <phoneticPr fontId="4"/>
  </si>
  <si>
    <t>・これまで統合簡易水道事業及び基幹改良事業により施設の統廃合、老朽管の更新を進めてきたことから、維持管理費の削減や漏水量の低減等の一定の効果は上がっている。有収率は老朽管の更新を進めているにも関わらず前年度から0.76ポイント下がっており、漏水調査等の徹底による原因究明及び老朽管の更新事業を実施し、計画的な修繕や更新により有収率の向上を図る必要がある。なお、老朽施設の更新にあたっては、アセットマネジメントを基に計画的に実施し、国の交付金事業等を積極的に活用することにより、財政負担を軽減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</si>
</sst>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1.22</c:v>
                </c:pt>
                <c:pt idx="1">
                  <c:v>0.19</c:v>
                </c:pt>
                <c:pt idx="2">
                  <c:v>1.44</c:v>
                </c:pt>
                <c:pt idx="3">
                  <c:v>1.26</c:v>
                </c:pt>
                <c:pt idx="4">
                  <c:v>0.59</c:v>
                </c:pt>
              </c:numCache>
            </c:numRef>
          </c:val>
          <c:extLst>
            <c:ext xmlns:c16="http://schemas.microsoft.com/office/drawing/2014/chart" uri="{C3380CC4-5D6E-409C-BE32-E72D297353CC}">
              <c16:uniqueId val="{00000000-A590-48B1-88A5-5C0E08CA6B4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A590-48B1-88A5-5C0E08CA6B4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32.57</c:v>
                </c:pt>
                <c:pt idx="1">
                  <c:v>30.5</c:v>
                </c:pt>
                <c:pt idx="2">
                  <c:v>30.86</c:v>
                </c:pt>
                <c:pt idx="3">
                  <c:v>31.55</c:v>
                </c:pt>
                <c:pt idx="4">
                  <c:v>31.3</c:v>
                </c:pt>
              </c:numCache>
            </c:numRef>
          </c:val>
          <c:extLst>
            <c:ext xmlns:c16="http://schemas.microsoft.com/office/drawing/2014/chart" uri="{C3380CC4-5D6E-409C-BE32-E72D297353CC}">
              <c16:uniqueId val="{00000000-D5E3-42B6-9E1F-9DD612D23D9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D5E3-42B6-9E1F-9DD612D23D9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73.37</c:v>
                </c:pt>
                <c:pt idx="1">
                  <c:v>77.849999999999994</c:v>
                </c:pt>
                <c:pt idx="2">
                  <c:v>76.62</c:v>
                </c:pt>
                <c:pt idx="3">
                  <c:v>74.66</c:v>
                </c:pt>
                <c:pt idx="4">
                  <c:v>73.900000000000006</c:v>
                </c:pt>
              </c:numCache>
            </c:numRef>
          </c:val>
          <c:extLst>
            <c:ext xmlns:c16="http://schemas.microsoft.com/office/drawing/2014/chart" uri="{C3380CC4-5D6E-409C-BE32-E72D297353CC}">
              <c16:uniqueId val="{00000000-D053-4592-8208-61D84DBB102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D053-4592-8208-61D84DBB102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107.42</c:v>
                </c:pt>
                <c:pt idx="1">
                  <c:v>112.4</c:v>
                </c:pt>
                <c:pt idx="2">
                  <c:v>109.92</c:v>
                </c:pt>
                <c:pt idx="3">
                  <c:v>111.26</c:v>
                </c:pt>
                <c:pt idx="4">
                  <c:v>112.5</c:v>
                </c:pt>
              </c:numCache>
            </c:numRef>
          </c:val>
          <c:extLst>
            <c:ext xmlns:c16="http://schemas.microsoft.com/office/drawing/2014/chart" uri="{C3380CC4-5D6E-409C-BE32-E72D297353CC}">
              <c16:uniqueId val="{00000000-679F-48C8-A30B-9D61BD99A52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679F-48C8-A30B-9D61BD99A52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4.1500000000000004</c:v>
                </c:pt>
                <c:pt idx="1">
                  <c:v>8.48</c:v>
                </c:pt>
                <c:pt idx="2">
                  <c:v>12.11</c:v>
                </c:pt>
                <c:pt idx="3">
                  <c:v>15.45</c:v>
                </c:pt>
                <c:pt idx="4">
                  <c:v>18.68</c:v>
                </c:pt>
              </c:numCache>
            </c:numRef>
          </c:val>
          <c:extLst>
            <c:ext xmlns:c16="http://schemas.microsoft.com/office/drawing/2014/chart" uri="{C3380CC4-5D6E-409C-BE32-E72D297353CC}">
              <c16:uniqueId val="{00000000-72A1-4CF2-8B6C-FA4776E8D81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72A1-4CF2-8B6C-FA4776E8D81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14.11</c:v>
                </c:pt>
                <c:pt idx="1">
                  <c:v>13.99</c:v>
                </c:pt>
                <c:pt idx="2">
                  <c:v>12.23</c:v>
                </c:pt>
                <c:pt idx="3">
                  <c:v>11.55</c:v>
                </c:pt>
                <c:pt idx="4">
                  <c:v>12.49</c:v>
                </c:pt>
              </c:numCache>
            </c:numRef>
          </c:val>
          <c:extLst>
            <c:ext xmlns:c16="http://schemas.microsoft.com/office/drawing/2014/chart" uri="{C3380CC4-5D6E-409C-BE32-E72D297353CC}">
              <c16:uniqueId val="{00000000-20CB-4B9F-91A6-AA0B3F4758C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20CB-4B9F-91A6-AA0B3F4758C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A4-401B-A18A-B34AA48729F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83A4-401B-A18A-B34AA48729F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179.57</c:v>
                </c:pt>
                <c:pt idx="1">
                  <c:v>328.74</c:v>
                </c:pt>
                <c:pt idx="2">
                  <c:v>388.44</c:v>
                </c:pt>
                <c:pt idx="3">
                  <c:v>619.95000000000005</c:v>
                </c:pt>
                <c:pt idx="4">
                  <c:v>435.13</c:v>
                </c:pt>
              </c:numCache>
            </c:numRef>
          </c:val>
          <c:extLst>
            <c:ext xmlns:c16="http://schemas.microsoft.com/office/drawing/2014/chart" uri="{C3380CC4-5D6E-409C-BE32-E72D297353CC}">
              <c16:uniqueId val="{00000000-AC9E-4322-BEE9-83DCDEE86AA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AC9E-4322-BEE9-83DCDEE86AA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746.86</c:v>
                </c:pt>
                <c:pt idx="1">
                  <c:v>720.96</c:v>
                </c:pt>
                <c:pt idx="2">
                  <c:v>753.47</c:v>
                </c:pt>
                <c:pt idx="3">
                  <c:v>869.58</c:v>
                </c:pt>
                <c:pt idx="4">
                  <c:v>745.3</c:v>
                </c:pt>
              </c:numCache>
            </c:numRef>
          </c:val>
          <c:extLst>
            <c:ext xmlns:c16="http://schemas.microsoft.com/office/drawing/2014/chart" uri="{C3380CC4-5D6E-409C-BE32-E72D297353CC}">
              <c16:uniqueId val="{00000000-0A03-4D13-B84E-A1A18F2EB49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0A03-4D13-B84E-A1A18F2EB49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83.78</c:v>
                </c:pt>
                <c:pt idx="1">
                  <c:v>90.7</c:v>
                </c:pt>
                <c:pt idx="2">
                  <c:v>95.67</c:v>
                </c:pt>
                <c:pt idx="3">
                  <c:v>74.63</c:v>
                </c:pt>
                <c:pt idx="4">
                  <c:v>88.26</c:v>
                </c:pt>
              </c:numCache>
            </c:numRef>
          </c:val>
          <c:extLst>
            <c:ext xmlns:c16="http://schemas.microsoft.com/office/drawing/2014/chart" uri="{C3380CC4-5D6E-409C-BE32-E72D297353CC}">
              <c16:uniqueId val="{00000000-2C46-4CA7-8413-BCE65D745AE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2C46-4CA7-8413-BCE65D745AE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189.71</c:v>
                </c:pt>
                <c:pt idx="1">
                  <c:v>176.33</c:v>
                </c:pt>
                <c:pt idx="2">
                  <c:v>167.78</c:v>
                </c:pt>
                <c:pt idx="3">
                  <c:v>196.22</c:v>
                </c:pt>
                <c:pt idx="4">
                  <c:v>193.37</c:v>
                </c:pt>
              </c:numCache>
            </c:numRef>
          </c:val>
          <c:extLst>
            <c:ext xmlns:c16="http://schemas.microsoft.com/office/drawing/2014/chart" uri="{C3380CC4-5D6E-409C-BE32-E72D297353CC}">
              <c16:uniqueId val="{00000000-4325-4F27-BD42-3F1565CF4DC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4325-4F27-BD42-3F1565CF4DC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4"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長崎県　東彼杵町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A8</v>
      </c>
      <c r="X8" s="76"/>
      <c r="Y8" s="76"/>
      <c r="Z8" s="76"/>
      <c r="AA8" s="76"/>
      <c r="AB8" s="76"/>
      <c r="AC8" s="76"/>
      <c r="AD8" s="76" t="str">
        <f>データ!$M$6</f>
        <v>非設置</v>
      </c>
      <c r="AE8" s="76"/>
      <c r="AF8" s="76"/>
      <c r="AG8" s="76"/>
      <c r="AH8" s="76"/>
      <c r="AI8" s="76"/>
      <c r="AJ8" s="76"/>
      <c r="AK8" s="2"/>
      <c r="AL8" s="59">
        <f>データ!$R$6</f>
        <v>7651</v>
      </c>
      <c r="AM8" s="59"/>
      <c r="AN8" s="59"/>
      <c r="AO8" s="59"/>
      <c r="AP8" s="59"/>
      <c r="AQ8" s="59"/>
      <c r="AR8" s="59"/>
      <c r="AS8" s="59"/>
      <c r="AT8" s="56">
        <f>データ!$S$6</f>
        <v>74.290000000000006</v>
      </c>
      <c r="AU8" s="57"/>
      <c r="AV8" s="57"/>
      <c r="AW8" s="57"/>
      <c r="AX8" s="57"/>
      <c r="AY8" s="57"/>
      <c r="AZ8" s="57"/>
      <c r="BA8" s="57"/>
      <c r="BB8" s="46">
        <f>データ!$T$6</f>
        <v>102.99</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64.53</v>
      </c>
      <c r="J10" s="57"/>
      <c r="K10" s="57"/>
      <c r="L10" s="57"/>
      <c r="M10" s="57"/>
      <c r="N10" s="57"/>
      <c r="O10" s="58"/>
      <c r="P10" s="46">
        <f>データ!$P$6</f>
        <v>98.81</v>
      </c>
      <c r="Q10" s="46"/>
      <c r="R10" s="46"/>
      <c r="S10" s="46"/>
      <c r="T10" s="46"/>
      <c r="U10" s="46"/>
      <c r="V10" s="46"/>
      <c r="W10" s="59">
        <f>データ!$Q$6</f>
        <v>3900</v>
      </c>
      <c r="X10" s="59"/>
      <c r="Y10" s="59"/>
      <c r="Z10" s="59"/>
      <c r="AA10" s="59"/>
      <c r="AB10" s="59"/>
      <c r="AC10" s="59"/>
      <c r="AD10" s="2"/>
      <c r="AE10" s="2"/>
      <c r="AF10" s="2"/>
      <c r="AG10" s="2"/>
      <c r="AH10" s="2"/>
      <c r="AI10" s="2"/>
      <c r="AJ10" s="2"/>
      <c r="AK10" s="2"/>
      <c r="AL10" s="59">
        <f>データ!$U$6</f>
        <v>7503</v>
      </c>
      <c r="AM10" s="59"/>
      <c r="AN10" s="59"/>
      <c r="AO10" s="59"/>
      <c r="AP10" s="59"/>
      <c r="AQ10" s="59"/>
      <c r="AR10" s="59"/>
      <c r="AS10" s="59"/>
      <c r="AT10" s="56">
        <f>データ!$V$6</f>
        <v>49.88</v>
      </c>
      <c r="AU10" s="57"/>
      <c r="AV10" s="57"/>
      <c r="AW10" s="57"/>
      <c r="AX10" s="57"/>
      <c r="AY10" s="57"/>
      <c r="AZ10" s="57"/>
      <c r="BA10" s="57"/>
      <c r="BB10" s="46">
        <f>データ!$W$6</f>
        <v>150.41999999999999</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114</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7g0sw3WLfqi+SOMSynIi75nUsaJO2FB6fR3EvH6AbnF1ni3z/8owLkRPI1+REF+aMujCf9goM8tPz+adbyXSw==" saltValue="O1ZefBKisrm7QkagSCZFj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423211</v>
      </c>
      <c r="D6" s="20">
        <f t="shared" si="3"/>
        <v>46</v>
      </c>
      <c r="E6" s="20">
        <f t="shared" si="3"/>
        <v>1</v>
      </c>
      <c r="F6" s="20">
        <f t="shared" si="3"/>
        <v>0</v>
      </c>
      <c r="G6" s="20">
        <f t="shared" si="3"/>
        <v>1</v>
      </c>
      <c r="H6" s="20" t="str">
        <f t="shared" si="3"/>
        <v>長崎県　東彼杵町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64.53</v>
      </c>
      <c r="P6" s="21">
        <f t="shared" si="3"/>
        <v>98.81</v>
      </c>
      <c r="Q6" s="21">
        <f t="shared" si="3"/>
        <v>3900</v>
      </c>
      <c r="R6" s="21">
        <f t="shared" si="3"/>
        <v>7651</v>
      </c>
      <c r="S6" s="21">
        <f t="shared" si="3"/>
        <v>74.290000000000006</v>
      </c>
      <c r="T6" s="21">
        <f t="shared" si="3"/>
        <v>102.99</v>
      </c>
      <c r="U6" s="21">
        <f t="shared" si="3"/>
        <v>7503</v>
      </c>
      <c r="V6" s="21">
        <f t="shared" si="3"/>
        <v>49.88</v>
      </c>
      <c r="W6" s="21">
        <f t="shared" si="3"/>
        <v>150.41999999999999</v>
      </c>
      <c r="X6" s="22">
        <f>IF(X7="",NA(),X7)</f>
        <v>107.42</v>
      </c>
      <c r="Y6" s="22">
        <f t="shared" ref="Y6:AG6" si="4">IF(Y7="",NA(),Y7)</f>
        <v>112.4</v>
      </c>
      <c r="Z6" s="22">
        <f t="shared" si="4"/>
        <v>109.92</v>
      </c>
      <c r="AA6" s="22">
        <f t="shared" si="4"/>
        <v>111.26</v>
      </c>
      <c r="AB6" s="22">
        <f t="shared" si="4"/>
        <v>112.5</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179.57</v>
      </c>
      <c r="AU6" s="22">
        <f t="shared" ref="AU6:BC6" si="6">IF(AU7="",NA(),AU7)</f>
        <v>328.74</v>
      </c>
      <c r="AV6" s="22">
        <f t="shared" si="6"/>
        <v>388.44</v>
      </c>
      <c r="AW6" s="22">
        <f t="shared" si="6"/>
        <v>619.95000000000005</v>
      </c>
      <c r="AX6" s="22">
        <f t="shared" si="6"/>
        <v>435.13</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746.86</v>
      </c>
      <c r="BF6" s="22">
        <f t="shared" ref="BF6:BN6" si="7">IF(BF7="",NA(),BF7)</f>
        <v>720.96</v>
      </c>
      <c r="BG6" s="22">
        <f t="shared" si="7"/>
        <v>753.47</v>
      </c>
      <c r="BH6" s="22">
        <f t="shared" si="7"/>
        <v>869.58</v>
      </c>
      <c r="BI6" s="22">
        <f t="shared" si="7"/>
        <v>745.3</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83.78</v>
      </c>
      <c r="BQ6" s="22">
        <f t="shared" ref="BQ6:BY6" si="8">IF(BQ7="",NA(),BQ7)</f>
        <v>90.7</v>
      </c>
      <c r="BR6" s="22">
        <f t="shared" si="8"/>
        <v>95.67</v>
      </c>
      <c r="BS6" s="22">
        <f t="shared" si="8"/>
        <v>74.63</v>
      </c>
      <c r="BT6" s="22">
        <f t="shared" si="8"/>
        <v>88.26</v>
      </c>
      <c r="BU6" s="22">
        <f t="shared" si="8"/>
        <v>87.51</v>
      </c>
      <c r="BV6" s="22">
        <f t="shared" si="8"/>
        <v>84.77</v>
      </c>
      <c r="BW6" s="22">
        <f t="shared" si="8"/>
        <v>87.11</v>
      </c>
      <c r="BX6" s="22">
        <f t="shared" si="8"/>
        <v>82.78</v>
      </c>
      <c r="BY6" s="22">
        <f t="shared" si="8"/>
        <v>84.82</v>
      </c>
      <c r="BZ6" s="21" t="str">
        <f>IF(BZ7="","",IF(BZ7="-","【-】","【"&amp;SUBSTITUTE(TEXT(BZ7,"#,##0.00"),"-","△")&amp;"】"))</f>
        <v>【102.35】</v>
      </c>
      <c r="CA6" s="22">
        <f>IF(CA7="",NA(),CA7)</f>
        <v>189.71</v>
      </c>
      <c r="CB6" s="22">
        <f t="shared" ref="CB6:CJ6" si="9">IF(CB7="",NA(),CB7)</f>
        <v>176.33</v>
      </c>
      <c r="CC6" s="22">
        <f t="shared" si="9"/>
        <v>167.78</v>
      </c>
      <c r="CD6" s="22">
        <f t="shared" si="9"/>
        <v>196.22</v>
      </c>
      <c r="CE6" s="22">
        <f t="shared" si="9"/>
        <v>193.37</v>
      </c>
      <c r="CF6" s="22">
        <f t="shared" si="9"/>
        <v>218.42</v>
      </c>
      <c r="CG6" s="22">
        <f t="shared" si="9"/>
        <v>227.27</v>
      </c>
      <c r="CH6" s="22">
        <f t="shared" si="9"/>
        <v>223.98</v>
      </c>
      <c r="CI6" s="22">
        <f t="shared" si="9"/>
        <v>225.09</v>
      </c>
      <c r="CJ6" s="22">
        <f t="shared" si="9"/>
        <v>224.82</v>
      </c>
      <c r="CK6" s="21" t="str">
        <f>IF(CK7="","",IF(CK7="-","【-】","【"&amp;SUBSTITUTE(TEXT(CK7,"#,##0.00"),"-","△")&amp;"】"))</f>
        <v>【167.74】</v>
      </c>
      <c r="CL6" s="22">
        <f>IF(CL7="",NA(),CL7)</f>
        <v>32.57</v>
      </c>
      <c r="CM6" s="22">
        <f t="shared" ref="CM6:CU6" si="10">IF(CM7="",NA(),CM7)</f>
        <v>30.5</v>
      </c>
      <c r="CN6" s="22">
        <f t="shared" si="10"/>
        <v>30.86</v>
      </c>
      <c r="CO6" s="22">
        <f t="shared" si="10"/>
        <v>31.55</v>
      </c>
      <c r="CP6" s="22">
        <f t="shared" si="10"/>
        <v>31.3</v>
      </c>
      <c r="CQ6" s="22">
        <f t="shared" si="10"/>
        <v>50.24</v>
      </c>
      <c r="CR6" s="22">
        <f t="shared" si="10"/>
        <v>50.29</v>
      </c>
      <c r="CS6" s="22">
        <f t="shared" si="10"/>
        <v>49.64</v>
      </c>
      <c r="CT6" s="22">
        <f t="shared" si="10"/>
        <v>49.38</v>
      </c>
      <c r="CU6" s="22">
        <f t="shared" si="10"/>
        <v>50.09</v>
      </c>
      <c r="CV6" s="21" t="str">
        <f>IF(CV7="","",IF(CV7="-","【-】","【"&amp;SUBSTITUTE(TEXT(CV7,"#,##0.00"),"-","△")&amp;"】"))</f>
        <v>【60.29】</v>
      </c>
      <c r="CW6" s="22">
        <f>IF(CW7="",NA(),CW7)</f>
        <v>73.37</v>
      </c>
      <c r="CX6" s="22">
        <f t="shared" ref="CX6:DF6" si="11">IF(CX7="",NA(),CX7)</f>
        <v>77.849999999999994</v>
      </c>
      <c r="CY6" s="22">
        <f t="shared" si="11"/>
        <v>76.62</v>
      </c>
      <c r="CZ6" s="22">
        <f t="shared" si="11"/>
        <v>74.66</v>
      </c>
      <c r="DA6" s="22">
        <f t="shared" si="11"/>
        <v>73.900000000000006</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4.1500000000000004</v>
      </c>
      <c r="DI6" s="22">
        <f t="shared" ref="DI6:DQ6" si="12">IF(DI7="",NA(),DI7)</f>
        <v>8.48</v>
      </c>
      <c r="DJ6" s="22">
        <f t="shared" si="12"/>
        <v>12.11</v>
      </c>
      <c r="DK6" s="22">
        <f t="shared" si="12"/>
        <v>15.45</v>
      </c>
      <c r="DL6" s="22">
        <f t="shared" si="12"/>
        <v>18.68</v>
      </c>
      <c r="DM6" s="22">
        <f t="shared" si="12"/>
        <v>45.14</v>
      </c>
      <c r="DN6" s="22">
        <f t="shared" si="12"/>
        <v>45.85</v>
      </c>
      <c r="DO6" s="22">
        <f t="shared" si="12"/>
        <v>47.31</v>
      </c>
      <c r="DP6" s="22">
        <f t="shared" si="12"/>
        <v>47.5</v>
      </c>
      <c r="DQ6" s="22">
        <f t="shared" si="12"/>
        <v>48.41</v>
      </c>
      <c r="DR6" s="21" t="str">
        <f>IF(DR7="","",IF(DR7="-","【-】","【"&amp;SUBSTITUTE(TEXT(DR7,"#,##0.00"),"-","△")&amp;"】"))</f>
        <v>【50.88】</v>
      </c>
      <c r="DS6" s="22">
        <f>IF(DS7="",NA(),DS7)</f>
        <v>14.11</v>
      </c>
      <c r="DT6" s="22">
        <f t="shared" ref="DT6:EB6" si="13">IF(DT7="",NA(),DT7)</f>
        <v>13.99</v>
      </c>
      <c r="DU6" s="22">
        <f t="shared" si="13"/>
        <v>12.23</v>
      </c>
      <c r="DV6" s="22">
        <f t="shared" si="13"/>
        <v>11.55</v>
      </c>
      <c r="DW6" s="22">
        <f t="shared" si="13"/>
        <v>12.49</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1.22</v>
      </c>
      <c r="EE6" s="22">
        <f t="shared" ref="EE6:EM6" si="14">IF(EE7="",NA(),EE7)</f>
        <v>0.19</v>
      </c>
      <c r="EF6" s="22">
        <f t="shared" si="14"/>
        <v>1.44</v>
      </c>
      <c r="EG6" s="22">
        <f t="shared" si="14"/>
        <v>1.26</v>
      </c>
      <c r="EH6" s="22">
        <f t="shared" si="14"/>
        <v>0.59</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423211</v>
      </c>
      <c r="D7" s="24">
        <v>46</v>
      </c>
      <c r="E7" s="24">
        <v>1</v>
      </c>
      <c r="F7" s="24">
        <v>0</v>
      </c>
      <c r="G7" s="24">
        <v>1</v>
      </c>
      <c r="H7" s="24" t="s">
        <v>93</v>
      </c>
      <c r="I7" s="24" t="s">
        <v>94</v>
      </c>
      <c r="J7" s="24" t="s">
        <v>95</v>
      </c>
      <c r="K7" s="24" t="s">
        <v>96</v>
      </c>
      <c r="L7" s="24" t="s">
        <v>97</v>
      </c>
      <c r="M7" s="24" t="s">
        <v>98</v>
      </c>
      <c r="N7" s="25" t="s">
        <v>99</v>
      </c>
      <c r="O7" s="25">
        <v>64.53</v>
      </c>
      <c r="P7" s="25">
        <v>98.81</v>
      </c>
      <c r="Q7" s="25">
        <v>3900</v>
      </c>
      <c r="R7" s="25">
        <v>7651</v>
      </c>
      <c r="S7" s="25">
        <v>74.290000000000006</v>
      </c>
      <c r="T7" s="25">
        <v>102.99</v>
      </c>
      <c r="U7" s="25">
        <v>7503</v>
      </c>
      <c r="V7" s="25">
        <v>49.88</v>
      </c>
      <c r="W7" s="25">
        <v>150.41999999999999</v>
      </c>
      <c r="X7" s="25">
        <v>107.42</v>
      </c>
      <c r="Y7" s="25">
        <v>112.4</v>
      </c>
      <c r="Z7" s="25">
        <v>109.92</v>
      </c>
      <c r="AA7" s="25">
        <v>111.26</v>
      </c>
      <c r="AB7" s="25">
        <v>112.5</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179.57</v>
      </c>
      <c r="AU7" s="25">
        <v>328.74</v>
      </c>
      <c r="AV7" s="25">
        <v>388.44</v>
      </c>
      <c r="AW7" s="25">
        <v>619.95000000000005</v>
      </c>
      <c r="AX7" s="25">
        <v>435.13</v>
      </c>
      <c r="AY7" s="25">
        <v>293.23</v>
      </c>
      <c r="AZ7" s="25">
        <v>300.14</v>
      </c>
      <c r="BA7" s="25">
        <v>301.04000000000002</v>
      </c>
      <c r="BB7" s="25">
        <v>305.08</v>
      </c>
      <c r="BC7" s="25">
        <v>305.33999999999997</v>
      </c>
      <c r="BD7" s="25">
        <v>261.51</v>
      </c>
      <c r="BE7" s="25">
        <v>746.86</v>
      </c>
      <c r="BF7" s="25">
        <v>720.96</v>
      </c>
      <c r="BG7" s="25">
        <v>753.47</v>
      </c>
      <c r="BH7" s="25">
        <v>869.58</v>
      </c>
      <c r="BI7" s="25">
        <v>745.3</v>
      </c>
      <c r="BJ7" s="25">
        <v>542.29999999999995</v>
      </c>
      <c r="BK7" s="25">
        <v>566.65</v>
      </c>
      <c r="BL7" s="25">
        <v>551.62</v>
      </c>
      <c r="BM7" s="25">
        <v>585.59</v>
      </c>
      <c r="BN7" s="25">
        <v>561.34</v>
      </c>
      <c r="BO7" s="25">
        <v>265.16000000000003</v>
      </c>
      <c r="BP7" s="25">
        <v>83.78</v>
      </c>
      <c r="BQ7" s="25">
        <v>90.7</v>
      </c>
      <c r="BR7" s="25">
        <v>95.67</v>
      </c>
      <c r="BS7" s="25">
        <v>74.63</v>
      </c>
      <c r="BT7" s="25">
        <v>88.26</v>
      </c>
      <c r="BU7" s="25">
        <v>87.51</v>
      </c>
      <c r="BV7" s="25">
        <v>84.77</v>
      </c>
      <c r="BW7" s="25">
        <v>87.11</v>
      </c>
      <c r="BX7" s="25">
        <v>82.78</v>
      </c>
      <c r="BY7" s="25">
        <v>84.82</v>
      </c>
      <c r="BZ7" s="25">
        <v>102.35</v>
      </c>
      <c r="CA7" s="25">
        <v>189.71</v>
      </c>
      <c r="CB7" s="25">
        <v>176.33</v>
      </c>
      <c r="CC7" s="25">
        <v>167.78</v>
      </c>
      <c r="CD7" s="25">
        <v>196.22</v>
      </c>
      <c r="CE7" s="25">
        <v>193.37</v>
      </c>
      <c r="CF7" s="25">
        <v>218.42</v>
      </c>
      <c r="CG7" s="25">
        <v>227.27</v>
      </c>
      <c r="CH7" s="25">
        <v>223.98</v>
      </c>
      <c r="CI7" s="25">
        <v>225.09</v>
      </c>
      <c r="CJ7" s="25">
        <v>224.82</v>
      </c>
      <c r="CK7" s="25">
        <v>167.74</v>
      </c>
      <c r="CL7" s="25">
        <v>32.57</v>
      </c>
      <c r="CM7" s="25">
        <v>30.5</v>
      </c>
      <c r="CN7" s="25">
        <v>30.86</v>
      </c>
      <c r="CO7" s="25">
        <v>31.55</v>
      </c>
      <c r="CP7" s="25">
        <v>31.3</v>
      </c>
      <c r="CQ7" s="25">
        <v>50.24</v>
      </c>
      <c r="CR7" s="25">
        <v>50.29</v>
      </c>
      <c r="CS7" s="25">
        <v>49.64</v>
      </c>
      <c r="CT7" s="25">
        <v>49.38</v>
      </c>
      <c r="CU7" s="25">
        <v>50.09</v>
      </c>
      <c r="CV7" s="25">
        <v>60.29</v>
      </c>
      <c r="CW7" s="25">
        <v>73.37</v>
      </c>
      <c r="CX7" s="25">
        <v>77.849999999999994</v>
      </c>
      <c r="CY7" s="25">
        <v>76.62</v>
      </c>
      <c r="CZ7" s="25">
        <v>74.66</v>
      </c>
      <c r="DA7" s="25">
        <v>73.900000000000006</v>
      </c>
      <c r="DB7" s="25">
        <v>78.650000000000006</v>
      </c>
      <c r="DC7" s="25">
        <v>77.73</v>
      </c>
      <c r="DD7" s="25">
        <v>78.09</v>
      </c>
      <c r="DE7" s="25">
        <v>78.010000000000005</v>
      </c>
      <c r="DF7" s="25">
        <v>77.599999999999994</v>
      </c>
      <c r="DG7" s="25">
        <v>90.12</v>
      </c>
      <c r="DH7" s="25">
        <v>4.1500000000000004</v>
      </c>
      <c r="DI7" s="25">
        <v>8.48</v>
      </c>
      <c r="DJ7" s="25">
        <v>12.11</v>
      </c>
      <c r="DK7" s="25">
        <v>15.45</v>
      </c>
      <c r="DL7" s="25">
        <v>18.68</v>
      </c>
      <c r="DM7" s="25">
        <v>45.14</v>
      </c>
      <c r="DN7" s="25">
        <v>45.85</v>
      </c>
      <c r="DO7" s="25">
        <v>47.31</v>
      </c>
      <c r="DP7" s="25">
        <v>47.5</v>
      </c>
      <c r="DQ7" s="25">
        <v>48.41</v>
      </c>
      <c r="DR7" s="25">
        <v>50.88</v>
      </c>
      <c r="DS7" s="25">
        <v>14.11</v>
      </c>
      <c r="DT7" s="25">
        <v>13.99</v>
      </c>
      <c r="DU7" s="25">
        <v>12.23</v>
      </c>
      <c r="DV7" s="25">
        <v>11.55</v>
      </c>
      <c r="DW7" s="25">
        <v>12.49</v>
      </c>
      <c r="DX7" s="25">
        <v>13.58</v>
      </c>
      <c r="DY7" s="25">
        <v>14.13</v>
      </c>
      <c r="DZ7" s="25">
        <v>16.77</v>
      </c>
      <c r="EA7" s="25">
        <v>17.399999999999999</v>
      </c>
      <c r="EB7" s="25">
        <v>18.64</v>
      </c>
      <c r="EC7" s="25">
        <v>22.3</v>
      </c>
      <c r="ED7" s="25">
        <v>1.22</v>
      </c>
      <c r="EE7" s="25">
        <v>0.19</v>
      </c>
      <c r="EF7" s="25">
        <v>1.44</v>
      </c>
      <c r="EG7" s="25">
        <v>1.26</v>
      </c>
      <c r="EH7" s="25">
        <v>0.59</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D1538</cp:lastModifiedBy>
  <dcterms:created xsi:type="dcterms:W3CDTF">2022-12-01T01:05:55Z</dcterms:created>
  <dcterms:modified xsi:type="dcterms:W3CDTF">2023-01-26T00:07:25Z</dcterms:modified>
  <cp:category/>
</cp:coreProperties>
</file>