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10.0.101.31\障害福祉課\010_自立班\（し）【指定申請】様式等変更作業\02-1　申請・届出様式\★R6.11.14～公表用\"/>
    </mc:Choice>
  </mc:AlternateContent>
  <xr:revisionPtr revIDLastSave="0" documentId="13_ncr:1_{A3312FD2-22ED-4DEE-AD12-A602434453BE}" xr6:coauthVersionLast="47" xr6:coauthVersionMax="47" xr10:uidLastSave="{00000000-0000-0000-0000-000000000000}"/>
  <bookViews>
    <workbookView xWindow="28680" yWindow="-120" windowWidth="29040" windowHeight="15840" tabRatio="794" xr2:uid="{00000000-000D-0000-FFFF-FFFF00000000}"/>
  </bookViews>
  <sheets>
    <sheet name="様式第１号" sheetId="4" r:id="rId1"/>
    <sheet name="別紙" sheetId="6" r:id="rId2"/>
    <sheet name="付表" sheetId="29" r:id="rId3"/>
    <sheet name="参考様式2-1" sheetId="8" r:id="rId4"/>
    <sheet name="参考様式2-2" sheetId="40" r:id="rId5"/>
    <sheet name="参考様式１" sheetId="7" r:id="rId6"/>
    <sheet name="勤務一覧・介護包括型用" sheetId="30" r:id="rId7"/>
    <sheet name="記載例勤務一覧・介護包括型" sheetId="33" r:id="rId8"/>
    <sheet name="勤務形態・外部利用型用" sheetId="31" r:id="rId9"/>
    <sheet name="記載例勤務一覧・外部利用型" sheetId="34" r:id="rId10"/>
    <sheet name="勤務形態・日中支援型用" sheetId="32" r:id="rId11"/>
    <sheet name="記載例勤務一覧・日中支援型" sheetId="35" r:id="rId12"/>
    <sheet name="選択肢" sheetId="39" r:id="rId13"/>
    <sheet name="参考様式３" sheetId="19" r:id="rId14"/>
    <sheet name="参考様式３－２" sheetId="10" r:id="rId15"/>
    <sheet name="参考様式４" sheetId="11" r:id="rId16"/>
    <sheet name="参考様式６" sheetId="36" r:id="rId17"/>
    <sheet name="参考様式７" sheetId="13" r:id="rId18"/>
    <sheet name="参考様式８" sheetId="15" r:id="rId19"/>
    <sheet name="別紙９" sheetId="18" r:id="rId20"/>
    <sheet name="参考様式９" sheetId="26" r:id="rId21"/>
    <sheet name="参考様式10" sheetId="27" r:id="rId22"/>
    <sheet name="参考様式11" sheetId="28" r:id="rId23"/>
    <sheet name="地域自立支援協議会評価基準" sheetId="25" r:id="rId24"/>
    <sheet name="登録票１（新規登録用）" sheetId="37" r:id="rId25"/>
    <sheet name="登録票２（変更用）" sheetId="38" r:id="rId26"/>
  </sheets>
  <externalReferences>
    <externalReference r:id="rId27"/>
    <externalReference r:id="rId28"/>
  </externalReferences>
  <definedNames>
    <definedName name="_________kk29" localSheetId="16">#REF!</definedName>
    <definedName name="_________kk29">#REF!</definedName>
    <definedName name="________kk06" localSheetId="16">#REF!</definedName>
    <definedName name="________kk06">#REF!</definedName>
    <definedName name="________kk29" localSheetId="16">#REF!</definedName>
    <definedName name="________kk29">#REF!</definedName>
    <definedName name="_______kk06" localSheetId="16">#REF!</definedName>
    <definedName name="_______kk06">#REF!</definedName>
    <definedName name="_______kk29" localSheetId="16">#REF!</definedName>
    <definedName name="_______kk29">#REF!</definedName>
    <definedName name="______kk06" localSheetId="16">#REF!</definedName>
    <definedName name="______kk06">#REF!</definedName>
    <definedName name="______kk29" localSheetId="16">#REF!</definedName>
    <definedName name="______kk29">#REF!</definedName>
    <definedName name="_____kk06" localSheetId="16">#REF!</definedName>
    <definedName name="_____kk06">#REF!</definedName>
    <definedName name="_____kk29" localSheetId="16">#REF!</definedName>
    <definedName name="_____kk29">#REF!</definedName>
    <definedName name="____kk06" localSheetId="16">#REF!</definedName>
    <definedName name="____kk06">#REF!</definedName>
    <definedName name="____kk29" localSheetId="16">#REF!</definedName>
    <definedName name="____kk29">#REF!</definedName>
    <definedName name="___kk06" localSheetId="16">#REF!</definedName>
    <definedName name="___kk06" localSheetId="12">#REF!</definedName>
    <definedName name="___kk06">#REF!</definedName>
    <definedName name="___kk29" localSheetId="16">#REF!</definedName>
    <definedName name="___kk29" localSheetId="12">#REF!</definedName>
    <definedName name="___kk29">#REF!</definedName>
    <definedName name="__kk06" localSheetId="16">#REF!</definedName>
    <definedName name="__kk06" localSheetId="12">#REF!</definedName>
    <definedName name="__kk06">#REF!</definedName>
    <definedName name="__kk29" localSheetId="16">#REF!</definedName>
    <definedName name="__kk29">#REF!</definedName>
    <definedName name="_Hlk64979326" localSheetId="4">'参考様式2-2'!#REF!</definedName>
    <definedName name="_Hlk64981751" localSheetId="4">'参考様式2-2'!#REF!</definedName>
    <definedName name="_Hlk64981913" localSheetId="4">'参考様式2-2'!#REF!</definedName>
    <definedName name="_kk06" localSheetId="16">#REF!</definedName>
    <definedName name="_kk06" localSheetId="12">#REF!</definedName>
    <definedName name="_kk06">#REF!</definedName>
    <definedName name="_kk29" localSheetId="16">#REF!</definedName>
    <definedName name="_kk29" localSheetId="12">#REF!</definedName>
    <definedName name="_kk29">#REF!</definedName>
    <definedName name="Avrg" localSheetId="16">#REF!</definedName>
    <definedName name="Avrg" localSheetId="12">#REF!</definedName>
    <definedName name="Avrg">#REF!</definedName>
    <definedName name="avrg1" localSheetId="16">#REF!</definedName>
    <definedName name="avrg1">#REF!</definedName>
    <definedName name="DaihyoFurigana" localSheetId="16">#REF!</definedName>
    <definedName name="DaihyoFurigana">#REF!</definedName>
    <definedName name="DaihyoJyusho" localSheetId="16">#REF!</definedName>
    <definedName name="DaihyoJyusho">#REF!</definedName>
    <definedName name="DaihyoShimei" localSheetId="16">#REF!</definedName>
    <definedName name="DaihyoShimei">#REF!</definedName>
    <definedName name="DaihyoShokumei" localSheetId="16">#REF!</definedName>
    <definedName name="DaihyoShokumei">#REF!</definedName>
    <definedName name="DaihyoYubin" localSheetId="16">#REF!</definedName>
    <definedName name="DaihyoYubin">#REF!</definedName>
    <definedName name="houjin" localSheetId="16">#REF!</definedName>
    <definedName name="houjin">#REF!</definedName>
    <definedName name="HoujinShokatsu" localSheetId="16">#REF!</definedName>
    <definedName name="HoujinShokatsu">#REF!</definedName>
    <definedName name="HoujinSyubetsu" localSheetId="16">#REF!</definedName>
    <definedName name="HoujinSyubetsu">#REF!</definedName>
    <definedName name="HoujinSyubetu" localSheetId="16">#REF!</definedName>
    <definedName name="HoujinSyubetu">#REF!</definedName>
    <definedName name="JigyoFax" localSheetId="16">#REF!</definedName>
    <definedName name="JigyoFax">#REF!</definedName>
    <definedName name="jigyoFurigana" localSheetId="16">#REF!</definedName>
    <definedName name="jigyoFurigana">#REF!</definedName>
    <definedName name="JigyoMeisyo" localSheetId="16">#REF!</definedName>
    <definedName name="JigyoMeisyo">#REF!</definedName>
    <definedName name="JigyoShozai" localSheetId="16">#REF!</definedName>
    <definedName name="JigyoShozai">#REF!</definedName>
    <definedName name="JigyoShozaiKana" localSheetId="16">#REF!</definedName>
    <definedName name="JigyoShozaiKana">#REF!</definedName>
    <definedName name="JigyosyoFurigana" localSheetId="16">#REF!</definedName>
    <definedName name="JigyosyoFurigana">#REF!</definedName>
    <definedName name="JigyosyoMei" localSheetId="16">#REF!</definedName>
    <definedName name="JigyosyoMei">#REF!</definedName>
    <definedName name="JigyosyoSyozai" localSheetId="16">#REF!</definedName>
    <definedName name="JigyosyoSyozai">#REF!</definedName>
    <definedName name="JigyosyoYubin" localSheetId="16">#REF!</definedName>
    <definedName name="JigyosyoYubin">#REF!</definedName>
    <definedName name="JigyoTel" localSheetId="16">#REF!</definedName>
    <definedName name="JigyoTel">#REF!</definedName>
    <definedName name="jigyoumeishou" localSheetId="16">#REF!</definedName>
    <definedName name="jigyoumeishou">#REF!</definedName>
    <definedName name="JigyoYubin" localSheetId="16">#REF!</definedName>
    <definedName name="JigyoYubin">#REF!</definedName>
    <definedName name="jiritu" localSheetId="16">#REF!</definedName>
    <definedName name="jiritu">#REF!</definedName>
    <definedName name="kanagawaken" localSheetId="16">#REF!</definedName>
    <definedName name="kanagawaken">#REF!</definedName>
    <definedName name="KanriJyusyo" localSheetId="16">#REF!</definedName>
    <definedName name="KanriJyusyo">#REF!</definedName>
    <definedName name="KanriJyusyoKana" localSheetId="16">#REF!</definedName>
    <definedName name="KanriJyusyoKana">#REF!</definedName>
    <definedName name="KanriShimei" localSheetId="16">#REF!</definedName>
    <definedName name="KanriShimei">#REF!</definedName>
    <definedName name="KanriYubin" localSheetId="16">#REF!</definedName>
    <definedName name="KanriYubin">#REF!</definedName>
    <definedName name="kawasaki" localSheetId="16">#REF!</definedName>
    <definedName name="kawasaki">#REF!</definedName>
    <definedName name="KenmuJigyoMei" localSheetId="16">#REF!</definedName>
    <definedName name="KenmuJigyoMei">#REF!</definedName>
    <definedName name="KenmuJikan" localSheetId="16">#REF!</definedName>
    <definedName name="KenmuJikan">#REF!</definedName>
    <definedName name="KenmuShokushu" localSheetId="16">#REF!</definedName>
    <definedName name="KenmuShokushu">#REF!</definedName>
    <definedName name="KenmuUmu" localSheetId="16">#REF!</definedName>
    <definedName name="KenmuUmu">#REF!</definedName>
    <definedName name="KK_03" localSheetId="16">#REF!</definedName>
    <definedName name="KK_03">#REF!</definedName>
    <definedName name="kk_04" localSheetId="16">#REF!</definedName>
    <definedName name="kk_04">#REF!</definedName>
    <definedName name="KK_06" localSheetId="16">#REF!</definedName>
    <definedName name="KK_06">#REF!</definedName>
    <definedName name="kk_07" localSheetId="16">#REF!</definedName>
    <definedName name="kk_07">#REF!</definedName>
    <definedName name="‐㏍08" localSheetId="16">#REF!</definedName>
    <definedName name="‐㏍08">#REF!</definedName>
    <definedName name="KK2_3" localSheetId="16">#REF!</definedName>
    <definedName name="KK2_3">#REF!</definedName>
    <definedName name="ｋｋｋｋ" localSheetId="16">#REF!</definedName>
    <definedName name="ｋｋｋｋ">#REF!</definedName>
    <definedName name="_xlnm.Print_Area" localSheetId="7">記載例勤務一覧・介護包括型!$A$1:$AN$87</definedName>
    <definedName name="_xlnm.Print_Area" localSheetId="9">記載例勤務一覧・外部利用型!$A$1:$AN$84</definedName>
    <definedName name="_xlnm.Print_Area" localSheetId="11">記載例勤務一覧・日中支援型!$A$1:$AN$87</definedName>
    <definedName name="_xlnm.Print_Area" localSheetId="6">勤務一覧・介護包括型用!$A$1:$AN$87</definedName>
    <definedName name="_xlnm.Print_Area" localSheetId="8">勤務形態・外部利用型用!$A$1:$AN$84</definedName>
    <definedName name="_xlnm.Print_Area" localSheetId="10">勤務形態・日中支援型用!$A$1:$AN$87</definedName>
    <definedName name="_xlnm.Print_Area" localSheetId="4">'参考様式2-2'!$A$1:$AD$31</definedName>
    <definedName name="_xlnm.Print_Area" localSheetId="13">参考様式３!$A$1:$I$42</definedName>
    <definedName name="_xlnm.Print_Area" localSheetId="14">'参考様式３－２'!$A$1:$G$27</definedName>
    <definedName name="_xlnm.Print_Area" localSheetId="23">地域自立支援協議会評価基準!$A$1:$F$23</definedName>
    <definedName name="_xlnm.Print_Area" localSheetId="24">'登録票１（新規登録用）'!$A$1:$H$36</definedName>
    <definedName name="_xlnm.Print_Area" localSheetId="25">'登録票２（変更用）'!$A$1:$H$36</definedName>
    <definedName name="_xlnm.Print_Area" localSheetId="2">付表!$A$1:$M$191</definedName>
    <definedName name="_xlnm.Print_Area" localSheetId="19">別紙９!$A$1:$AI$49</definedName>
    <definedName name="_xlnm.Print_Area" localSheetId="0">様式第１号!$A$1:$U$53</definedName>
    <definedName name="Roman_01" localSheetId="16">#REF!</definedName>
    <definedName name="Roman_01" localSheetId="12">#REF!</definedName>
    <definedName name="Roman_01">#REF!</definedName>
    <definedName name="Roman_02" localSheetId="16">#REF!</definedName>
    <definedName name="Roman_02">#REF!</definedName>
    <definedName name="Roman_03" localSheetId="16">#REF!</definedName>
    <definedName name="Roman_03" localSheetId="12">#REF!</definedName>
    <definedName name="Roman_03">#REF!</definedName>
    <definedName name="Roman_04" localSheetId="16">#REF!</definedName>
    <definedName name="Roman_04" localSheetId="12">#REF!</definedName>
    <definedName name="Roman_04">#REF!</definedName>
    <definedName name="Roman_06" localSheetId="16">#REF!</definedName>
    <definedName name="Roman_06">#REF!</definedName>
    <definedName name="roman_09" localSheetId="16">#REF!</definedName>
    <definedName name="roman_09">#REF!</definedName>
    <definedName name="roman_11" localSheetId="16">#REF!</definedName>
    <definedName name="roman_11">#REF!</definedName>
    <definedName name="roman11" localSheetId="16">#REF!</definedName>
    <definedName name="roman11">#REF!</definedName>
    <definedName name="Roman2_1" localSheetId="16">#REF!</definedName>
    <definedName name="Roman2_1">#REF!</definedName>
    <definedName name="Roman2_3" localSheetId="16">#REF!</definedName>
    <definedName name="Roman2_3">#REF!</definedName>
    <definedName name="roman31" localSheetId="16">#REF!</definedName>
    <definedName name="roman31">#REF!</definedName>
    <definedName name="roman33" localSheetId="16">#REF!</definedName>
    <definedName name="roman33">#REF!</definedName>
    <definedName name="roman4_3" localSheetId="16">#REF!</definedName>
    <definedName name="roman4_3">#REF!</definedName>
    <definedName name="roman43" localSheetId="16">#REF!</definedName>
    <definedName name="roman43">#REF!</definedName>
    <definedName name="roman7_1" localSheetId="16">#REF!</definedName>
    <definedName name="roman7_1">#REF!</definedName>
    <definedName name="roman77" localSheetId="16">#REF!</definedName>
    <definedName name="roman77">#REF!</definedName>
    <definedName name="romann_12" localSheetId="16">#REF!</definedName>
    <definedName name="romann_12">#REF!</definedName>
    <definedName name="romann_66" localSheetId="16">#REF!</definedName>
    <definedName name="romann_66">#REF!</definedName>
    <definedName name="romann33" localSheetId="16">#REF!</definedName>
    <definedName name="romann33">#REF!</definedName>
    <definedName name="SasekiFuri" localSheetId="16">#REF!</definedName>
    <definedName name="SasekiFuri">#REF!</definedName>
    <definedName name="SasekiJyusyo" localSheetId="16">#REF!</definedName>
    <definedName name="SasekiJyusyo">#REF!</definedName>
    <definedName name="SasekiShimei" localSheetId="16">#REF!</definedName>
    <definedName name="SasekiShimei">#REF!</definedName>
    <definedName name="SasekiYubin" localSheetId="16">#REF!</definedName>
    <definedName name="SasekiYubin">#REF!</definedName>
    <definedName name="serv" localSheetId="16">#REF!</definedName>
    <definedName name="serv">#REF!</definedName>
    <definedName name="serv_" localSheetId="16">#REF!</definedName>
    <definedName name="serv_">#REF!</definedName>
    <definedName name="Serv_LIST" localSheetId="16">#REF!</definedName>
    <definedName name="Serv_LIST">#REF!</definedName>
    <definedName name="servo1" localSheetId="16">#REF!</definedName>
    <definedName name="servo1">#REF!</definedName>
    <definedName name="ShinseiFax" localSheetId="16">#REF!</definedName>
    <definedName name="ShinseiFax">#REF!</definedName>
    <definedName name="ShinseiMeisyo" localSheetId="16">#REF!</definedName>
    <definedName name="ShinseiMeisyo">#REF!</definedName>
    <definedName name="ShinseiMeisyoKana" localSheetId="16">#REF!</definedName>
    <definedName name="ShinseiMeisyoKana">#REF!</definedName>
    <definedName name="ShinseiSyozai" localSheetId="16">#REF!</definedName>
    <definedName name="ShinseiSyozai">#REF!</definedName>
    <definedName name="ShinseiTel" localSheetId="16">#REF!</definedName>
    <definedName name="ShinseiTel">#REF!</definedName>
    <definedName name="ShinseiYubin" localSheetId="16">#REF!</definedName>
    <definedName name="ShinseiYubin">#REF!</definedName>
    <definedName name="siharai" localSheetId="16">#REF!</definedName>
    <definedName name="siharai">#REF!</definedName>
    <definedName name="sikuchouson" localSheetId="16">#REF!</definedName>
    <definedName name="sikuchouson">#REF!</definedName>
    <definedName name="sinseisaki" localSheetId="16">#REF!</definedName>
    <definedName name="sinseisaki">#REF!</definedName>
    <definedName name="startNo">[1]main!#REF!</definedName>
    <definedName name="startNumber">[1]main!#REF!</definedName>
    <definedName name="ｔａｂｉｅ＿04" localSheetId="16">#REF!</definedName>
    <definedName name="ｔａｂｉｅ＿04" localSheetId="12">#REF!</definedName>
    <definedName name="ｔａｂｉｅ＿04">#REF!</definedName>
    <definedName name="table_03" localSheetId="16">#REF!</definedName>
    <definedName name="table_03">#REF!</definedName>
    <definedName name="table_06" localSheetId="16">#REF!</definedName>
    <definedName name="table_06">#REF!</definedName>
    <definedName name="table2_3" localSheetId="16">#REF!</definedName>
    <definedName name="table2_3">#REF!</definedName>
    <definedName name="tapi2" localSheetId="16">#REF!</definedName>
    <definedName name="tapi2">#REF!</definedName>
    <definedName name="tebie_07" localSheetId="16">#REF!</definedName>
    <definedName name="tebie_07">#REF!</definedName>
    <definedName name="tebie_o7" localSheetId="16">#REF!</definedName>
    <definedName name="tebie_o7">#REF!</definedName>
    <definedName name="tebie07" localSheetId="16">#REF!</definedName>
    <definedName name="tebie07">#REF!</definedName>
    <definedName name="tebie08" localSheetId="16">#REF!</definedName>
    <definedName name="tebie08">#REF!</definedName>
    <definedName name="tebie33" localSheetId="16">#REF!</definedName>
    <definedName name="tebie33">#REF!</definedName>
    <definedName name="tebiroo" localSheetId="16">#REF!</definedName>
    <definedName name="tebiroo">#REF!</definedName>
    <definedName name="teble" localSheetId="16">#REF!</definedName>
    <definedName name="teble">#REF!</definedName>
    <definedName name="teble_09" localSheetId="16">#REF!</definedName>
    <definedName name="teble_09">#REF!</definedName>
    <definedName name="teble77" localSheetId="16">#REF!</definedName>
    <definedName name="teble77">#REF!</definedName>
    <definedName name="yokohama" localSheetId="16">#REF!</definedName>
    <definedName name="yokohama">#REF!</definedName>
    <definedName name="あ" localSheetId="16">#REF!</definedName>
    <definedName name="あ">#REF!</definedName>
    <definedName name="アア" localSheetId="16">#REF!</definedName>
    <definedName name="アア">#REF!</definedName>
    <definedName name="こ" localSheetId="16">#REF!</definedName>
    <definedName name="こ">#REF!</definedName>
    <definedName name="医療型障害児入所施設">選択肢!$B$31:$J$31</definedName>
    <definedName name="一般相談支援事業">選択肢!$B$21:$J$21</definedName>
    <definedName name="看護時間" localSheetId="16">#REF!</definedName>
    <definedName name="看護時間">#REF!</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12">選択肢!#REF!</definedName>
    <definedName name="就労継続支援Ｂ型">[2]選択肢!#REF!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 localSheetId="16">#REF!</definedName>
    <definedName name="食事" localSheetId="12">#REF!</definedName>
    <definedName name="食事">#REF!</definedName>
    <definedName name="生活介護">選択肢!$B$7:$J$7</definedName>
    <definedName name="生活訓練">選択肢!$B$17:$J$17</definedName>
    <definedName name="体制等状況一覧" localSheetId="16">#REF!</definedName>
    <definedName name="体制等状況一覧">#REF!</definedName>
    <definedName name="短期入所・空床利用型">選択肢!$B$9:$J$9</definedName>
    <definedName name="短期入所・単独型">選択肢!$B$10:$J$10</definedName>
    <definedName name="短期入所・併設型">選択肢!$B$8:$J$8</definedName>
    <definedName name="町っ油" localSheetId="16">#REF!</definedName>
    <definedName name="町っ油" localSheetId="12">#REF!</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6">#REF!</definedName>
    <definedName name="利用日数記入例" localSheetId="12">#REF!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54" i="35" l="1"/>
  <c r="AL58" i="35" s="1"/>
  <c r="AG54" i="35"/>
  <c r="AJ57" i="35" s="1"/>
  <c r="AA54" i="35"/>
  <c r="AD56" i="35" s="1"/>
  <c r="U54" i="35"/>
  <c r="X56" i="35" s="1"/>
  <c r="O54" i="35"/>
  <c r="O58" i="35" s="1"/>
  <c r="I54" i="35"/>
  <c r="L57" i="35" s="1"/>
  <c r="E54" i="35"/>
  <c r="F56" i="35" s="1"/>
  <c r="C54" i="35"/>
  <c r="D56" i="35" s="1"/>
  <c r="AJ47" i="35"/>
  <c r="AJ46" i="35"/>
  <c r="AM46" i="35" s="1"/>
  <c r="AJ45" i="35"/>
  <c r="AL45" i="35" s="1"/>
  <c r="AJ44" i="35"/>
  <c r="AM44" i="35" s="1"/>
  <c r="AJ43" i="35"/>
  <c r="AL43" i="35" s="1"/>
  <c r="AJ42" i="35"/>
  <c r="AM42" i="35" s="1"/>
  <c r="AJ41" i="35"/>
  <c r="AL41" i="35" s="1"/>
  <c r="AJ40" i="35"/>
  <c r="AL40" i="35" s="1"/>
  <c r="I51" i="35" s="1"/>
  <c r="AJ39" i="35"/>
  <c r="AL39" i="35" s="1"/>
  <c r="AJ38" i="35"/>
  <c r="AL38" i="35" s="1"/>
  <c r="AI37" i="35"/>
  <c r="AH37" i="35"/>
  <c r="AG37" i="35"/>
  <c r="AF37" i="35"/>
  <c r="AE37" i="35"/>
  <c r="AD37" i="35"/>
  <c r="AC37" i="35"/>
  <c r="AB37" i="35"/>
  <c r="AA37" i="35"/>
  <c r="Z37" i="35"/>
  <c r="Y37" i="35"/>
  <c r="X37" i="35"/>
  <c r="W37" i="35"/>
  <c r="V37" i="35"/>
  <c r="U37" i="35"/>
  <c r="R37" i="35"/>
  <c r="O37" i="35"/>
  <c r="L37" i="35"/>
  <c r="K37" i="35"/>
  <c r="J37" i="35"/>
  <c r="I37" i="35"/>
  <c r="F37" i="35"/>
  <c r="E37" i="35"/>
  <c r="D37" i="35"/>
  <c r="AJ37" i="35" s="1"/>
  <c r="AL37" i="35" s="1"/>
  <c r="AJ31" i="35"/>
  <c r="AI31" i="35"/>
  <c r="AH31" i="35"/>
  <c r="AG31" i="35"/>
  <c r="AF31" i="35"/>
  <c r="AE31" i="35"/>
  <c r="AD31" i="35"/>
  <c r="AC31" i="35"/>
  <c r="AB31" i="35"/>
  <c r="AA31" i="35"/>
  <c r="Z31" i="35"/>
  <c r="Y31" i="35"/>
  <c r="X31" i="35"/>
  <c r="W31" i="35"/>
  <c r="V31" i="35"/>
  <c r="U31" i="35"/>
  <c r="T31" i="35"/>
  <c r="S31" i="35"/>
  <c r="R31" i="35"/>
  <c r="Q31" i="35"/>
  <c r="P31" i="35"/>
  <c r="O31" i="35"/>
  <c r="N31" i="35"/>
  <c r="M31" i="35"/>
  <c r="L31" i="35"/>
  <c r="K31" i="35"/>
  <c r="J31" i="35"/>
  <c r="I31" i="35"/>
  <c r="H31" i="35"/>
  <c r="G31" i="35"/>
  <c r="F31" i="35"/>
  <c r="AK31" i="35" s="1"/>
  <c r="AL31" i="35" s="1"/>
  <c r="AK30" i="35"/>
  <c r="AL30" i="35" s="1"/>
  <c r="AL29" i="35"/>
  <c r="AK29" i="35"/>
  <c r="AL28" i="35"/>
  <c r="AK28" i="35"/>
  <c r="AL27" i="35"/>
  <c r="AK27" i="35"/>
  <c r="AK26" i="35"/>
  <c r="AL26" i="35" s="1"/>
  <c r="AL25" i="35"/>
  <c r="AK25" i="35"/>
  <c r="AL24" i="35"/>
  <c r="AK24" i="35"/>
  <c r="AL23" i="35"/>
  <c r="AK23" i="35"/>
  <c r="AK22" i="35"/>
  <c r="AL22" i="35" s="1"/>
  <c r="AL21" i="35"/>
  <c r="AK21" i="35"/>
  <c r="AL20" i="35"/>
  <c r="AK20" i="35"/>
  <c r="AL19" i="35"/>
  <c r="AK19" i="35"/>
  <c r="AK18" i="35"/>
  <c r="AL18" i="35" s="1"/>
  <c r="AL17" i="35"/>
  <c r="AK17" i="35"/>
  <c r="AL16" i="35"/>
  <c r="AK16" i="35"/>
  <c r="AL15" i="35"/>
  <c r="AK15" i="35"/>
  <c r="AK14" i="35"/>
  <c r="AL14" i="35" s="1"/>
  <c r="AL13" i="35"/>
  <c r="AK13" i="35"/>
  <c r="AL12" i="35"/>
  <c r="AK12" i="35"/>
  <c r="AL11" i="35"/>
  <c r="AK11" i="35"/>
  <c r="AG10" i="35"/>
  <c r="AF10" i="35"/>
  <c r="AE10" i="35"/>
  <c r="AD10" i="35"/>
  <c r="AC10" i="35"/>
  <c r="AB10" i="35"/>
  <c r="AA10" i="35"/>
  <c r="Z10" i="35"/>
  <c r="Y10" i="35"/>
  <c r="X10" i="35"/>
  <c r="W10" i="35"/>
  <c r="V10" i="35"/>
  <c r="U10" i="35"/>
  <c r="T10" i="35"/>
  <c r="S10" i="35"/>
  <c r="R10" i="35"/>
  <c r="Q10" i="35"/>
  <c r="P10" i="35"/>
  <c r="O10" i="35"/>
  <c r="N10" i="35"/>
  <c r="M10" i="35"/>
  <c r="L10" i="35"/>
  <c r="K10" i="35"/>
  <c r="J10" i="35"/>
  <c r="I10" i="35"/>
  <c r="H10" i="35"/>
  <c r="G10" i="35"/>
  <c r="F10" i="35"/>
  <c r="AJ10" i="35" s="1"/>
  <c r="AG9" i="35"/>
  <c r="AF9" i="35"/>
  <c r="AE9" i="35"/>
  <c r="AD9" i="35"/>
  <c r="AC9" i="35"/>
  <c r="AB9" i="35"/>
  <c r="AA9" i="35"/>
  <c r="Z9" i="35"/>
  <c r="Y9" i="35"/>
  <c r="X9" i="35"/>
  <c r="W9" i="35"/>
  <c r="V9" i="35"/>
  <c r="U9" i="35"/>
  <c r="T9" i="35"/>
  <c r="S9" i="35"/>
  <c r="R9" i="35"/>
  <c r="Q9" i="35"/>
  <c r="P9" i="35"/>
  <c r="O9" i="35"/>
  <c r="N9" i="35"/>
  <c r="M9" i="35"/>
  <c r="L9" i="35"/>
  <c r="K9" i="35"/>
  <c r="J9" i="35"/>
  <c r="I9" i="35"/>
  <c r="H9" i="35"/>
  <c r="G9" i="35"/>
  <c r="F9" i="35"/>
  <c r="AJ9" i="35" s="1"/>
  <c r="AL55" i="34"/>
  <c r="AG55" i="34"/>
  <c r="AA55" i="34"/>
  <c r="U55" i="34"/>
  <c r="O55" i="34"/>
  <c r="I55" i="34"/>
  <c r="E55" i="34"/>
  <c r="AL51" i="34"/>
  <c r="AM53" i="34" s="1"/>
  <c r="AG51" i="34"/>
  <c r="AJ53" i="34" s="1"/>
  <c r="AA51" i="34"/>
  <c r="AD53" i="34" s="1"/>
  <c r="U51" i="34"/>
  <c r="X54" i="34" s="1"/>
  <c r="O51" i="34"/>
  <c r="R53" i="34" s="1"/>
  <c r="I51" i="34"/>
  <c r="L53" i="34" s="1"/>
  <c r="E51" i="34"/>
  <c r="F53" i="34" s="1"/>
  <c r="C51" i="34"/>
  <c r="D53" i="34" s="1"/>
  <c r="AJ44" i="34"/>
  <c r="AJ43" i="34"/>
  <c r="AL43" i="34" s="1"/>
  <c r="AJ42" i="34"/>
  <c r="AL42" i="34" s="1"/>
  <c r="AL41" i="34"/>
  <c r="AJ41" i="34"/>
  <c r="AL40" i="34"/>
  <c r="AJ40" i="34"/>
  <c r="AJ39" i="34"/>
  <c r="AL39" i="34" s="1"/>
  <c r="AJ38" i="34"/>
  <c r="AL38" i="34" s="1"/>
  <c r="AG37" i="34"/>
  <c r="AD37" i="34"/>
  <c r="AA37" i="34"/>
  <c r="X37" i="34"/>
  <c r="U37" i="34"/>
  <c r="R37" i="34"/>
  <c r="O37" i="34"/>
  <c r="L37" i="34"/>
  <c r="I37" i="34"/>
  <c r="F37" i="34"/>
  <c r="E37" i="34"/>
  <c r="D37" i="34"/>
  <c r="AJ37" i="34" s="1"/>
  <c r="AL37" i="34" s="1"/>
  <c r="AJ31" i="34"/>
  <c r="AI31" i="34"/>
  <c r="AH31" i="34"/>
  <c r="AG31" i="34"/>
  <c r="AF31" i="34"/>
  <c r="AE31" i="34"/>
  <c r="AD31" i="34"/>
  <c r="AC31" i="34"/>
  <c r="AB31" i="34"/>
  <c r="AA31" i="34"/>
  <c r="Z31" i="34"/>
  <c r="Y31" i="34"/>
  <c r="X31" i="34"/>
  <c r="W31" i="34"/>
  <c r="V31" i="34"/>
  <c r="U31" i="34"/>
  <c r="T31" i="34"/>
  <c r="S31" i="34"/>
  <c r="R31" i="34"/>
  <c r="Q31" i="34"/>
  <c r="P31" i="34"/>
  <c r="O31" i="34"/>
  <c r="N31" i="34"/>
  <c r="M31" i="34"/>
  <c r="L31" i="34"/>
  <c r="K31" i="34"/>
  <c r="J31" i="34"/>
  <c r="I31" i="34"/>
  <c r="H31" i="34"/>
  <c r="G31" i="34"/>
  <c r="AK31" i="34" s="1"/>
  <c r="AL31" i="34" s="1"/>
  <c r="F31" i="34"/>
  <c r="AK30" i="34"/>
  <c r="AL30" i="34" s="1"/>
  <c r="AK29" i="34"/>
  <c r="AL29" i="34" s="1"/>
  <c r="AK28" i="34"/>
  <c r="AL28" i="34" s="1"/>
  <c r="AL27" i="34"/>
  <c r="AK27" i="34"/>
  <c r="AL26" i="34"/>
  <c r="AK26" i="34"/>
  <c r="AK25" i="34"/>
  <c r="AL25" i="34" s="1"/>
  <c r="AK24" i="34"/>
  <c r="AL24" i="34" s="1"/>
  <c r="AL23" i="34"/>
  <c r="AK23" i="34"/>
  <c r="AL22" i="34"/>
  <c r="AK22" i="34"/>
  <c r="AK21" i="34"/>
  <c r="AL21" i="34" s="1"/>
  <c r="AK20" i="34"/>
  <c r="AL20" i="34" s="1"/>
  <c r="AL19" i="34"/>
  <c r="AK19" i="34"/>
  <c r="AL18" i="34"/>
  <c r="AK18" i="34"/>
  <c r="AK17" i="34"/>
  <c r="AL17" i="34" s="1"/>
  <c r="AK16" i="34"/>
  <c r="AL16" i="34" s="1"/>
  <c r="AL15" i="34"/>
  <c r="AK15" i="34"/>
  <c r="AL14" i="34"/>
  <c r="AK14" i="34"/>
  <c r="AK13" i="34"/>
  <c r="AL13" i="34" s="1"/>
  <c r="AK12" i="34"/>
  <c r="AL11" i="34"/>
  <c r="AK11" i="34"/>
  <c r="AG10" i="34"/>
  <c r="AF10" i="34"/>
  <c r="AE10" i="34"/>
  <c r="AD10" i="34"/>
  <c r="AC10" i="34"/>
  <c r="AB10" i="34"/>
  <c r="AA10" i="34"/>
  <c r="Z10" i="34"/>
  <c r="Y10" i="34"/>
  <c r="X10" i="34"/>
  <c r="W10" i="34"/>
  <c r="V10" i="34"/>
  <c r="U10" i="34"/>
  <c r="T10" i="34"/>
  <c r="S10" i="34"/>
  <c r="R10" i="34"/>
  <c r="Q10" i="34"/>
  <c r="P10" i="34"/>
  <c r="O10" i="34"/>
  <c r="N10" i="34"/>
  <c r="M10" i="34"/>
  <c r="L10" i="34"/>
  <c r="K10" i="34"/>
  <c r="J10" i="34"/>
  <c r="I10" i="34"/>
  <c r="H10" i="34"/>
  <c r="G10" i="34"/>
  <c r="F10" i="34"/>
  <c r="AH10" i="34" s="1"/>
  <c r="AI9" i="34"/>
  <c r="AH9" i="34"/>
  <c r="AG9" i="34"/>
  <c r="AF9" i="34"/>
  <c r="AE9" i="34"/>
  <c r="AD9" i="34"/>
  <c r="AC9" i="34"/>
  <c r="AB9" i="34"/>
  <c r="AA9" i="34"/>
  <c r="Z9" i="34"/>
  <c r="Y9" i="34"/>
  <c r="X9" i="34"/>
  <c r="W9" i="34"/>
  <c r="V9" i="34"/>
  <c r="U9" i="34"/>
  <c r="T9" i="34"/>
  <c r="S9" i="34"/>
  <c r="R9" i="34"/>
  <c r="Q9" i="34"/>
  <c r="P9" i="34"/>
  <c r="O9" i="34"/>
  <c r="N9" i="34"/>
  <c r="M9" i="34"/>
  <c r="L9" i="34"/>
  <c r="K9" i="34"/>
  <c r="J9" i="34"/>
  <c r="I9" i="34"/>
  <c r="H9" i="34"/>
  <c r="G9" i="34"/>
  <c r="F9" i="34"/>
  <c r="AL12" i="34" s="1"/>
  <c r="AL58" i="33"/>
  <c r="AG58" i="33"/>
  <c r="AA58" i="33"/>
  <c r="U58" i="33"/>
  <c r="O58" i="33"/>
  <c r="I58" i="33"/>
  <c r="E58" i="33"/>
  <c r="AD57" i="33"/>
  <c r="AL54" i="33"/>
  <c r="AM56" i="33" s="1"/>
  <c r="AG54" i="33"/>
  <c r="AJ56" i="33" s="1"/>
  <c r="AA54" i="33"/>
  <c r="AA57" i="33" s="1"/>
  <c r="U54" i="33"/>
  <c r="U56" i="33" s="1"/>
  <c r="O54" i="33"/>
  <c r="R56" i="33" s="1"/>
  <c r="I54" i="33"/>
  <c r="I56" i="33" s="1"/>
  <c r="E54" i="33"/>
  <c r="E57" i="33" s="1"/>
  <c r="C54" i="33"/>
  <c r="C56" i="33" s="1"/>
  <c r="AJ47" i="33"/>
  <c r="AL45" i="33" s="1"/>
  <c r="AJ46" i="33"/>
  <c r="AL46" i="33" s="1"/>
  <c r="AJ45" i="33"/>
  <c r="AJ44" i="33"/>
  <c r="AM44" i="33" s="1"/>
  <c r="AJ43" i="33"/>
  <c r="AL43" i="33" s="1"/>
  <c r="AM42" i="33"/>
  <c r="AJ42" i="33"/>
  <c r="AJ41" i="33"/>
  <c r="AL41" i="33" s="1"/>
  <c r="AL40" i="33"/>
  <c r="AJ40" i="33"/>
  <c r="AJ39" i="33"/>
  <c r="AL39" i="33" s="1"/>
  <c r="AJ38" i="33"/>
  <c r="AI37" i="33"/>
  <c r="AH37" i="33"/>
  <c r="AG37" i="33"/>
  <c r="AF37" i="33"/>
  <c r="AE37" i="33"/>
  <c r="AD37" i="33"/>
  <c r="AC37" i="33"/>
  <c r="AB37" i="33"/>
  <c r="AA37" i="33"/>
  <c r="Z37" i="33"/>
  <c r="Y37" i="33"/>
  <c r="X37" i="33"/>
  <c r="W37" i="33"/>
  <c r="V37" i="33"/>
  <c r="U37" i="33"/>
  <c r="R37" i="33"/>
  <c r="O37" i="33"/>
  <c r="L37" i="33"/>
  <c r="K37" i="33"/>
  <c r="J37" i="33"/>
  <c r="I37" i="33"/>
  <c r="F37" i="33"/>
  <c r="E37" i="33"/>
  <c r="D37" i="33"/>
  <c r="AJ37" i="33" s="1"/>
  <c r="AL37" i="33" s="1"/>
  <c r="AJ31" i="33"/>
  <c r="AI31" i="33"/>
  <c r="AH31" i="33"/>
  <c r="AG31" i="33"/>
  <c r="AF31"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AK31" i="33" s="1"/>
  <c r="AL31" i="33" s="1"/>
  <c r="AK30" i="33"/>
  <c r="AL30" i="33" s="1"/>
  <c r="AL29" i="33"/>
  <c r="AK29" i="33"/>
  <c r="AK28" i="33"/>
  <c r="AL28" i="33" s="1"/>
  <c r="AK27" i="33"/>
  <c r="AL27" i="33" s="1"/>
  <c r="AK26" i="33"/>
  <c r="AL26" i="33" s="1"/>
  <c r="AL25" i="33"/>
  <c r="AK25" i="33"/>
  <c r="AK24" i="33"/>
  <c r="AL24" i="33" s="1"/>
  <c r="AK23" i="33"/>
  <c r="AL23" i="33" s="1"/>
  <c r="AK22" i="33"/>
  <c r="AL22" i="33" s="1"/>
  <c r="AL21" i="33"/>
  <c r="AK21" i="33"/>
  <c r="AK20" i="33"/>
  <c r="AK19" i="33"/>
  <c r="AL19" i="33" s="1"/>
  <c r="AK18" i="33"/>
  <c r="AL18" i="33" s="1"/>
  <c r="AL17" i="33"/>
  <c r="AK17" i="33"/>
  <c r="AK16" i="33"/>
  <c r="AK15" i="33"/>
  <c r="AL15" i="33" s="1"/>
  <c r="AK14" i="33"/>
  <c r="AL14" i="33" s="1"/>
  <c r="AL13" i="33"/>
  <c r="AK13" i="33"/>
  <c r="AK12" i="33"/>
  <c r="AK11" i="33"/>
  <c r="AL11" i="33" s="1"/>
  <c r="AJ10" i="33"/>
  <c r="AI10" i="33"/>
  <c r="AH10" i="33"/>
  <c r="AG10" i="33"/>
  <c r="AF10" i="33"/>
  <c r="AE10" i="33"/>
  <c r="AD10" i="33"/>
  <c r="AC10" i="33"/>
  <c r="AB10" i="33"/>
  <c r="AA10" i="33"/>
  <c r="Z10" i="33"/>
  <c r="Y10" i="33"/>
  <c r="X10" i="33"/>
  <c r="W10" i="33"/>
  <c r="V10" i="33"/>
  <c r="U10" i="33"/>
  <c r="T10" i="33"/>
  <c r="S10" i="33"/>
  <c r="R10" i="33"/>
  <c r="Q10" i="33"/>
  <c r="P10" i="33"/>
  <c r="O10" i="33"/>
  <c r="N10" i="33"/>
  <c r="M10" i="33"/>
  <c r="L10" i="33"/>
  <c r="K10" i="33"/>
  <c r="J10" i="33"/>
  <c r="I10" i="33"/>
  <c r="H10" i="33"/>
  <c r="G10" i="33"/>
  <c r="F10" i="33"/>
  <c r="AJ9" i="33"/>
  <c r="AI9" i="33"/>
  <c r="AH9" i="33"/>
  <c r="AG9" i="33"/>
  <c r="AF9" i="33"/>
  <c r="AE9" i="33"/>
  <c r="AD9" i="33"/>
  <c r="AC9" i="33"/>
  <c r="AB9" i="33"/>
  <c r="AA9" i="33"/>
  <c r="Z9" i="33"/>
  <c r="Y9" i="33"/>
  <c r="X9" i="33"/>
  <c r="W9" i="33"/>
  <c r="V9" i="33"/>
  <c r="U9" i="33"/>
  <c r="T9" i="33"/>
  <c r="S9" i="33"/>
  <c r="R9" i="33"/>
  <c r="Q9" i="33"/>
  <c r="P9" i="33"/>
  <c r="O9" i="33"/>
  <c r="N9" i="33"/>
  <c r="M9" i="33"/>
  <c r="L9" i="33"/>
  <c r="K9" i="33"/>
  <c r="J9" i="33"/>
  <c r="I9" i="33"/>
  <c r="H9" i="33"/>
  <c r="G9" i="33"/>
  <c r="F9" i="33"/>
  <c r="AL20" i="33" s="1"/>
  <c r="AL54" i="32"/>
  <c r="AL58" i="32" s="1"/>
  <c r="AG54" i="32"/>
  <c r="AJ57" i="32" s="1"/>
  <c r="AA54" i="32"/>
  <c r="AD56" i="32" s="1"/>
  <c r="U54" i="32"/>
  <c r="X56" i="32" s="1"/>
  <c r="O54" i="32"/>
  <c r="O58" i="32" s="1"/>
  <c r="I54" i="32"/>
  <c r="L57" i="32" s="1"/>
  <c r="E54" i="32"/>
  <c r="F56" i="32" s="1"/>
  <c r="C54" i="32"/>
  <c r="D56" i="32" s="1"/>
  <c r="AJ47" i="32"/>
  <c r="AJ46" i="32"/>
  <c r="AJ45" i="32"/>
  <c r="AJ44" i="32"/>
  <c r="AJ43" i="32"/>
  <c r="AL43" i="32" s="1"/>
  <c r="AJ42" i="32"/>
  <c r="AJ41" i="32"/>
  <c r="AJ40" i="32"/>
  <c r="AJ39" i="32"/>
  <c r="AL39" i="32" s="1"/>
  <c r="AJ38" i="32"/>
  <c r="AI37" i="32"/>
  <c r="AH37" i="32"/>
  <c r="AG37" i="32"/>
  <c r="AF37" i="32"/>
  <c r="AE37" i="32"/>
  <c r="AD37" i="32"/>
  <c r="AC37" i="32"/>
  <c r="AB37" i="32"/>
  <c r="AA37" i="32"/>
  <c r="Z37" i="32"/>
  <c r="Y37" i="32"/>
  <c r="X37" i="32"/>
  <c r="W37" i="32"/>
  <c r="V37" i="32"/>
  <c r="U37" i="32"/>
  <c r="R37" i="32"/>
  <c r="O37" i="32"/>
  <c r="L37" i="32"/>
  <c r="K37" i="32"/>
  <c r="J37" i="32"/>
  <c r="I37" i="32"/>
  <c r="F37" i="32"/>
  <c r="E37" i="32"/>
  <c r="D37" i="32"/>
  <c r="AJ37" i="32" s="1"/>
  <c r="AL37" i="32" s="1"/>
  <c r="AJ31" i="32"/>
  <c r="AI31" i="32"/>
  <c r="AH31" i="32"/>
  <c r="AG31" i="32"/>
  <c r="AF31" i="32"/>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F31" i="32"/>
  <c r="AK31" i="32" s="1"/>
  <c r="AL31" i="32" s="1"/>
  <c r="AL30" i="32"/>
  <c r="AK30" i="32"/>
  <c r="AL29" i="32"/>
  <c r="AK29" i="32"/>
  <c r="AK28" i="32"/>
  <c r="AL28" i="32" s="1"/>
  <c r="AK27" i="32"/>
  <c r="AL27" i="32" s="1"/>
  <c r="AL26" i="32"/>
  <c r="AK26" i="32"/>
  <c r="AL25" i="32"/>
  <c r="AK25" i="32"/>
  <c r="AK24" i="32"/>
  <c r="AL24" i="32" s="1"/>
  <c r="AK23" i="32"/>
  <c r="AL23" i="32" s="1"/>
  <c r="AL22" i="32"/>
  <c r="AK22" i="32"/>
  <c r="AL21" i="32"/>
  <c r="AK21" i="32"/>
  <c r="AK20" i="32"/>
  <c r="AL20" i="32" s="1"/>
  <c r="AK19" i="32"/>
  <c r="AL19" i="32" s="1"/>
  <c r="AL18" i="32"/>
  <c r="AK18" i="32"/>
  <c r="AL17" i="32"/>
  <c r="AK17" i="32"/>
  <c r="AK16" i="32"/>
  <c r="AL16" i="32" s="1"/>
  <c r="AK15" i="32"/>
  <c r="AL15" i="32" s="1"/>
  <c r="AK14" i="32"/>
  <c r="AL14" i="32" s="1"/>
  <c r="AK13" i="32"/>
  <c r="AL13" i="32" s="1"/>
  <c r="AK12" i="32"/>
  <c r="AL12" i="32" s="1"/>
  <c r="AK11" i="32"/>
  <c r="AL11" i="32" s="1"/>
  <c r="AH10" i="32"/>
  <c r="AG10" i="32"/>
  <c r="AF10" i="32"/>
  <c r="AE10" i="32"/>
  <c r="AD10" i="32"/>
  <c r="AC10" i="32"/>
  <c r="AB10" i="32"/>
  <c r="AA10" i="32"/>
  <c r="Z10" i="32"/>
  <c r="Y10" i="32"/>
  <c r="X10" i="32"/>
  <c r="W10" i="32"/>
  <c r="V10" i="32"/>
  <c r="U10" i="32"/>
  <c r="T10" i="32"/>
  <c r="S10" i="32"/>
  <c r="R10" i="32"/>
  <c r="Q10" i="32"/>
  <c r="P10" i="32"/>
  <c r="O10" i="32"/>
  <c r="N10" i="32"/>
  <c r="M10" i="32"/>
  <c r="L10" i="32"/>
  <c r="K10" i="32"/>
  <c r="J10" i="32"/>
  <c r="I10" i="32"/>
  <c r="H10" i="32"/>
  <c r="G10" i="32"/>
  <c r="F10" i="32"/>
  <c r="AJ10" i="32" s="1"/>
  <c r="AG9" i="32"/>
  <c r="AF9" i="32"/>
  <c r="AE9" i="32"/>
  <c r="AD9" i="32"/>
  <c r="AC9" i="32"/>
  <c r="AB9" i="32"/>
  <c r="AA9" i="32"/>
  <c r="Z9" i="32"/>
  <c r="Y9" i="32"/>
  <c r="X9" i="32"/>
  <c r="W9" i="32"/>
  <c r="V9" i="32"/>
  <c r="U9" i="32"/>
  <c r="T9" i="32"/>
  <c r="S9" i="32"/>
  <c r="R9" i="32"/>
  <c r="Q9" i="32"/>
  <c r="P9" i="32"/>
  <c r="O9" i="32"/>
  <c r="N9" i="32"/>
  <c r="M9" i="32"/>
  <c r="L9" i="32"/>
  <c r="K9" i="32"/>
  <c r="J9" i="32"/>
  <c r="I9" i="32"/>
  <c r="H9" i="32"/>
  <c r="G9" i="32"/>
  <c r="F9" i="32"/>
  <c r="AJ9" i="32" s="1"/>
  <c r="AL55" i="31"/>
  <c r="AG55" i="31"/>
  <c r="AA55" i="31"/>
  <c r="U55" i="31"/>
  <c r="O55" i="31"/>
  <c r="I55" i="31"/>
  <c r="E55" i="31"/>
  <c r="AJ53" i="31"/>
  <c r="U53" i="31"/>
  <c r="AL51" i="31"/>
  <c r="AL53" i="31" s="1"/>
  <c r="AG51" i="31"/>
  <c r="AG53" i="31" s="1"/>
  <c r="AA51" i="31"/>
  <c r="AD53" i="31" s="1"/>
  <c r="U51" i="31"/>
  <c r="U54" i="31" s="1"/>
  <c r="O51" i="31"/>
  <c r="O53" i="31" s="1"/>
  <c r="I51" i="31"/>
  <c r="I53" i="31" s="1"/>
  <c r="E51" i="31"/>
  <c r="E53" i="31" s="1"/>
  <c r="C51" i="31"/>
  <c r="D53" i="31" s="1"/>
  <c r="AJ44" i="31"/>
  <c r="AL42" i="31" s="1"/>
  <c r="AJ43" i="31"/>
  <c r="AL43" i="31" s="1"/>
  <c r="AJ42" i="31"/>
  <c r="AJ41" i="31"/>
  <c r="AJ40" i="31"/>
  <c r="AJ39" i="31"/>
  <c r="AJ38" i="31"/>
  <c r="AG37" i="31"/>
  <c r="AD37" i="31"/>
  <c r="AA37" i="31"/>
  <c r="X37" i="31"/>
  <c r="U37" i="31"/>
  <c r="R37" i="31"/>
  <c r="O37" i="31"/>
  <c r="L37" i="31"/>
  <c r="I37" i="31"/>
  <c r="F37" i="31"/>
  <c r="AJ37" i="31" s="1"/>
  <c r="AL37" i="31" s="1"/>
  <c r="E37" i="31"/>
  <c r="D37" i="31"/>
  <c r="AJ31" i="31"/>
  <c r="AI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AK31" i="31" s="1"/>
  <c r="AK30" i="31"/>
  <c r="AK29" i="31"/>
  <c r="AK28" i="31"/>
  <c r="AL27" i="31"/>
  <c r="AK27" i="31"/>
  <c r="AK26" i="31"/>
  <c r="AK25" i="31"/>
  <c r="AK24" i="31"/>
  <c r="AK23" i="31"/>
  <c r="AK22" i="31"/>
  <c r="AK21" i="31"/>
  <c r="AK20" i="31"/>
  <c r="AK19" i="31"/>
  <c r="AK18" i="31"/>
  <c r="AK17" i="31"/>
  <c r="AK16" i="31"/>
  <c r="AK15" i="31"/>
  <c r="AK14" i="31"/>
  <c r="AL14" i="31" s="1"/>
  <c r="AL13" i="31"/>
  <c r="AK13" i="31"/>
  <c r="AK12" i="31"/>
  <c r="AK11" i="31"/>
  <c r="AG10" i="31"/>
  <c r="AF10" i="31"/>
  <c r="AE10" i="31"/>
  <c r="AD10" i="31"/>
  <c r="AC10" i="31"/>
  <c r="AB10" i="31"/>
  <c r="AA10" i="31"/>
  <c r="Z10" i="31"/>
  <c r="Y10" i="31"/>
  <c r="X10" i="31"/>
  <c r="W10" i="31"/>
  <c r="V10" i="31"/>
  <c r="U10" i="31"/>
  <c r="T10" i="31"/>
  <c r="S10" i="31"/>
  <c r="R10" i="31"/>
  <c r="Q10" i="31"/>
  <c r="P10" i="31"/>
  <c r="O10" i="31"/>
  <c r="N10" i="31"/>
  <c r="M10" i="31"/>
  <c r="L10" i="31"/>
  <c r="K10" i="31"/>
  <c r="J10" i="31"/>
  <c r="I10" i="31"/>
  <c r="H10" i="31"/>
  <c r="G10" i="31"/>
  <c r="F10" i="31"/>
  <c r="AJ10" i="31" s="1"/>
  <c r="AG9" i="31"/>
  <c r="AF9" i="31"/>
  <c r="AE9" i="31"/>
  <c r="AD9" i="31"/>
  <c r="AC9" i="31"/>
  <c r="AB9" i="31"/>
  <c r="AA9" i="31"/>
  <c r="Z9" i="31"/>
  <c r="Y9" i="31"/>
  <c r="X9" i="31"/>
  <c r="W9" i="31"/>
  <c r="V9" i="31"/>
  <c r="U9" i="31"/>
  <c r="T9" i="31"/>
  <c r="S9" i="31"/>
  <c r="R9" i="31"/>
  <c r="Q9" i="31"/>
  <c r="P9" i="31"/>
  <c r="O9" i="31"/>
  <c r="N9" i="31"/>
  <c r="M9" i="31"/>
  <c r="L9" i="31"/>
  <c r="K9" i="31"/>
  <c r="J9" i="31"/>
  <c r="I9" i="31"/>
  <c r="H9" i="31"/>
  <c r="G9" i="31"/>
  <c r="F9" i="31"/>
  <c r="AL17" i="31" s="1"/>
  <c r="AL58" i="30"/>
  <c r="AG58" i="30"/>
  <c r="AA58" i="30"/>
  <c r="U58" i="30"/>
  <c r="O58" i="30"/>
  <c r="I58" i="30"/>
  <c r="E58" i="30"/>
  <c r="AL57" i="30"/>
  <c r="AL56" i="30"/>
  <c r="AG56" i="30"/>
  <c r="AL54" i="30"/>
  <c r="AM56" i="30" s="1"/>
  <c r="AG54" i="30"/>
  <c r="AJ56" i="30" s="1"/>
  <c r="AA54" i="30"/>
  <c r="AD56" i="30" s="1"/>
  <c r="U54" i="30"/>
  <c r="X57" i="30" s="1"/>
  <c r="O54" i="30"/>
  <c r="R56" i="30" s="1"/>
  <c r="I54" i="30"/>
  <c r="L56" i="30" s="1"/>
  <c r="E54" i="30"/>
  <c r="E57" i="30" s="1"/>
  <c r="C54" i="30"/>
  <c r="C56" i="30" s="1"/>
  <c r="AJ47" i="30"/>
  <c r="AL41" i="30" s="1"/>
  <c r="AJ46" i="30"/>
  <c r="AM46" i="30" s="1"/>
  <c r="AJ45" i="30"/>
  <c r="AJ44" i="30"/>
  <c r="AM44" i="30" s="1"/>
  <c r="AJ43" i="30"/>
  <c r="AJ42" i="30"/>
  <c r="AJ41" i="30"/>
  <c r="AJ40" i="30"/>
  <c r="AJ39" i="30"/>
  <c r="AJ38" i="30"/>
  <c r="AL38" i="30" s="1"/>
  <c r="AI37" i="30"/>
  <c r="AH37" i="30"/>
  <c r="AG37" i="30"/>
  <c r="AF37" i="30"/>
  <c r="AE37" i="30"/>
  <c r="AD37" i="30"/>
  <c r="AC37" i="30"/>
  <c r="AB37" i="30"/>
  <c r="AA37" i="30"/>
  <c r="Z37" i="30"/>
  <c r="Y37" i="30"/>
  <c r="X37" i="30"/>
  <c r="W37" i="30"/>
  <c r="V37" i="30"/>
  <c r="U37" i="30"/>
  <c r="R37" i="30"/>
  <c r="O37" i="30"/>
  <c r="L37" i="30"/>
  <c r="K37" i="30"/>
  <c r="J37" i="30"/>
  <c r="I37" i="30"/>
  <c r="F37" i="30"/>
  <c r="E37" i="30"/>
  <c r="D37"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AK31" i="30" s="1"/>
  <c r="AK30" i="30"/>
  <c r="AK29" i="30"/>
  <c r="AK28" i="30"/>
  <c r="AK27" i="30"/>
  <c r="AL27" i="30" s="1"/>
  <c r="AK26" i="30"/>
  <c r="AK25" i="30"/>
  <c r="AK24" i="30"/>
  <c r="AK23" i="30"/>
  <c r="AK22" i="30"/>
  <c r="AK21" i="30"/>
  <c r="AK20" i="30"/>
  <c r="AK19" i="30"/>
  <c r="AL19" i="30" s="1"/>
  <c r="AK18" i="30"/>
  <c r="AK17" i="30"/>
  <c r="AK16" i="30"/>
  <c r="AK15" i="30"/>
  <c r="AK14" i="30"/>
  <c r="AK13" i="30"/>
  <c r="AK12" i="30"/>
  <c r="AK11" i="30"/>
  <c r="AL11" i="30" s="1"/>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AJ10" i="30" s="1"/>
  <c r="AI9" i="30"/>
  <c r="AG9" i="30"/>
  <c r="AF9" i="30"/>
  <c r="AE9" i="30"/>
  <c r="AD9" i="30"/>
  <c r="AC9" i="30"/>
  <c r="AB9" i="30"/>
  <c r="AA9" i="30"/>
  <c r="Z9" i="30"/>
  <c r="Y9" i="30"/>
  <c r="X9" i="30"/>
  <c r="W9" i="30"/>
  <c r="V9" i="30"/>
  <c r="U9" i="30"/>
  <c r="T9" i="30"/>
  <c r="S9" i="30"/>
  <c r="R9" i="30"/>
  <c r="Q9" i="30"/>
  <c r="P9" i="30"/>
  <c r="O9" i="30"/>
  <c r="N9" i="30"/>
  <c r="M9" i="30"/>
  <c r="L9" i="30"/>
  <c r="K9" i="30"/>
  <c r="J9" i="30"/>
  <c r="I9" i="30"/>
  <c r="H9" i="30"/>
  <c r="G9" i="30"/>
  <c r="F9" i="30"/>
  <c r="AL30" i="30" s="1"/>
  <c r="O57" i="30" l="1"/>
  <c r="E54" i="31"/>
  <c r="AG57" i="33"/>
  <c r="AA57" i="30"/>
  <c r="L54" i="31"/>
  <c r="AL57" i="33"/>
  <c r="I56" i="30"/>
  <c r="AD57" i="30"/>
  <c r="X54" i="31"/>
  <c r="U56" i="30"/>
  <c r="F53" i="31"/>
  <c r="AJ54" i="31"/>
  <c r="D56" i="33"/>
  <c r="O57" i="33"/>
  <c r="AA56" i="30"/>
  <c r="L53" i="31"/>
  <c r="AA56" i="33"/>
  <c r="R53" i="31"/>
  <c r="AG56" i="33"/>
  <c r="E51" i="33"/>
  <c r="C51" i="33"/>
  <c r="E48" i="34"/>
  <c r="C48" i="34"/>
  <c r="E51" i="35"/>
  <c r="C51" i="35"/>
  <c r="X56" i="33"/>
  <c r="F57" i="33"/>
  <c r="AI10" i="34"/>
  <c r="C53" i="34"/>
  <c r="U53" i="34"/>
  <c r="E54" i="34"/>
  <c r="AA54" i="34"/>
  <c r="AH10" i="35"/>
  <c r="I56" i="35"/>
  <c r="AG56" i="35"/>
  <c r="O57" i="35"/>
  <c r="AL57" i="35"/>
  <c r="E56" i="33"/>
  <c r="AJ10" i="34"/>
  <c r="X53" i="34"/>
  <c r="F54" i="34"/>
  <c r="AD54" i="34"/>
  <c r="AH9" i="35"/>
  <c r="AI10" i="35"/>
  <c r="L56" i="35"/>
  <c r="AJ56" i="35"/>
  <c r="R57" i="35"/>
  <c r="AM57" i="35"/>
  <c r="I57" i="33"/>
  <c r="AM46" i="33"/>
  <c r="I51" i="33" s="1"/>
  <c r="F56" i="33"/>
  <c r="AD56" i="33"/>
  <c r="L57" i="33"/>
  <c r="AJ57" i="33"/>
  <c r="AJ9" i="34"/>
  <c r="E53" i="34"/>
  <c r="AA53" i="34"/>
  <c r="I54" i="34"/>
  <c r="AG54" i="34"/>
  <c r="AI9" i="35"/>
  <c r="O56" i="35"/>
  <c r="AL56" i="35"/>
  <c r="U57" i="35"/>
  <c r="E58" i="35"/>
  <c r="L54" i="34"/>
  <c r="AJ54" i="34"/>
  <c r="R56" i="35"/>
  <c r="AM56" i="35"/>
  <c r="X57" i="35"/>
  <c r="I58" i="35"/>
  <c r="AL44" i="33"/>
  <c r="L56" i="33"/>
  <c r="R57" i="33"/>
  <c r="AM57" i="33"/>
  <c r="I53" i="34"/>
  <c r="AG53" i="34"/>
  <c r="O54" i="34"/>
  <c r="AL54" i="34"/>
  <c r="C56" i="35"/>
  <c r="U56" i="35"/>
  <c r="E57" i="35"/>
  <c r="AA57" i="35"/>
  <c r="O56" i="33"/>
  <c r="AL56" i="33"/>
  <c r="U57" i="33"/>
  <c r="R54" i="34"/>
  <c r="AM54" i="34"/>
  <c r="F57" i="35"/>
  <c r="AD57" i="35"/>
  <c r="AA58" i="35"/>
  <c r="AL12" i="33"/>
  <c r="AL16" i="33"/>
  <c r="X57" i="33"/>
  <c r="O53" i="34"/>
  <c r="AL53" i="34"/>
  <c r="U54" i="34"/>
  <c r="E56" i="35"/>
  <c r="AA56" i="35"/>
  <c r="I57" i="35"/>
  <c r="AG57" i="35"/>
  <c r="AG58" i="35"/>
  <c r="AL38" i="33"/>
  <c r="AL42" i="33"/>
  <c r="AM46" i="32"/>
  <c r="AH10" i="31"/>
  <c r="AL28" i="31"/>
  <c r="AI10" i="31"/>
  <c r="AL23" i="31"/>
  <c r="AL18" i="31"/>
  <c r="AH9" i="31"/>
  <c r="AL19" i="31"/>
  <c r="AI9" i="31"/>
  <c r="AL15" i="31"/>
  <c r="AL24" i="31"/>
  <c r="AJ9" i="31"/>
  <c r="AL11" i="31"/>
  <c r="AL20" i="31"/>
  <c r="AL29" i="31"/>
  <c r="AL16" i="31"/>
  <c r="AL25" i="31"/>
  <c r="AL30" i="31"/>
  <c r="AL12" i="31"/>
  <c r="AL21" i="31"/>
  <c r="AL26" i="31"/>
  <c r="AL31" i="31"/>
  <c r="AL22" i="31"/>
  <c r="AL13" i="30"/>
  <c r="AL21" i="30"/>
  <c r="AL29" i="30"/>
  <c r="AJ9" i="30"/>
  <c r="AL12" i="30"/>
  <c r="AL20" i="30"/>
  <c r="AL28" i="30"/>
  <c r="AL15" i="30"/>
  <c r="AL23" i="30"/>
  <c r="AL31" i="30"/>
  <c r="AH10" i="30"/>
  <c r="AL16" i="30"/>
  <c r="AL24" i="30"/>
  <c r="AI10" i="30"/>
  <c r="AL17" i="30"/>
  <c r="AL25" i="30"/>
  <c r="AL39" i="31"/>
  <c r="AL41" i="31"/>
  <c r="AL40" i="31"/>
  <c r="AL45" i="30"/>
  <c r="AL40" i="30"/>
  <c r="AL39" i="30"/>
  <c r="AM42" i="30"/>
  <c r="AL42" i="30"/>
  <c r="AJ37" i="30"/>
  <c r="AL37" i="30" s="1"/>
  <c r="E51" i="30" s="1"/>
  <c r="C48" i="31"/>
  <c r="E48" i="31"/>
  <c r="E51" i="32"/>
  <c r="C51" i="32"/>
  <c r="D56" i="30"/>
  <c r="X56" i="30"/>
  <c r="F57" i="30"/>
  <c r="AA54" i="31"/>
  <c r="I56" i="32"/>
  <c r="AG56" i="32"/>
  <c r="O57" i="32"/>
  <c r="AL57" i="32"/>
  <c r="C53" i="31"/>
  <c r="AH9" i="30"/>
  <c r="AL46" i="30"/>
  <c r="E56" i="30"/>
  <c r="I57" i="30"/>
  <c r="AG57" i="30"/>
  <c r="X53" i="31"/>
  <c r="F54" i="31"/>
  <c r="AD54" i="31"/>
  <c r="AH9" i="32"/>
  <c r="AI10" i="32"/>
  <c r="L56" i="32"/>
  <c r="AJ56" i="32"/>
  <c r="R57" i="32"/>
  <c r="AM57" i="32"/>
  <c r="AL14" i="30"/>
  <c r="AL18" i="30"/>
  <c r="AL22" i="30"/>
  <c r="AL26" i="30"/>
  <c r="AL43" i="30"/>
  <c r="I51" i="30" s="1"/>
  <c r="F56" i="30"/>
  <c r="L57" i="30"/>
  <c r="AJ57" i="30"/>
  <c r="AL38" i="31"/>
  <c r="AA53" i="31"/>
  <c r="I54" i="31"/>
  <c r="AG54" i="31"/>
  <c r="AI9" i="32"/>
  <c r="O56" i="32"/>
  <c r="AL56" i="32"/>
  <c r="U57" i="32"/>
  <c r="E58" i="32"/>
  <c r="AL40" i="32"/>
  <c r="AM44" i="32"/>
  <c r="R56" i="32"/>
  <c r="AM56" i="32"/>
  <c r="X57" i="32"/>
  <c r="I58" i="32"/>
  <c r="AL44" i="30"/>
  <c r="R57" i="30"/>
  <c r="AM57" i="30"/>
  <c r="O54" i="31"/>
  <c r="AL54" i="31"/>
  <c r="C56" i="32"/>
  <c r="U56" i="32"/>
  <c r="E57" i="32"/>
  <c r="AA57" i="32"/>
  <c r="AM53" i="31"/>
  <c r="O56" i="30"/>
  <c r="F57" i="32"/>
  <c r="AD57" i="32"/>
  <c r="AA58" i="32"/>
  <c r="U57" i="30"/>
  <c r="R54" i="31"/>
  <c r="AM54" i="31"/>
  <c r="AL41" i="32"/>
  <c r="AL45" i="32"/>
  <c r="E56" i="32"/>
  <c r="AA56" i="32"/>
  <c r="I57" i="32"/>
  <c r="AG57" i="32"/>
  <c r="AG58" i="32"/>
  <c r="AL38" i="32"/>
  <c r="AM42" i="32"/>
  <c r="C51" i="30" l="1"/>
  <c r="I51" i="32"/>
  <c r="X19" i="18" l="1"/>
  <c r="AB19" i="18"/>
  <c r="AF19" i="18"/>
  <c r="AF38" i="18"/>
</calcChain>
</file>

<file path=xl/sharedStrings.xml><?xml version="1.0" encoding="utf-8"?>
<sst xmlns="http://schemas.openxmlformats.org/spreadsheetml/2006/main" count="1642" uniqueCount="623">
  <si>
    <t>（参考様式８）</t>
    <rPh sb="1" eb="3">
      <t>サンコウ</t>
    </rPh>
    <rPh sb="3" eb="5">
      <t>ヨウシキ</t>
    </rPh>
    <phoneticPr fontId="4"/>
  </si>
  <si>
    <t>申請者</t>
    <rPh sb="0" eb="3">
      <t>シンセイシャ</t>
    </rPh>
    <phoneticPr fontId="4"/>
  </si>
  <si>
    <t>記</t>
    <rPh sb="0" eb="1">
      <t>キ</t>
    </rPh>
    <phoneticPr fontId="4"/>
  </si>
  <si>
    <t>計</t>
    <rPh sb="0" eb="1">
      <t>ケイ</t>
    </rPh>
    <phoneticPr fontId="4"/>
  </si>
  <si>
    <t>（別紙９）</t>
    <rPh sb="1" eb="3">
      <t>ベッシ</t>
    </rPh>
    <phoneticPr fontId="4"/>
  </si>
  <si>
    <t>共同生活援助に係る一覧表</t>
    <rPh sb="0" eb="2">
      <t>キョウドウ</t>
    </rPh>
    <rPh sb="2" eb="4">
      <t>セイカツ</t>
    </rPh>
    <rPh sb="4" eb="6">
      <t>エンジョ</t>
    </rPh>
    <rPh sb="7" eb="8">
      <t>カカ</t>
    </rPh>
    <rPh sb="9" eb="11">
      <t>イチラン</t>
    </rPh>
    <rPh sb="11" eb="12">
      <t>ヒョウ</t>
    </rPh>
    <phoneticPr fontId="4"/>
  </si>
  <si>
    <t>事業所の所在地</t>
    <rPh sb="0" eb="3">
      <t>ジギョウショ</t>
    </rPh>
    <rPh sb="4" eb="7">
      <t>ショザイチ</t>
    </rPh>
    <phoneticPr fontId="4"/>
  </si>
  <si>
    <t>連絡先</t>
    <rPh sb="0" eb="3">
      <t>レンラクサキ</t>
    </rPh>
    <phoneticPr fontId="4"/>
  </si>
  <si>
    <t>担当者名</t>
    <rPh sb="0" eb="4">
      <t>タントウシャメイ</t>
    </rPh>
    <phoneticPr fontId="4"/>
  </si>
  <si>
    <t>共同生活住居の状況</t>
    <rPh sb="0" eb="2">
      <t>キョウドウ</t>
    </rPh>
    <rPh sb="2" eb="4">
      <t>セイカツ</t>
    </rPh>
    <rPh sb="4" eb="6">
      <t>ジュウキョ</t>
    </rPh>
    <rPh sb="7" eb="9">
      <t>ジョウキョウ</t>
    </rPh>
    <phoneticPr fontId="4"/>
  </si>
  <si>
    <t>共同生活住居の名称</t>
    <rPh sb="0" eb="2">
      <t>キョウドウ</t>
    </rPh>
    <rPh sb="2" eb="4">
      <t>セイカツ</t>
    </rPh>
    <rPh sb="4" eb="6">
      <t>ジュウキョ</t>
    </rPh>
    <rPh sb="7" eb="9">
      <t>メイショウ</t>
    </rPh>
    <phoneticPr fontId="4"/>
  </si>
  <si>
    <t>現員</t>
    <rPh sb="0" eb="2">
      <t>ゲンイン</t>
    </rPh>
    <phoneticPr fontId="4"/>
  </si>
  <si>
    <t>大規模住居減算の該当の有無</t>
    <rPh sb="0" eb="3">
      <t>ダイキボ</t>
    </rPh>
    <rPh sb="3" eb="5">
      <t>ジュウキョ</t>
    </rPh>
    <rPh sb="5" eb="7">
      <t>ゲンサン</t>
    </rPh>
    <rPh sb="8" eb="10">
      <t>ガイトウ</t>
    </rPh>
    <rPh sb="11" eb="13">
      <t>ウム</t>
    </rPh>
    <phoneticPr fontId="4"/>
  </si>
  <si>
    <t>○○ホーム</t>
    <phoneticPr fontId="4"/>
  </si>
  <si>
    <t>○○県○○市○○町○－○</t>
    <phoneticPr fontId="4"/>
  </si>
  <si>
    <t>○○ハイツ</t>
    <phoneticPr fontId="4"/>
  </si>
  <si>
    <t>○○荘</t>
    <rPh sb="2" eb="3">
      <t>ソウ</t>
    </rPh>
    <phoneticPr fontId="4"/>
  </si>
  <si>
    <t>○○県○○市○○町○－○</t>
    <phoneticPr fontId="4"/>
  </si>
  <si>
    <t>○</t>
    <phoneticPr fontId="4"/>
  </si>
  <si>
    <t xml:space="preserve">利用者の状況 </t>
    <rPh sb="0" eb="3">
      <t>リヨウシャ</t>
    </rPh>
    <rPh sb="4" eb="6">
      <t>ジョウキョウ</t>
    </rPh>
    <phoneticPr fontId="4"/>
  </si>
  <si>
    <t>共同生活住居の名称</t>
    <phoneticPr fontId="4"/>
  </si>
  <si>
    <t>夜間支援体制の
内容等</t>
    <rPh sb="0" eb="2">
      <t>ヤカン</t>
    </rPh>
    <rPh sb="2" eb="4">
      <t>シエン</t>
    </rPh>
    <rPh sb="4" eb="6">
      <t>タイセイ</t>
    </rPh>
    <rPh sb="8" eb="10">
      <t>ナイヨウ</t>
    </rPh>
    <rPh sb="10" eb="11">
      <t>ナド</t>
    </rPh>
    <phoneticPr fontId="4"/>
  </si>
  <si>
    <t>氏　　　　名</t>
    <rPh sb="0" eb="1">
      <t>シ</t>
    </rPh>
    <rPh sb="5" eb="6">
      <t>メイ</t>
    </rPh>
    <phoneticPr fontId="4"/>
  </si>
  <si>
    <t>重度障害者等包括支援対象者の
有無</t>
    <rPh sb="0" eb="2">
      <t>ジュウド</t>
    </rPh>
    <rPh sb="2" eb="5">
      <t>ショウガイシャ</t>
    </rPh>
    <rPh sb="5" eb="6">
      <t>トウ</t>
    </rPh>
    <rPh sb="6" eb="8">
      <t>ホウカツ</t>
    </rPh>
    <rPh sb="8" eb="10">
      <t>シエン</t>
    </rPh>
    <rPh sb="10" eb="13">
      <t>タイショウシャ</t>
    </rPh>
    <rPh sb="15" eb="17">
      <t>ウム</t>
    </rPh>
    <phoneticPr fontId="4"/>
  </si>
  <si>
    <t>宿直勤務</t>
    <rPh sb="0" eb="2">
      <t>シュクチョク</t>
    </rPh>
    <rPh sb="2" eb="4">
      <t>キンム</t>
    </rPh>
    <phoneticPr fontId="4"/>
  </si>
  <si>
    <t>○</t>
    <phoneticPr fontId="4"/>
  </si>
  <si>
    <t>○○ハイツ</t>
    <phoneticPr fontId="4"/>
  </si>
  <si>
    <t>無</t>
    <rPh sb="0" eb="1">
      <t>ナ</t>
    </rPh>
    <phoneticPr fontId="4"/>
  </si>
  <si>
    <t>Ａホーム宿直職員
による巡回（2回）</t>
    <rPh sb="4" eb="6">
      <t>シュクチョク</t>
    </rPh>
    <rPh sb="6" eb="8">
      <t>ショクイン</t>
    </rPh>
    <rPh sb="12" eb="14">
      <t>ジュンカイ</t>
    </rPh>
    <rPh sb="16" eb="17">
      <t>カイ</t>
    </rPh>
    <phoneticPr fontId="4"/>
  </si>
  <si>
    <t xml:space="preserve">   　※「夜間の支援体制の内容」欄は、共同生活介護等事業所において行われている
        夜間の支援の内容、人員配置、他の社会福祉施設等との連携の状況等具体的
        に記載してください。</t>
    <rPh sb="26" eb="27">
      <t>ナド</t>
    </rPh>
    <rPh sb="65" eb="67">
      <t>シャカイ</t>
    </rPh>
    <rPh sb="67" eb="69">
      <t>フクシ</t>
    </rPh>
    <rPh sb="69" eb="71">
      <t>シセツ</t>
    </rPh>
    <phoneticPr fontId="4"/>
  </si>
  <si>
    <t>夜間の支援体制</t>
    <rPh sb="0" eb="2">
      <t>ヤカン</t>
    </rPh>
    <rPh sb="3" eb="5">
      <t>シエン</t>
    </rPh>
    <rPh sb="5" eb="7">
      <t>タイセイ</t>
    </rPh>
    <phoneticPr fontId="4"/>
  </si>
  <si>
    <t>夜間の支援体制の内容</t>
    <rPh sb="0" eb="2">
      <t>ヤカン</t>
    </rPh>
    <rPh sb="3" eb="5">
      <t>シエン</t>
    </rPh>
    <rPh sb="5" eb="7">
      <t>タイセイ</t>
    </rPh>
    <rPh sb="8" eb="10">
      <t>ナイヨウ</t>
    </rPh>
    <phoneticPr fontId="4"/>
  </si>
  <si>
    <t>連携施設の名称</t>
    <rPh sb="0" eb="2">
      <t>レンケイ</t>
    </rPh>
    <rPh sb="2" eb="4">
      <t>シセツ</t>
    </rPh>
    <rPh sb="5" eb="7">
      <t>メイショウ</t>
    </rPh>
    <phoneticPr fontId="4"/>
  </si>
  <si>
    <t>注１　「重度障害者の状況」欄は、障害程度区分４以上の者を記載してください。</t>
    <rPh sb="0" eb="1">
      <t>チュウ</t>
    </rPh>
    <rPh sb="4" eb="6">
      <t>ジュウド</t>
    </rPh>
    <rPh sb="6" eb="9">
      <t>ショウガイシャ</t>
    </rPh>
    <rPh sb="10" eb="12">
      <t>ジョウキョウ</t>
    </rPh>
    <rPh sb="13" eb="14">
      <t>ラン</t>
    </rPh>
    <rPh sb="16" eb="18">
      <t>ショウガイ</t>
    </rPh>
    <rPh sb="18" eb="20">
      <t>テイド</t>
    </rPh>
    <rPh sb="20" eb="22">
      <t>クブン</t>
    </rPh>
    <rPh sb="23" eb="25">
      <t>イジョウ</t>
    </rPh>
    <rPh sb="26" eb="27">
      <t>シャ</t>
    </rPh>
    <rPh sb="28" eb="30">
      <t>キサイ</t>
    </rPh>
    <phoneticPr fontId="4"/>
  </si>
  <si>
    <t>注２　「夜間の支援体制の内容」欄は、共同生活介護事業所において行われている夜間の支援の内容、人員配
　　置、他の社会福祉施設等との連携の状況等具体的に記載してください。（夜間支援体制加算に係る内容）</t>
    <rPh sb="0" eb="1">
      <t>チュウ</t>
    </rPh>
    <rPh sb="4" eb="6">
      <t>ヤカン</t>
    </rPh>
    <rPh sb="7" eb="9">
      <t>シエン</t>
    </rPh>
    <rPh sb="9" eb="11">
      <t>タイセイ</t>
    </rPh>
    <rPh sb="12" eb="14">
      <t>ナイヨウ</t>
    </rPh>
    <rPh sb="15" eb="16">
      <t>ラン</t>
    </rPh>
    <rPh sb="18" eb="20">
      <t>キョウドウ</t>
    </rPh>
    <rPh sb="20" eb="22">
      <t>セイカツ</t>
    </rPh>
    <rPh sb="22" eb="24">
      <t>カイゴ</t>
    </rPh>
    <rPh sb="24" eb="27">
      <t>ジギョウショ</t>
    </rPh>
    <rPh sb="31" eb="32">
      <t>オコナ</t>
    </rPh>
    <rPh sb="37" eb="39">
      <t>ヤカン</t>
    </rPh>
    <rPh sb="40" eb="42">
      <t>シエン</t>
    </rPh>
    <rPh sb="43" eb="45">
      <t>ナイヨウ</t>
    </rPh>
    <rPh sb="46" eb="48">
      <t>ジンイン</t>
    </rPh>
    <rPh sb="48" eb="49">
      <t>クバ</t>
    </rPh>
    <rPh sb="52" eb="53">
      <t>オキ</t>
    </rPh>
    <rPh sb="54" eb="55">
      <t>タ</t>
    </rPh>
    <rPh sb="56" eb="58">
      <t>シャカイ</t>
    </rPh>
    <rPh sb="58" eb="60">
      <t>フクシ</t>
    </rPh>
    <rPh sb="60" eb="62">
      <t>シセツ</t>
    </rPh>
    <rPh sb="62" eb="63">
      <t>トウ</t>
    </rPh>
    <rPh sb="65" eb="67">
      <t>レンケイ</t>
    </rPh>
    <rPh sb="68" eb="70">
      <t>ジョウキョウ</t>
    </rPh>
    <rPh sb="70" eb="71">
      <t>トウ</t>
    </rPh>
    <rPh sb="71" eb="74">
      <t>グタイテキ</t>
    </rPh>
    <rPh sb="75" eb="77">
      <t>キサイ</t>
    </rPh>
    <rPh sb="85" eb="87">
      <t>ヤカン</t>
    </rPh>
    <rPh sb="87" eb="89">
      <t>シエン</t>
    </rPh>
    <rPh sb="89" eb="91">
      <t>タイセイ</t>
    </rPh>
    <rPh sb="91" eb="93">
      <t>カサン</t>
    </rPh>
    <rPh sb="94" eb="95">
      <t>カカ</t>
    </rPh>
    <rPh sb="96" eb="98">
      <t>ナイヨウ</t>
    </rPh>
    <phoneticPr fontId="4"/>
  </si>
  <si>
    <t>様式第１号（第２条関係）</t>
    <rPh sb="0" eb="2">
      <t>ヨウシキ</t>
    </rPh>
    <rPh sb="2" eb="3">
      <t>ダイ</t>
    </rPh>
    <rPh sb="4" eb="5">
      <t>ゴウ</t>
    </rPh>
    <rPh sb="6" eb="7">
      <t>ダイ</t>
    </rPh>
    <rPh sb="8" eb="9">
      <t>ジョウ</t>
    </rPh>
    <rPh sb="9" eb="11">
      <t>カンケイ</t>
    </rPh>
    <phoneticPr fontId="4"/>
  </si>
  <si>
    <t>受付番号</t>
    <rPh sb="0" eb="2">
      <t>ウケツケ</t>
    </rPh>
    <rPh sb="2" eb="4">
      <t>バンゴウ</t>
    </rPh>
    <phoneticPr fontId="4"/>
  </si>
  <si>
    <t>指定障害福祉サービス事業所</t>
    <rPh sb="0" eb="2">
      <t>シテイ</t>
    </rPh>
    <rPh sb="2" eb="4">
      <t>ショウガイ</t>
    </rPh>
    <rPh sb="4" eb="6">
      <t>フクシ</t>
    </rPh>
    <rPh sb="10" eb="13">
      <t>ジギョウショ</t>
    </rPh>
    <phoneticPr fontId="4"/>
  </si>
  <si>
    <r>
      <t>指定</t>
    </r>
    <r>
      <rPr>
        <sz val="11"/>
        <rFont val="ＭＳ Ｐゴシック"/>
        <family val="3"/>
        <charset val="128"/>
      </rPr>
      <t>障害者支援施設</t>
    </r>
    <rPh sb="0" eb="2">
      <t>シテイ</t>
    </rPh>
    <rPh sb="2" eb="5">
      <t>ショウガイシャ</t>
    </rPh>
    <rPh sb="5" eb="7">
      <t>シエン</t>
    </rPh>
    <rPh sb="7" eb="9">
      <t>シセツ</t>
    </rPh>
    <phoneticPr fontId="4"/>
  </si>
  <si>
    <t>指定申請書</t>
    <rPh sb="0" eb="2">
      <t>シテイ</t>
    </rPh>
    <rPh sb="2" eb="5">
      <t>シンセイショ</t>
    </rPh>
    <phoneticPr fontId="4"/>
  </si>
  <si>
    <t>指定相談支援事業所</t>
    <rPh sb="0" eb="2">
      <t>シテイ</t>
    </rPh>
    <rPh sb="2" eb="4">
      <t>ソウダン</t>
    </rPh>
    <rPh sb="4" eb="6">
      <t>シエン</t>
    </rPh>
    <rPh sb="6" eb="9">
      <t>ジギョウショ</t>
    </rPh>
    <phoneticPr fontId="4"/>
  </si>
  <si>
    <t>　　　　年　　　月　　　日</t>
    <phoneticPr fontId="4"/>
  </si>
  <si>
    <t>長崎県知事　　様</t>
    <rPh sb="0" eb="2">
      <t>ナガサキ</t>
    </rPh>
    <rPh sb="2" eb="5">
      <t>ケンチジ</t>
    </rPh>
    <rPh sb="7" eb="8">
      <t>サマ</t>
    </rPh>
    <phoneticPr fontId="4"/>
  </si>
  <si>
    <t>　申請者</t>
    <rPh sb="1" eb="4">
      <t>シンセイシャ</t>
    </rPh>
    <phoneticPr fontId="4"/>
  </si>
  <si>
    <t>所在地</t>
    <rPh sb="0" eb="3">
      <t>ショザイチ</t>
    </rPh>
    <phoneticPr fontId="4"/>
  </si>
  <si>
    <t>（設置者）</t>
    <rPh sb="1" eb="4">
      <t>セッチシャ</t>
    </rPh>
    <phoneticPr fontId="4"/>
  </si>
  <si>
    <t>名　称</t>
    <rPh sb="0" eb="1">
      <t>ナ</t>
    </rPh>
    <rPh sb="2" eb="3">
      <t>ショウ</t>
    </rPh>
    <phoneticPr fontId="4"/>
  </si>
  <si>
    <t>代表者</t>
    <rPh sb="0" eb="3">
      <t>ダイヒョウシャ</t>
    </rPh>
    <phoneticPr fontId="4"/>
  </si>
  <si>
    <t>印</t>
    <rPh sb="0" eb="1">
      <t>イン</t>
    </rPh>
    <phoneticPr fontId="4"/>
  </si>
  <si>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4"/>
  </si>
  <si>
    <t>　に係る指定を受けたいので、下記のとおり、関係書類を添えて申請します。</t>
    <rPh sb="14" eb="16">
      <t>カキ</t>
    </rPh>
    <rPh sb="21" eb="23">
      <t>カンケイ</t>
    </rPh>
    <rPh sb="23" eb="25">
      <t>ショルイ</t>
    </rPh>
    <rPh sb="26" eb="27">
      <t>ソ</t>
    </rPh>
    <rPh sb="29" eb="31">
      <t>シンセイ</t>
    </rPh>
    <phoneticPr fontId="4"/>
  </si>
  <si>
    <t>事業所（施設）所在地市町番号</t>
    <rPh sb="0" eb="3">
      <t>ジギョウショ</t>
    </rPh>
    <rPh sb="4" eb="6">
      <t>シセツ</t>
    </rPh>
    <rPh sb="7" eb="10">
      <t>ショザイチ</t>
    </rPh>
    <rPh sb="10" eb="12">
      <t>シチョウ</t>
    </rPh>
    <rPh sb="12" eb="14">
      <t>バンゴウ</t>
    </rPh>
    <phoneticPr fontId="4"/>
  </si>
  <si>
    <t>申請者（設置者）</t>
    <rPh sb="0" eb="3">
      <t>シンセイシャ</t>
    </rPh>
    <rPh sb="4" eb="7">
      <t>セッチシャ</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</si>
  <si>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</si>
  <si>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</si>
  <si>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</si>
  <si>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　　　　　　　　　　　　県　　　　　　　　　郡 ・市</t>
    <rPh sb="1" eb="3">
      <t>ユウビン</t>
    </rPh>
    <rPh sb="3" eb="5">
      <t>バンゴウ</t>
    </rPh>
    <phoneticPr fontId="4"/>
  </si>
  <si>
    <t>連絡先</t>
    <rPh sb="0" eb="2">
      <t>レンラク</t>
    </rPh>
    <rPh sb="2" eb="3">
      <t>サキ</t>
    </rPh>
    <phoneticPr fontId="4"/>
  </si>
  <si>
    <t>電話番号</t>
    <rPh sb="0" eb="2">
      <t>デンワ</t>
    </rPh>
    <rPh sb="2" eb="4">
      <t>バンゴウ</t>
    </rPh>
    <phoneticPr fontId="4"/>
  </si>
  <si>
    <t>ＦＡＸ番号</t>
    <rPh sb="3" eb="5">
      <t>バンゴウ</t>
    </rPh>
    <phoneticPr fontId="4"/>
  </si>
  <si>
    <t>法人の種別</t>
    <rPh sb="0" eb="2">
      <t>ホウジン</t>
    </rPh>
    <rPh sb="3" eb="5">
      <t>シュベツ</t>
    </rPh>
    <phoneticPr fontId="4"/>
  </si>
  <si>
    <t>法人所管庁</t>
    <rPh sb="0" eb="2">
      <t>ホウジン</t>
    </rPh>
    <rPh sb="2" eb="4">
      <t>ショカン</t>
    </rPh>
    <rPh sb="4" eb="5">
      <t>チョウ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</si>
  <si>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</si>
  <si>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</si>
  <si>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</si>
  <si>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</si>
  <si>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</si>
  <si>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指定を受けようとする事業所・施設の種類</t>
    <rPh sb="0" eb="2">
      <t>シテイ</t>
    </rPh>
    <rPh sb="3" eb="4">
      <t>ウ</t>
    </rPh>
    <rPh sb="10" eb="12">
      <t>ジギョウ</t>
    </rPh>
    <rPh sb="12" eb="13">
      <t>ショ</t>
    </rPh>
    <rPh sb="14" eb="16">
      <t>シセツ</t>
    </rPh>
    <rPh sb="17" eb="19">
      <t>シュルイ</t>
    </rPh>
    <phoneticPr fontId="4"/>
  </si>
  <si>
    <t>フ　リ　ガ　ナ</t>
    <phoneticPr fontId="4"/>
  </si>
  <si>
    <t>名　　　　　称</t>
    <rPh sb="0" eb="1">
      <t>メイ</t>
    </rPh>
    <rPh sb="6" eb="7">
      <t>ショウ</t>
    </rPh>
    <phoneticPr fontId="4"/>
  </si>
  <si>
    <t>事業所（施設）の所在地</t>
    <rPh sb="0" eb="3">
      <t>ジギョウショ</t>
    </rPh>
    <rPh sb="4" eb="6">
      <t>シセツ</t>
    </rPh>
    <rPh sb="8" eb="11">
      <t>ショザイチ</t>
    </rPh>
    <phoneticPr fontId="4"/>
  </si>
  <si>
    <t>　同一所在地において</t>
    <rPh sb="1" eb="3">
      <t>ドウイツ</t>
    </rPh>
    <rPh sb="3" eb="6">
      <t>ショザイチ</t>
    </rPh>
    <phoneticPr fontId="4"/>
  </si>
  <si>
    <t>実施</t>
    <rPh sb="0" eb="2">
      <t>ジッシ</t>
    </rPh>
    <phoneticPr fontId="4"/>
  </si>
  <si>
    <t>　　指定申請をする事業等の</t>
    <rPh sb="2" eb="4">
      <t>シテイ</t>
    </rPh>
    <rPh sb="4" eb="6">
      <t>シンセイ</t>
    </rPh>
    <rPh sb="9" eb="11">
      <t>ジギョウ</t>
    </rPh>
    <rPh sb="11" eb="12">
      <t>トウ</t>
    </rPh>
    <phoneticPr fontId="4"/>
  </si>
  <si>
    <t>様　　式</t>
    <rPh sb="0" eb="1">
      <t>サマ</t>
    </rPh>
    <rPh sb="3" eb="4">
      <t>シキ</t>
    </rPh>
    <phoneticPr fontId="4"/>
  </si>
  <si>
    <t>備　考</t>
    <rPh sb="0" eb="1">
      <t>ビ</t>
    </rPh>
    <rPh sb="2" eb="3">
      <t>コウ</t>
    </rPh>
    <phoneticPr fontId="4"/>
  </si>
  <si>
    <t>　行う事業等の種類</t>
    <rPh sb="1" eb="2">
      <t>オコナ</t>
    </rPh>
    <rPh sb="3" eb="5">
      <t>ジギョウ</t>
    </rPh>
    <rPh sb="5" eb="6">
      <t>トウ</t>
    </rPh>
    <rPh sb="7" eb="9">
      <t>シュルイ</t>
    </rPh>
    <phoneticPr fontId="4"/>
  </si>
  <si>
    <t>事業</t>
    <rPh sb="0" eb="2">
      <t>ジギョウ</t>
    </rPh>
    <phoneticPr fontId="4"/>
  </si>
  <si>
    <t>　　事業開始予定年月日</t>
    <rPh sb="2" eb="4">
      <t>ジギョウ</t>
    </rPh>
    <rPh sb="4" eb="6">
      <t>カイシ</t>
    </rPh>
    <rPh sb="6" eb="8">
      <t>ヨテイ</t>
    </rPh>
    <rPh sb="8" eb="11">
      <t>ネンガッピ</t>
    </rPh>
    <phoneticPr fontId="4"/>
  </si>
  <si>
    <t>を受けている事業等の指定年月日　</t>
    <rPh sb="1" eb="2">
      <t>ウ</t>
    </rPh>
    <rPh sb="6" eb="8">
      <t>ジギョウ</t>
    </rPh>
    <rPh sb="8" eb="9">
      <t>トウ</t>
    </rPh>
    <rPh sb="10" eb="12">
      <t>シテイ</t>
    </rPh>
    <rPh sb="12" eb="15">
      <t>ネンガッピ</t>
    </rPh>
    <phoneticPr fontId="4"/>
  </si>
  <si>
    <t>指定障害者支援施設</t>
    <rPh sb="0" eb="2">
      <t>シテイ</t>
    </rPh>
    <rPh sb="2" eb="5">
      <t>ショウガイシャ</t>
    </rPh>
    <rPh sb="5" eb="7">
      <t>シエン</t>
    </rPh>
    <rPh sb="7" eb="9">
      <t>シセツ</t>
    </rPh>
    <phoneticPr fontId="4"/>
  </si>
  <si>
    <t>（備考）</t>
    <rPh sb="1" eb="3">
      <t>ビコウ</t>
    </rPh>
    <phoneticPr fontId="4"/>
  </si>
  <si>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4"/>
  </si>
  <si>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4"/>
  </si>
  <si>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</si>
  <si>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4"/>
  </si>
  <si>
    <t>　　　該当する欄には「○」を記載してください。</t>
    <rPh sb="3" eb="4">
      <t>ガイ</t>
    </rPh>
    <rPh sb="4" eb="5">
      <t>トウ</t>
    </rPh>
    <rPh sb="7" eb="8">
      <t>ラン</t>
    </rPh>
    <rPh sb="14" eb="16">
      <t>キサイ</t>
    </rPh>
    <phoneticPr fontId="4"/>
  </si>
  <si>
    <t>主たる事業所</t>
    <rPh sb="0" eb="1">
      <t>シュ</t>
    </rPh>
    <rPh sb="3" eb="6">
      <t>ジギョウショ</t>
    </rPh>
    <phoneticPr fontId="4"/>
  </si>
  <si>
    <t>フリガナ</t>
    <phoneticPr fontId="4"/>
  </si>
  <si>
    <t>名　　称</t>
    <rPh sb="0" eb="1">
      <t>メイ</t>
    </rPh>
    <rPh sb="3" eb="4">
      <t>ショウ</t>
    </rPh>
    <phoneticPr fontId="4"/>
  </si>
  <si>
    <t>連 絡 先</t>
    <rPh sb="0" eb="1">
      <t>レン</t>
    </rPh>
    <rPh sb="2" eb="3">
      <t>ラク</t>
    </rPh>
    <rPh sb="4" eb="5">
      <t>サキ</t>
    </rPh>
    <phoneticPr fontId="4"/>
  </si>
  <si>
    <t>管理者</t>
    <rPh sb="0" eb="1">
      <t>カン</t>
    </rPh>
    <rPh sb="1" eb="2">
      <t>リ</t>
    </rPh>
    <rPh sb="2" eb="3">
      <t>モノ</t>
    </rPh>
    <phoneticPr fontId="4"/>
  </si>
  <si>
    <t>住　所</t>
    <rPh sb="0" eb="1">
      <t>ジュウ</t>
    </rPh>
    <rPh sb="2" eb="3">
      <t>トコロ</t>
    </rPh>
    <phoneticPr fontId="4"/>
  </si>
  <si>
    <t>氏　名</t>
    <rPh sb="0" eb="1">
      <t>シ</t>
    </rPh>
    <rPh sb="2" eb="3">
      <t>メイ</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</si>
  <si>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</si>
  <si>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</si>
  <si>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第　　条 第　　項 第　　号</t>
    <rPh sb="0" eb="1">
      <t>ダイ</t>
    </rPh>
    <rPh sb="3" eb="4">
      <t>ジョウ</t>
    </rPh>
    <rPh sb="5" eb="6">
      <t>ダイ</t>
    </rPh>
    <rPh sb="8" eb="9">
      <t>コウ</t>
    </rPh>
    <rPh sb="10" eb="11">
      <t>ダイ</t>
    </rPh>
    <rPh sb="13" eb="14">
      <t>ゴウ</t>
    </rPh>
    <phoneticPr fontId="4"/>
  </si>
  <si>
    <t>従業者の職種・員数</t>
    <rPh sb="0" eb="3">
      <t>ジュウギョウシャ</t>
    </rPh>
    <rPh sb="4" eb="6">
      <t>ショクシュ</t>
    </rPh>
    <rPh sb="7" eb="9">
      <t>インズウ</t>
    </rPh>
    <phoneticPr fontId="4"/>
  </si>
  <si>
    <t>専従</t>
    <rPh sb="0" eb="2">
      <t>センジュウ</t>
    </rPh>
    <phoneticPr fontId="4"/>
  </si>
  <si>
    <t>兼務</t>
    <rPh sb="0" eb="2">
      <t>ケンム</t>
    </rPh>
    <phoneticPr fontId="4"/>
  </si>
  <si>
    <t>介護サービス包括型</t>
    <rPh sb="0" eb="2">
      <t>カイゴ</t>
    </rPh>
    <rPh sb="6" eb="8">
      <t>ホウカツ</t>
    </rPh>
    <rPh sb="8" eb="9">
      <t>ガタ</t>
    </rPh>
    <phoneticPr fontId="4"/>
  </si>
  <si>
    <t>別紙のとおり</t>
    <rPh sb="0" eb="2">
      <t>ベッシ</t>
    </rPh>
    <phoneticPr fontId="4"/>
  </si>
  <si>
    <t>サテライト型住居①</t>
    <rPh sb="5" eb="6">
      <t>ガタ</t>
    </rPh>
    <rPh sb="6" eb="8">
      <t>ジュウキョ</t>
    </rPh>
    <phoneticPr fontId="4"/>
  </si>
  <si>
    <t>サテライト型住居②</t>
    <rPh sb="5" eb="6">
      <t>ガタ</t>
    </rPh>
    <rPh sb="6" eb="8">
      <t>ジュウキョ</t>
    </rPh>
    <phoneticPr fontId="4"/>
  </si>
  <si>
    <t>サテライト型住居③</t>
    <rPh sb="5" eb="6">
      <t>ガタ</t>
    </rPh>
    <rPh sb="6" eb="8">
      <t>ジュウキョ</t>
    </rPh>
    <phoneticPr fontId="4"/>
  </si>
  <si>
    <t>（別紙）</t>
    <rPh sb="1" eb="3">
      <t>ベッシ</t>
    </rPh>
    <phoneticPr fontId="4"/>
  </si>
  <si>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4"/>
  </si>
  <si>
    <t>指定年月日</t>
    <rPh sb="0" eb="2">
      <t>シテイ</t>
    </rPh>
    <rPh sb="2" eb="5">
      <t>ネンガッピ</t>
    </rPh>
    <phoneticPr fontId="4"/>
  </si>
  <si>
    <t>事業等の種類</t>
    <rPh sb="0" eb="2">
      <t>ジギョウ</t>
    </rPh>
    <rPh sb="2" eb="3">
      <t>トウ</t>
    </rPh>
    <rPh sb="4" eb="6">
      <t>シュルイ</t>
    </rPh>
    <phoneticPr fontId="4"/>
  </si>
  <si>
    <t>指定事業所番号</t>
    <rPh sb="0" eb="2">
      <t>シテイ</t>
    </rPh>
    <rPh sb="2" eb="5">
      <t>ジギョウショ</t>
    </rPh>
    <rPh sb="5" eb="7">
      <t>バンゴウ</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</si>
  <si>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</si>
  <si>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（参考様式１）</t>
    <rPh sb="1" eb="3">
      <t>サンコウ</t>
    </rPh>
    <rPh sb="3" eb="5">
      <t>ヨウシキ</t>
    </rPh>
    <phoneticPr fontId="4"/>
  </si>
  <si>
    <t>平面図</t>
    <rPh sb="0" eb="3">
      <t>ヘイメンズ</t>
    </rPh>
    <phoneticPr fontId="4"/>
  </si>
  <si>
    <t>事業所の名称</t>
    <rPh sb="0" eb="3">
      <t>ジギョウショ</t>
    </rPh>
    <rPh sb="4" eb="6">
      <t>メイショウ</t>
    </rPh>
    <phoneticPr fontId="4"/>
  </si>
  <si>
    <t>備考１．各室の用途及び面積を記載してください。</t>
    <rPh sb="0" eb="2">
      <t>ビコウ</t>
    </rPh>
    <rPh sb="4" eb="6">
      <t>カクシツ</t>
    </rPh>
    <rPh sb="7" eb="9">
      <t>ヨウト</t>
    </rPh>
    <rPh sb="9" eb="10">
      <t>オヨ</t>
    </rPh>
    <rPh sb="11" eb="13">
      <t>メンセキ</t>
    </rPh>
    <rPh sb="14" eb="16">
      <t>キサイ</t>
    </rPh>
    <phoneticPr fontId="4"/>
  </si>
  <si>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</si>
  <si>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設備･備品等一覧表</t>
  </si>
  <si>
    <t>事業所名</t>
  </si>
  <si>
    <t>　　</t>
  </si>
  <si>
    <t>サービスの種類</t>
    <phoneticPr fontId="4"/>
  </si>
  <si>
    <t>設備の概要</t>
    <phoneticPr fontId="4"/>
  </si>
  <si>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</si>
  <si>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</si>
  <si>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</si>
  <si>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</si>
  <si>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</si>
  <si>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</si>
  <si>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備考１．申請するサービスの種類に関して、基準省令で定められた設備基準上適合すべき項目について
　　　記載してください。</t>
    <phoneticPr fontId="4"/>
  </si>
  <si>
    <t>　　２．必要に応じて写真等を添付し、あわせてその旨を記載してください。</t>
    <phoneticPr fontId="4"/>
  </si>
  <si>
    <t>　　３． ｢適合の可否｣欄には、何も記載しないでください。</t>
    <phoneticPr fontId="4"/>
  </si>
  <si>
    <t>（参考様式３）</t>
    <rPh sb="1" eb="3">
      <t>サンコウ</t>
    </rPh>
    <rPh sb="3" eb="5">
      <t>ヨウシキ</t>
    </rPh>
    <phoneticPr fontId="4"/>
  </si>
  <si>
    <t>○　○　○　経　歴　書</t>
    <rPh sb="6" eb="7">
      <t>キョウ</t>
    </rPh>
    <rPh sb="8" eb="9">
      <t>レキ</t>
    </rPh>
    <rPh sb="10" eb="11">
      <t>ショ</t>
    </rPh>
    <phoneticPr fontId="4"/>
  </si>
  <si>
    <t>フリガナ</t>
    <phoneticPr fontId="4"/>
  </si>
  <si>
    <t>生年月日</t>
    <rPh sb="0" eb="2">
      <t>セイネン</t>
    </rPh>
    <rPh sb="2" eb="4">
      <t>ガッピ</t>
    </rPh>
    <phoneticPr fontId="4"/>
  </si>
  <si>
    <t>　　年　　月　　日</t>
    <rPh sb="2" eb="3">
      <t>ネン</t>
    </rPh>
    <rPh sb="5" eb="6">
      <t>ガツ</t>
    </rPh>
    <rPh sb="8" eb="9">
      <t>ヒ</t>
    </rPh>
    <phoneticPr fontId="4"/>
  </si>
  <si>
    <t>氏名</t>
    <rPh sb="0" eb="2">
      <t>シメイ</t>
    </rPh>
    <phoneticPr fontId="4"/>
  </si>
  <si>
    <t>住所</t>
    <rPh sb="0" eb="2">
      <t>ジュウショ</t>
    </rPh>
    <phoneticPr fontId="4"/>
  </si>
  <si>
    <t>（郵便番号　　　－　　　）</t>
    <rPh sb="1" eb="3">
      <t>ユウビン</t>
    </rPh>
    <rPh sb="3" eb="5">
      <t>バンゴウ</t>
    </rPh>
    <phoneticPr fontId="4"/>
  </si>
  <si>
    <t>主　な　職　歴　等</t>
    <rPh sb="0" eb="1">
      <t>オモ</t>
    </rPh>
    <rPh sb="4" eb="5">
      <t>ショク</t>
    </rPh>
    <rPh sb="6" eb="7">
      <t>レキ</t>
    </rPh>
    <rPh sb="8" eb="9">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</si>
  <si>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</si>
  <si>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</si>
  <si>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</si>
  <si>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</si>
  <si>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</si>
  <si>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</si>
  <si>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備考（研修の受講の状況等）</t>
    <rPh sb="0" eb="2">
      <t>ビコウ</t>
    </rPh>
    <rPh sb="3" eb="5">
      <t>ケンシュウ</t>
    </rPh>
    <rPh sb="6" eb="8">
      <t>ジュコウ</t>
    </rPh>
    <rPh sb="9" eb="11">
      <t>ジョウキョウ</t>
    </rPh>
    <rPh sb="11" eb="12">
      <t>トウ</t>
    </rPh>
    <phoneticPr fontId="4"/>
  </si>
  <si>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4"/>
  </si>
  <si>
    <t>　　　「相談支援専門員」等と記載してください。</t>
    <rPh sb="12" eb="13">
      <t>トウ</t>
    </rPh>
    <phoneticPr fontId="4"/>
  </si>
  <si>
    <t>　　２．住所・電話番号は、自宅のものを記載してください。</t>
    <rPh sb="4" eb="6">
      <t>ジュウショ</t>
    </rPh>
    <rPh sb="7" eb="9">
      <t>デンワ</t>
    </rPh>
    <rPh sb="9" eb="11">
      <t>バンゴウ</t>
    </rPh>
    <rPh sb="13" eb="15">
      <t>ジタク</t>
    </rPh>
    <rPh sb="19" eb="21">
      <t>キサイ</t>
    </rPh>
    <phoneticPr fontId="4"/>
  </si>
  <si>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</si>
  <si>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phoneticPr fontId="4"/>
  </si>
  <si>
    <t>（参考様式3-2）</t>
    <rPh sb="1" eb="3">
      <t>サンコウ</t>
    </rPh>
    <rPh sb="3" eb="5">
      <t>ヨウシキ</t>
    </rPh>
    <phoneticPr fontId="4"/>
  </si>
  <si>
    <t>サービス管理責任者の兼務に関する調書</t>
    <phoneticPr fontId="4"/>
  </si>
  <si>
    <t>長崎県障害福祉課長　様</t>
    <rPh sb="0" eb="3">
      <t>ナガサキケン</t>
    </rPh>
    <rPh sb="3" eb="5">
      <t>ショウガイ</t>
    </rPh>
    <rPh sb="5" eb="7">
      <t>フクシ</t>
    </rPh>
    <rPh sb="7" eb="9">
      <t>カチョウ</t>
    </rPh>
    <rPh sb="10" eb="11">
      <t>サマ</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</si>
  <si>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</si>
  <si>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</si>
  <si>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4"/>
  </si>
  <si>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4"/>
  </si>
  <si>
    <t>氏  名</t>
    <rPh sb="0" eb="1">
      <t>シ</t>
    </rPh>
    <phoneticPr fontId="4"/>
  </si>
  <si>
    <t>（生年月日　　年　月　日）</t>
    <rPh sb="1" eb="3">
      <t>セイネン</t>
    </rPh>
    <rPh sb="3" eb="5">
      <t>ガッピ</t>
    </rPh>
    <rPh sb="7" eb="8">
      <t>ネン</t>
    </rPh>
    <rPh sb="9" eb="10">
      <t>ツキ</t>
    </rPh>
    <rPh sb="11" eb="12">
      <t>ニチ</t>
    </rPh>
    <phoneticPr fontId="4"/>
  </si>
  <si>
    <t>現住所</t>
    <rPh sb="0" eb="3">
      <t>ゲンジュウショ</t>
    </rPh>
    <phoneticPr fontId="4"/>
  </si>
  <si>
    <t>事業所名</t>
    <rPh sb="0" eb="2">
      <t>ジギョウ</t>
    </rPh>
    <rPh sb="2" eb="3">
      <t>ショ</t>
    </rPh>
    <rPh sb="3" eb="4">
      <t>メイ</t>
    </rPh>
    <phoneticPr fontId="4"/>
  </si>
  <si>
    <t>サービスの種類</t>
    <rPh sb="5" eb="7">
      <t>シュルイ</t>
    </rPh>
    <phoneticPr fontId="4"/>
  </si>
  <si>
    <t>２）１）の者の兼務の状況</t>
    <rPh sb="5" eb="6">
      <t>モノ</t>
    </rPh>
    <rPh sb="7" eb="9">
      <t>ケンム</t>
    </rPh>
    <rPh sb="10" eb="12">
      <t>ジョウキョウ</t>
    </rPh>
    <phoneticPr fontId="4"/>
  </si>
  <si>
    <t>区分</t>
    <rPh sb="0" eb="2">
      <t>クブン</t>
    </rPh>
    <phoneticPr fontId="4"/>
  </si>
  <si>
    <t>職種名</t>
    <rPh sb="0" eb="2">
      <t>ショクシュ</t>
    </rPh>
    <rPh sb="2" eb="3">
      <t>メイ</t>
    </rPh>
    <phoneticPr fontId="4"/>
  </si>
  <si>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4"/>
  </si>
  <si>
    <t xml:space="preserve">
就労継続支援Ｂ型</t>
    <rPh sb="1" eb="3">
      <t>シュウロウ</t>
    </rPh>
    <rPh sb="3" eb="5">
      <t>ケイゾク</t>
    </rPh>
    <rPh sb="5" eb="7">
      <t>シエン</t>
    </rPh>
    <rPh sb="8" eb="9">
      <t>カタ</t>
    </rPh>
    <phoneticPr fontId="4"/>
  </si>
  <si>
    <t>サービス管理責任者</t>
    <rPh sb="4" eb="6">
      <t>カンリ</t>
    </rPh>
    <rPh sb="6" eb="8">
      <t>セキニン</t>
    </rPh>
    <rPh sb="8" eb="9">
      <t>シャ</t>
    </rPh>
    <phoneticPr fontId="4"/>
  </si>
  <si>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4"/>
  </si>
  <si>
    <t>多機能型</t>
    <rPh sb="0" eb="4">
      <t>タキノウガタ</t>
    </rPh>
    <phoneticPr fontId="4"/>
  </si>
  <si>
    <t xml:space="preserve">
就労継続支援Ｂ型
生活介護</t>
    <rPh sb="1" eb="3">
      <t>シュウロウ</t>
    </rPh>
    <rPh sb="3" eb="5">
      <t>ケイゾク</t>
    </rPh>
    <rPh sb="5" eb="7">
      <t>シエン</t>
    </rPh>
    <rPh sb="8" eb="9">
      <t>カタ</t>
    </rPh>
    <rPh sb="10" eb="12">
      <t>セイカツ</t>
    </rPh>
    <rPh sb="12" eb="14">
      <t>カイゴ</t>
    </rPh>
    <phoneticPr fontId="4"/>
  </si>
  <si>
    <t>職業指導員</t>
    <rPh sb="0" eb="2">
      <t>ショクギョウ</t>
    </rPh>
    <rPh sb="2" eb="5">
      <t>シドウイン</t>
    </rPh>
    <phoneticPr fontId="4"/>
  </si>
  <si>
    <t>【記載要領】</t>
    <rPh sb="1" eb="3">
      <t>キサイ</t>
    </rPh>
    <rPh sb="3" eb="5">
      <t>ヨウリョウ</t>
    </rPh>
    <phoneticPr fontId="4"/>
  </si>
  <si>
    <t>・兼務していない場合は「該当無し」と記載してください。</t>
    <rPh sb="1" eb="3">
      <t>ケンム</t>
    </rPh>
    <rPh sb="8" eb="10">
      <t>バアイ</t>
    </rPh>
    <rPh sb="12" eb="14">
      <t>ガイトウ</t>
    </rPh>
    <rPh sb="14" eb="15">
      <t>ナ</t>
    </rPh>
    <rPh sb="18" eb="20">
      <t>キサイ</t>
    </rPh>
    <phoneticPr fontId="4"/>
  </si>
  <si>
    <t>（参考様式４）</t>
    <rPh sb="1" eb="3">
      <t>サンコウ</t>
    </rPh>
    <rPh sb="3" eb="5">
      <t>ヨウシキ</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</si>
  <si>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</si>
  <si>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</si>
  <si>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様</t>
    <rPh sb="0" eb="1">
      <t>サマ</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</si>
  <si>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</si>
  <si>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</si>
  <si>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</si>
  <si>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</si>
  <si>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</si>
  <si>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</si>
  <si>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</si>
  <si>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</si>
  <si>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4"/>
  </si>
  <si>
    <t>（　　　　　日間）</t>
    <rPh sb="6" eb="7">
      <t>ニチ</t>
    </rPh>
    <rPh sb="7" eb="8">
      <t>カン</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</si>
  <si>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</si>
  <si>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</si>
  <si>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</si>
  <si>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</si>
  <si>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</si>
  <si>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２．</t>
    <phoneticPr fontId="4"/>
  </si>
  <si>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4"/>
  </si>
  <si>
    <t>３．</t>
    <phoneticPr fontId="4"/>
  </si>
  <si>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</si>
  <si>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</si>
  <si>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</si>
  <si>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事業所名</t>
    <rPh sb="0" eb="3">
      <t>ジギョウショ</t>
    </rPh>
    <rPh sb="3" eb="4">
      <t>メイ</t>
    </rPh>
    <phoneticPr fontId="4"/>
  </si>
  <si>
    <t>措　置　の　概　要</t>
    <rPh sb="0" eb="1">
      <t>ソ</t>
    </rPh>
    <rPh sb="2" eb="3">
      <t>チ</t>
    </rPh>
    <rPh sb="6" eb="7">
      <t>オオムネ</t>
    </rPh>
    <rPh sb="8" eb="9">
      <t>ヨウ</t>
    </rPh>
    <phoneticPr fontId="4"/>
  </si>
  <si>
    <t>　※具体的な対応方針</t>
    <rPh sb="2" eb="5">
      <t>グタイテキ</t>
    </rPh>
    <rPh sb="6" eb="8">
      <t>タイオウ</t>
    </rPh>
    <rPh sb="8" eb="10">
      <t>ホウシン</t>
    </rPh>
    <phoneticPr fontId="4"/>
  </si>
  <si>
    <t>（参考様式７）</t>
    <rPh sb="1" eb="3">
      <t>サンコウ</t>
    </rPh>
    <rPh sb="3" eb="5">
      <t>ヨウシキ</t>
    </rPh>
    <phoneticPr fontId="4"/>
  </si>
  <si>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4"/>
  </si>
  <si>
    <t>申請するサービスの種類</t>
    <rPh sb="0" eb="2">
      <t>シンセイ</t>
    </rPh>
    <rPh sb="9" eb="11">
      <t>シュルイ</t>
    </rPh>
    <phoneticPr fontId="4"/>
  </si>
  <si>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4"/>
  </si>
  <si>
    <t>※該当するものを○で囲むこと。</t>
    <rPh sb="1" eb="3">
      <t>ガイトウ</t>
    </rPh>
    <rPh sb="10" eb="11">
      <t>カコ</t>
    </rPh>
    <phoneticPr fontId="4"/>
  </si>
  <si>
    <t>２　主たる対象者を１のとおりとする理由</t>
    <rPh sb="2" eb="3">
      <t>シュ</t>
    </rPh>
    <rPh sb="5" eb="7">
      <t>タイショウ</t>
    </rPh>
    <rPh sb="7" eb="8">
      <t>シャ</t>
    </rPh>
    <rPh sb="17" eb="19">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</si>
  <si>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</si>
  <si>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</si>
  <si>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</si>
  <si>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</si>
  <si>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</si>
  <si>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</si>
  <si>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</si>
  <si>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定員</t>
    <rPh sb="0" eb="2">
      <t>テイイン</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</si>
  <si>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</si>
  <si>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</si>
  <si>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</si>
  <si>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</si>
  <si>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合計</t>
    <rPh sb="0" eb="2">
      <t>ゴウケイ</t>
    </rPh>
    <phoneticPr fontId="4"/>
  </si>
  <si>
    <t>サービス提供時間</t>
    <rPh sb="4" eb="6">
      <t>テイキョウ</t>
    </rPh>
    <rPh sb="6" eb="8">
      <t>ジカン</t>
    </rPh>
    <phoneticPr fontId="4"/>
  </si>
  <si>
    <t>日中サービス支援型</t>
    <rPh sb="0" eb="2">
      <t>ニッチュウ</t>
    </rPh>
    <rPh sb="6" eb="8">
      <t>シエン</t>
    </rPh>
    <rPh sb="8" eb="9">
      <t>ガタ</t>
    </rPh>
    <phoneticPr fontId="4"/>
  </si>
  <si>
    <t>外部サービス利用型</t>
    <rPh sb="0" eb="2">
      <t>ガイブ</t>
    </rPh>
    <rPh sb="6" eb="8">
      <t>リヨウ</t>
    </rPh>
    <rPh sb="8" eb="9">
      <t>ガタ</t>
    </rPh>
    <phoneticPr fontId="4"/>
  </si>
  <si>
    <t>受託居宅介護サービス事業者が事業を行う事業所の名称及び所在地並びに当該事業者の名称及び所在地　</t>
    <phoneticPr fontId="4"/>
  </si>
  <si>
    <t>身体障害者　・　知的障害者　・　障害児　・　精神障害者　・　難病等対象者</t>
    <rPh sb="0" eb="2">
      <t>シンタイ</t>
    </rPh>
    <rPh sb="2" eb="5">
      <t>ショウガイシャ</t>
    </rPh>
    <phoneticPr fontId="4"/>
  </si>
  <si>
    <t>管理者名</t>
  </si>
  <si>
    <t>（要望、助言等含む）</t>
  </si>
  <si>
    <t>３　事業指定後、協議会等への報告・評価を行う時期（年１回以上）</t>
  </si>
  <si>
    <t>参考様式９（事業指定の申請にあたり、協議会による評価を知事が必要と認める場合）</t>
    <rPh sb="18" eb="21">
      <t>キョウギカイ</t>
    </rPh>
    <rPh sb="24" eb="26">
      <t>ヒョウカ</t>
    </rPh>
    <phoneticPr fontId="47"/>
  </si>
  <si>
    <t>協議会等への報告・協議会からの評価等に関する措置の概要</t>
    <phoneticPr fontId="47"/>
  </si>
  <si>
    <t>担当者名
（連絡先）</t>
    <rPh sb="6" eb="9">
      <t>レンラクサキ</t>
    </rPh>
    <phoneticPr fontId="47"/>
  </si>
  <si>
    <t>措置の概要</t>
    <rPh sb="0" eb="2">
      <t>ソチ</t>
    </rPh>
    <rPh sb="3" eb="5">
      <t>ガイヨウ</t>
    </rPh>
    <phoneticPr fontId="47"/>
  </si>
  <si>
    <t>１　評価等を受ける協議会等（※）の名称</t>
    <phoneticPr fontId="47"/>
  </si>
  <si>
    <t>２　指定申請にあたり、協議会等へ説明し、評価を受けた内容</t>
    <phoneticPr fontId="47"/>
  </si>
  <si>
    <t>①年月日</t>
    <phoneticPr fontId="47"/>
  </si>
  <si>
    <t>②説明内容</t>
    <rPh sb="1" eb="3">
      <t>セツメイ</t>
    </rPh>
    <phoneticPr fontId="47"/>
  </si>
  <si>
    <t>③評価内容</t>
    <phoneticPr fontId="47"/>
  </si>
  <si>
    <t>④その他参考事項</t>
    <rPh sb="3" eb="4">
      <t>ホカ</t>
    </rPh>
    <rPh sb="4" eb="6">
      <t>サンコウ</t>
    </rPh>
    <rPh sb="6" eb="8">
      <t>ジコウ</t>
    </rPh>
    <phoneticPr fontId="47"/>
  </si>
  <si>
    <t>※協議会等：障害者総合支援法第89条の３第１項に規定する協議会</t>
    <phoneticPr fontId="47"/>
  </si>
  <si>
    <t>協議会等への報告・協議会からの評価等に関する措置の概要</t>
    <phoneticPr fontId="47"/>
  </si>
  <si>
    <t>参考様式１１（更新、その他用）</t>
    <rPh sb="7" eb="9">
      <t>コウシン</t>
    </rPh>
    <rPh sb="12" eb="13">
      <t>ホカ</t>
    </rPh>
    <rPh sb="13" eb="14">
      <t>ヨウ</t>
    </rPh>
    <phoneticPr fontId="47"/>
  </si>
  <si>
    <t>１　評価等を受ける協議会等（※１）の名称</t>
    <phoneticPr fontId="47"/>
  </si>
  <si>
    <t>３　そのほか参考事項</t>
    <rPh sb="6" eb="8">
      <t>サンコウ</t>
    </rPh>
    <rPh sb="8" eb="10">
      <t>ジコウ</t>
    </rPh>
    <phoneticPr fontId="47"/>
  </si>
  <si>
    <t>※１協議会等：障害者総合支援法第89条の３第１項に規定する協議会</t>
    <phoneticPr fontId="47"/>
  </si>
  <si>
    <t>※２評価等を受けた時期ごとに作成すること</t>
    <rPh sb="2" eb="5">
      <t>ヒョウカナド</t>
    </rPh>
    <rPh sb="6" eb="7">
      <t>ウ</t>
    </rPh>
    <rPh sb="9" eb="11">
      <t>ジキ</t>
    </rPh>
    <rPh sb="14" eb="16">
      <t>サクセイ</t>
    </rPh>
    <phoneticPr fontId="47"/>
  </si>
  <si>
    <t>日中サービス支援型共同生活援助事業者に対する地域自立支援協議会による評価基準</t>
    <rPh sb="0" eb="2">
      <t>ニッチュウ</t>
    </rPh>
    <rPh sb="6" eb="9">
      <t>シエンガタ</t>
    </rPh>
    <rPh sb="9" eb="11">
      <t>キョウドウ</t>
    </rPh>
    <rPh sb="11" eb="13">
      <t>セイカツ</t>
    </rPh>
    <rPh sb="13" eb="15">
      <t>エンジョ</t>
    </rPh>
    <rPh sb="15" eb="18">
      <t>ジギョウシャ</t>
    </rPh>
    <rPh sb="19" eb="20">
      <t>タイ</t>
    </rPh>
    <rPh sb="22" eb="24">
      <t>チイキ</t>
    </rPh>
    <rPh sb="24" eb="26">
      <t>ジリツ</t>
    </rPh>
    <rPh sb="26" eb="28">
      <t>シエン</t>
    </rPh>
    <rPh sb="28" eb="31">
      <t>キョウギカイ</t>
    </rPh>
    <rPh sb="34" eb="36">
      <t>ヒョウカ</t>
    </rPh>
    <rPh sb="36" eb="38">
      <t>キジュン</t>
    </rPh>
    <phoneticPr fontId="47"/>
  </si>
  <si>
    <t>１.地域自立支援協議会による評価の目的</t>
    <rPh sb="14" eb="16">
      <t>ヒョウカ</t>
    </rPh>
    <rPh sb="17" eb="19">
      <t>モクテキ</t>
    </rPh>
    <phoneticPr fontId="47"/>
  </si>
  <si>
    <t>・日中サービス支援型共同生活援助事業所を地域に開かれたサービスとすることにより、当該サービスの質の確保を図る。</t>
    <rPh sb="1" eb="3">
      <t>ニッチュウ</t>
    </rPh>
    <rPh sb="7" eb="10">
      <t>シエンガタ</t>
    </rPh>
    <rPh sb="10" eb="12">
      <t>キョウドウ</t>
    </rPh>
    <rPh sb="12" eb="14">
      <t>セイカツ</t>
    </rPh>
    <rPh sb="14" eb="16">
      <t>エンジョ</t>
    </rPh>
    <rPh sb="16" eb="19">
      <t>ジギョウショ</t>
    </rPh>
    <rPh sb="20" eb="22">
      <t>チイキ</t>
    </rPh>
    <rPh sb="23" eb="24">
      <t>ヒラ</t>
    </rPh>
    <rPh sb="40" eb="42">
      <t>トウガイ</t>
    </rPh>
    <rPh sb="47" eb="48">
      <t>シツ</t>
    </rPh>
    <rPh sb="49" eb="51">
      <t>カクホ</t>
    </rPh>
    <rPh sb="52" eb="53">
      <t>ハカ</t>
    </rPh>
    <phoneticPr fontId="47"/>
  </si>
  <si>
    <t>・日中サービス支援型指定共同生活援助は、重度化・高齢化のために日中活動サービス事業所に通うことができない利用者が、地域生活を継続できるようにするための仕組みであるが、利用者が共同生活住居で過ごす時間が従来よりも長くなることが想定されることから、利用者のニーズに応じた適正な支援が提供されるよう努める必要がある。</t>
    <phoneticPr fontId="47"/>
  </si>
  <si>
    <t>２.事業者の状況</t>
    <rPh sb="2" eb="5">
      <t>ジギョウシャ</t>
    </rPh>
    <rPh sb="6" eb="8">
      <t>ジョウキョウ</t>
    </rPh>
    <phoneticPr fontId="47"/>
  </si>
  <si>
    <t>①事業者・事業所の名称　</t>
    <rPh sb="1" eb="4">
      <t>ジギョウシャ</t>
    </rPh>
    <rPh sb="5" eb="8">
      <t>ジギョウショ</t>
    </rPh>
    <rPh sb="9" eb="11">
      <t>メイショウ</t>
    </rPh>
    <phoneticPr fontId="47"/>
  </si>
  <si>
    <t>②事業者が地域自立支援協議会による評価を受ける根拠（基準省令第213条の10）</t>
    <rPh sb="1" eb="4">
      <t>ジギョウシャ</t>
    </rPh>
    <rPh sb="5" eb="7">
      <t>チイキ</t>
    </rPh>
    <rPh sb="7" eb="9">
      <t>ジリツ</t>
    </rPh>
    <rPh sb="9" eb="11">
      <t>シエン</t>
    </rPh>
    <rPh sb="11" eb="14">
      <t>キョウギカイ</t>
    </rPh>
    <rPh sb="17" eb="19">
      <t>ヒョウカ</t>
    </rPh>
    <rPh sb="20" eb="21">
      <t>ウ</t>
    </rPh>
    <rPh sb="23" eb="25">
      <t>コンキョ</t>
    </rPh>
    <rPh sb="26" eb="28">
      <t>キジュン</t>
    </rPh>
    <rPh sb="28" eb="30">
      <t>ショウレイ</t>
    </rPh>
    <rPh sb="30" eb="31">
      <t>ダイ</t>
    </rPh>
    <rPh sb="34" eb="35">
      <t>ジョウ</t>
    </rPh>
    <phoneticPr fontId="47"/>
  </si>
  <si>
    <t>(　)指定申請にあたり、地域自立支援協議会に評価を受けるもの　　(　)定期的(年1回以上)に地域自立支援協議会に実施状況等について評価を受けるもの</t>
    <rPh sb="3" eb="5">
      <t>シテイ</t>
    </rPh>
    <rPh sb="5" eb="7">
      <t>シンセイ</t>
    </rPh>
    <rPh sb="12" eb="14">
      <t>チイキ</t>
    </rPh>
    <rPh sb="14" eb="16">
      <t>ジリツ</t>
    </rPh>
    <rPh sb="16" eb="18">
      <t>シエン</t>
    </rPh>
    <rPh sb="18" eb="21">
      <t>キョウギカイ</t>
    </rPh>
    <rPh sb="22" eb="24">
      <t>ヒョウカ</t>
    </rPh>
    <rPh sb="25" eb="26">
      <t>ウ</t>
    </rPh>
    <phoneticPr fontId="47"/>
  </si>
  <si>
    <t>③運営方針、活動内容等　別添資料のとおり</t>
    <rPh sb="1" eb="3">
      <t>ウンエイ</t>
    </rPh>
    <rPh sb="3" eb="5">
      <t>ホウシン</t>
    </rPh>
    <rPh sb="6" eb="8">
      <t>カツドウ</t>
    </rPh>
    <rPh sb="8" eb="10">
      <t>ナイヨウ</t>
    </rPh>
    <rPh sb="10" eb="11">
      <t>ナド</t>
    </rPh>
    <rPh sb="12" eb="14">
      <t>ベッテン</t>
    </rPh>
    <rPh sb="14" eb="16">
      <t>シリョウ</t>
    </rPh>
    <phoneticPr fontId="47"/>
  </si>
  <si>
    <t>３.評価内容</t>
    <rPh sb="2" eb="4">
      <t>ヒョウカ</t>
    </rPh>
    <rPh sb="4" eb="6">
      <t>ナイヨウ</t>
    </rPh>
    <phoneticPr fontId="47"/>
  </si>
  <si>
    <t>評価項目</t>
    <rPh sb="0" eb="2">
      <t>ヒョウカ</t>
    </rPh>
    <rPh sb="2" eb="4">
      <t>コウモク</t>
    </rPh>
    <phoneticPr fontId="47"/>
  </si>
  <si>
    <t>評価基準</t>
    <rPh sb="0" eb="2">
      <t>ヒョウカ</t>
    </rPh>
    <rPh sb="2" eb="4">
      <t>キジュン</t>
    </rPh>
    <phoneticPr fontId="47"/>
  </si>
  <si>
    <t>評価結果</t>
    <rPh sb="0" eb="2">
      <t>ヒョウカ</t>
    </rPh>
    <rPh sb="2" eb="4">
      <t>ケッカ</t>
    </rPh>
    <phoneticPr fontId="47"/>
  </si>
  <si>
    <t>助言
※「不可」が「可」になるための具体的な助言等</t>
    <rPh sb="0" eb="2">
      <t>ジョゲン</t>
    </rPh>
    <rPh sb="5" eb="7">
      <t>フカ</t>
    </rPh>
    <rPh sb="24" eb="25">
      <t>ナド</t>
    </rPh>
    <phoneticPr fontId="47"/>
  </si>
  <si>
    <t>運営方針</t>
    <rPh sb="0" eb="2">
      <t>ウンエイ</t>
    </rPh>
    <rPh sb="2" eb="4">
      <t>ホウシン</t>
    </rPh>
    <phoneticPr fontId="47"/>
  </si>
  <si>
    <t>常時の支援体制を確保することにより、利用者が地域において、家庭的な環境及び地域住民との交流の下で自立した日常生活または社会生活を営むことができるよう、援助を適切かつ効果的におこなう方針である</t>
    <rPh sb="0" eb="2">
      <t>ジョウジ</t>
    </rPh>
    <rPh sb="3" eb="5">
      <t>シエン</t>
    </rPh>
    <rPh sb="5" eb="7">
      <t>タイセイ</t>
    </rPh>
    <rPh sb="8" eb="10">
      <t>カクホ</t>
    </rPh>
    <rPh sb="18" eb="21">
      <t>リヨウシャ</t>
    </rPh>
    <rPh sb="22" eb="24">
      <t>チイキ</t>
    </rPh>
    <rPh sb="29" eb="32">
      <t>カテイテキ</t>
    </rPh>
    <rPh sb="33" eb="35">
      <t>カンキョウ</t>
    </rPh>
    <rPh sb="35" eb="36">
      <t>オヨ</t>
    </rPh>
    <rPh sb="37" eb="39">
      <t>チイキ</t>
    </rPh>
    <rPh sb="39" eb="41">
      <t>ジュウミン</t>
    </rPh>
    <rPh sb="43" eb="45">
      <t>コウリュウ</t>
    </rPh>
    <rPh sb="46" eb="47">
      <t>モト</t>
    </rPh>
    <rPh sb="48" eb="50">
      <t>ジリツ</t>
    </rPh>
    <rPh sb="52" eb="54">
      <t>ニチジョウ</t>
    </rPh>
    <rPh sb="54" eb="56">
      <t>セイカツ</t>
    </rPh>
    <rPh sb="59" eb="61">
      <t>シャカイ</t>
    </rPh>
    <rPh sb="61" eb="63">
      <t>セイカツ</t>
    </rPh>
    <rPh sb="64" eb="65">
      <t>イトナ</t>
    </rPh>
    <rPh sb="75" eb="77">
      <t>エンジョ</t>
    </rPh>
    <rPh sb="78" eb="80">
      <t>テキセツ</t>
    </rPh>
    <rPh sb="82" eb="85">
      <t>コウカテキ</t>
    </rPh>
    <rPh sb="90" eb="92">
      <t>ホウシン</t>
    </rPh>
    <phoneticPr fontId="47"/>
  </si>
  <si>
    <t>可</t>
    <rPh sb="0" eb="1">
      <t>カ</t>
    </rPh>
    <phoneticPr fontId="47"/>
  </si>
  <si>
    <t>上記について、援助を適切かつ効果的におこなう方針でない</t>
    <rPh sb="0" eb="2">
      <t>ジョウキ</t>
    </rPh>
    <rPh sb="7" eb="9">
      <t>エンジョ</t>
    </rPh>
    <rPh sb="22" eb="24">
      <t>ホウシン</t>
    </rPh>
    <phoneticPr fontId="47"/>
  </si>
  <si>
    <t>不可</t>
    <rPh sb="0" eb="2">
      <t>フカ</t>
    </rPh>
    <phoneticPr fontId="47"/>
  </si>
  <si>
    <t>活動内容</t>
    <rPh sb="0" eb="2">
      <t>カツドウ</t>
    </rPh>
    <rPh sb="2" eb="4">
      <t>ナイヨウ</t>
    </rPh>
    <phoneticPr fontId="47"/>
  </si>
  <si>
    <t>日中活動</t>
    <rPh sb="0" eb="2">
      <t>ニッチュウ</t>
    </rPh>
    <rPh sb="2" eb="4">
      <t>カツドウ</t>
    </rPh>
    <phoneticPr fontId="47"/>
  </si>
  <si>
    <t>日中を共同生活住居で過ごす利用者の支援にあたって、当該利用者の意向を踏まえた日中サービス支援型共同生活援助計画に基づき、充実した地域生活を送ることが出来るよう外出や余暇活動等の社会生活上の支援に努めている(具体的に努める予定がある)</t>
    <rPh sb="0" eb="2">
      <t>ニッチュウ</t>
    </rPh>
    <rPh sb="3" eb="5">
      <t>キョウドウ</t>
    </rPh>
    <rPh sb="5" eb="7">
      <t>セイカツ</t>
    </rPh>
    <rPh sb="7" eb="9">
      <t>ジュウキョ</t>
    </rPh>
    <rPh sb="10" eb="11">
      <t>ス</t>
    </rPh>
    <rPh sb="13" eb="16">
      <t>リヨウシャ</t>
    </rPh>
    <rPh sb="17" eb="19">
      <t>シエン</t>
    </rPh>
    <rPh sb="25" eb="27">
      <t>トウガイ</t>
    </rPh>
    <rPh sb="27" eb="30">
      <t>リヨウシャ</t>
    </rPh>
    <rPh sb="31" eb="33">
      <t>イコウ</t>
    </rPh>
    <rPh sb="34" eb="35">
      <t>フ</t>
    </rPh>
    <rPh sb="38" eb="40">
      <t>ニッチュウ</t>
    </rPh>
    <rPh sb="44" eb="47">
      <t>シエンガタ</t>
    </rPh>
    <rPh sb="47" eb="49">
      <t>キョウドウ</t>
    </rPh>
    <rPh sb="49" eb="51">
      <t>セイカツ</t>
    </rPh>
    <rPh sb="51" eb="53">
      <t>エンジョ</t>
    </rPh>
    <rPh sb="53" eb="55">
      <t>ケイカク</t>
    </rPh>
    <rPh sb="56" eb="57">
      <t>モト</t>
    </rPh>
    <rPh sb="60" eb="62">
      <t>ジュウジツ</t>
    </rPh>
    <rPh sb="64" eb="66">
      <t>チイキ</t>
    </rPh>
    <rPh sb="66" eb="68">
      <t>セイカツ</t>
    </rPh>
    <rPh sb="69" eb="70">
      <t>オク</t>
    </rPh>
    <rPh sb="74" eb="76">
      <t>デキ</t>
    </rPh>
    <rPh sb="79" eb="81">
      <t>ガイシュツ</t>
    </rPh>
    <rPh sb="82" eb="84">
      <t>ヨカ</t>
    </rPh>
    <rPh sb="84" eb="86">
      <t>カツドウ</t>
    </rPh>
    <rPh sb="86" eb="87">
      <t>ナド</t>
    </rPh>
    <rPh sb="88" eb="90">
      <t>シャカイ</t>
    </rPh>
    <rPh sb="90" eb="92">
      <t>セイカツ</t>
    </rPh>
    <rPh sb="92" eb="93">
      <t>ジョウ</t>
    </rPh>
    <rPh sb="94" eb="96">
      <t>シエン</t>
    </rPh>
    <rPh sb="97" eb="98">
      <t>ツト</t>
    </rPh>
    <rPh sb="103" eb="106">
      <t>グタイテキ</t>
    </rPh>
    <rPh sb="110" eb="112">
      <t>ヨテイ</t>
    </rPh>
    <phoneticPr fontId="47"/>
  </si>
  <si>
    <t>上記について、努めていない(具体的に努める予定がない)</t>
    <rPh sb="0" eb="2">
      <t>ジョウキ</t>
    </rPh>
    <rPh sb="7" eb="8">
      <t>ツト</t>
    </rPh>
    <rPh sb="14" eb="17">
      <t>グタイテキ</t>
    </rPh>
    <rPh sb="18" eb="19">
      <t>ツト</t>
    </rPh>
    <rPh sb="21" eb="23">
      <t>ヨテイ</t>
    </rPh>
    <phoneticPr fontId="47"/>
  </si>
  <si>
    <t>他事業者との連携</t>
    <rPh sb="6" eb="8">
      <t>レンケイ</t>
    </rPh>
    <phoneticPr fontId="47"/>
  </si>
  <si>
    <t>特定相談支援事業をおこなう者又は他の障害福祉サービスの事業をおこなう者と緊密な連携を図っている(図る見込みである)</t>
    <rPh sb="0" eb="2">
      <t>トクテイ</t>
    </rPh>
    <rPh sb="2" eb="4">
      <t>ソウダン</t>
    </rPh>
    <rPh sb="4" eb="6">
      <t>シエン</t>
    </rPh>
    <rPh sb="6" eb="8">
      <t>ジギョウ</t>
    </rPh>
    <rPh sb="13" eb="14">
      <t>モノ</t>
    </rPh>
    <rPh sb="14" eb="15">
      <t>マタ</t>
    </rPh>
    <rPh sb="16" eb="17">
      <t>ホカ</t>
    </rPh>
    <rPh sb="18" eb="20">
      <t>ショウガイ</t>
    </rPh>
    <rPh sb="20" eb="22">
      <t>フクシ</t>
    </rPh>
    <rPh sb="27" eb="29">
      <t>ジギョウ</t>
    </rPh>
    <rPh sb="34" eb="35">
      <t>モノ</t>
    </rPh>
    <rPh sb="36" eb="38">
      <t>キンミツ</t>
    </rPh>
    <rPh sb="39" eb="41">
      <t>レンケイ</t>
    </rPh>
    <rPh sb="42" eb="43">
      <t>ハカ</t>
    </rPh>
    <rPh sb="48" eb="49">
      <t>ハカ</t>
    </rPh>
    <rPh sb="50" eb="52">
      <t>ミコ</t>
    </rPh>
    <phoneticPr fontId="47"/>
  </si>
  <si>
    <t>上記について、連携を図っていない(図る見込みがない)</t>
    <rPh sb="7" eb="9">
      <t>レンケイ</t>
    </rPh>
    <rPh sb="10" eb="11">
      <t>ハカ</t>
    </rPh>
    <rPh sb="17" eb="18">
      <t>ハカ</t>
    </rPh>
    <rPh sb="19" eb="21">
      <t>ミコ</t>
    </rPh>
    <phoneticPr fontId="47"/>
  </si>
  <si>
    <t>その他</t>
    <rPh sb="2" eb="3">
      <t>ホカ</t>
    </rPh>
    <phoneticPr fontId="47"/>
  </si>
  <si>
    <t>参考様式１０（指定申請 用（協議会による評価を知事が必要と認める場合を除く））</t>
    <rPh sb="9" eb="11">
      <t>シンセイ</t>
    </rPh>
    <phoneticPr fontId="47"/>
  </si>
  <si>
    <t>２　定期報告・評価の時期（年１回以上）</t>
    <rPh sb="2" eb="4">
      <t>テイキ</t>
    </rPh>
    <rPh sb="4" eb="6">
      <t>ホウコク</t>
    </rPh>
    <rPh sb="7" eb="9">
      <t>ヒョウカ</t>
    </rPh>
    <rPh sb="10" eb="12">
      <t>ジキ</t>
    </rPh>
    <rPh sb="13" eb="14">
      <t>ネン</t>
    </rPh>
    <rPh sb="15" eb="16">
      <t>カイ</t>
    </rPh>
    <rPh sb="16" eb="18">
      <t>イジョウ</t>
    </rPh>
    <phoneticPr fontId="47"/>
  </si>
  <si>
    <t>３　協議会等から必要な要望、助言等を聴く機会の具体的な内容</t>
    <rPh sb="2" eb="5">
      <t>キョウギカイ</t>
    </rPh>
    <rPh sb="5" eb="6">
      <t>ナド</t>
    </rPh>
    <rPh sb="8" eb="10">
      <t>ヒツヨウ</t>
    </rPh>
    <rPh sb="11" eb="13">
      <t>ヨウボウ</t>
    </rPh>
    <rPh sb="14" eb="17">
      <t>ジョゲンナド</t>
    </rPh>
    <rPh sb="18" eb="19">
      <t>キ</t>
    </rPh>
    <rPh sb="20" eb="22">
      <t>キカイ</t>
    </rPh>
    <rPh sb="23" eb="26">
      <t>グタイテキ</t>
    </rPh>
    <rPh sb="27" eb="29">
      <t>ナイヨウ</t>
    </rPh>
    <phoneticPr fontId="47"/>
  </si>
  <si>
    <t>４　そのほか参考事項</t>
    <phoneticPr fontId="47"/>
  </si>
  <si>
    <t>障害者総合支援法において既に指定</t>
    <rPh sb="0" eb="3">
      <t>ショウガイシャ</t>
    </rPh>
    <rPh sb="3" eb="5">
      <t>ソウゴウ</t>
    </rPh>
    <rPh sb="5" eb="8">
      <t>シエンホウ</t>
    </rPh>
    <rPh sb="12" eb="13">
      <t>スデ</t>
    </rPh>
    <rPh sb="14" eb="16">
      <t>シテイ</t>
    </rPh>
    <phoneticPr fontId="4"/>
  </si>
  <si>
    <t>　年　月　日</t>
    <rPh sb="1" eb="2">
      <t>ネン</t>
    </rPh>
    <rPh sb="3" eb="4">
      <t>ツキ</t>
    </rPh>
    <rPh sb="5" eb="6">
      <t>ニチ</t>
    </rPh>
    <phoneticPr fontId="4"/>
  </si>
  <si>
    <t>　　　　年　　　　月　　　　日</t>
    <rPh sb="4" eb="5">
      <t>ネン</t>
    </rPh>
    <rPh sb="9" eb="10">
      <t>ガツ</t>
    </rPh>
    <rPh sb="14" eb="15">
      <t>ニチ</t>
    </rPh>
    <phoneticPr fontId="4"/>
  </si>
  <si>
    <t>　　年　　月　　日　</t>
    <rPh sb="2" eb="3">
      <t>ネン</t>
    </rPh>
    <rPh sb="5" eb="6">
      <t>ガツ</t>
    </rPh>
    <rPh sb="8" eb="9">
      <t>ニチ</t>
    </rPh>
    <phoneticPr fontId="4"/>
  </si>
  <si>
    <t>　　　年　月　日現在</t>
    <rPh sb="3" eb="4">
      <t>ネン</t>
    </rPh>
    <rPh sb="5" eb="6">
      <t>ガツ</t>
    </rPh>
    <rPh sb="7" eb="8">
      <t>ニチ</t>
    </rPh>
    <rPh sb="8" eb="10">
      <t>ゲンザイ</t>
    </rPh>
    <phoneticPr fontId="4"/>
  </si>
  <si>
    <t>障害者総合支援法第３６条第３項各号の規定に該当しない旨の誓約書</t>
    <phoneticPr fontId="4"/>
  </si>
  <si>
    <t>　長崎県知事　　殿</t>
    <rPh sb="1" eb="4">
      <t>ナガサキケン</t>
    </rPh>
    <rPh sb="4" eb="6">
      <t>チジ</t>
    </rPh>
    <rPh sb="8" eb="9">
      <t>ドノ</t>
    </rPh>
    <phoneticPr fontId="4"/>
  </si>
  <si>
    <t>住　所</t>
    <rPh sb="0" eb="1">
      <t>じゅう</t>
    </rPh>
    <rPh sb="2" eb="3">
      <t>しょ</t>
    </rPh>
    <phoneticPr fontId="4" type="Hiragana" alignment="distributed"/>
  </si>
  <si>
    <t>　</t>
    <phoneticPr fontId="4"/>
  </si>
  <si>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4"/>
  </si>
  <si>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5"/>
  </si>
  <si>
    <t>１</t>
    <phoneticPr fontId="5"/>
  </si>
  <si>
    <t>　 申請者が都道府県の条例で定める者でないとき。</t>
    <rPh sb="6" eb="10">
      <t>トドウフケン</t>
    </rPh>
    <rPh sb="11" eb="13">
      <t>ジョウレイ</t>
    </rPh>
    <rPh sb="14" eb="15">
      <t>サダ</t>
    </rPh>
    <rPh sb="17" eb="18">
      <t>モノ</t>
    </rPh>
    <phoneticPr fontId="5"/>
  </si>
  <si>
    <t>２</t>
    <phoneticPr fontId="5"/>
  </si>
  <si>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5"/>
  </si>
  <si>
    <t>３</t>
    <phoneticPr fontId="5"/>
  </si>
  <si>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5"/>
  </si>
  <si>
    <t>４</t>
    <phoneticPr fontId="5"/>
  </si>
  <si>
    <t>　 申請者が、禁錮以上の刑に処せられ、その執行を終わり、又は執行を受けることがなくなるまでの者であるとき。</t>
    <phoneticPr fontId="5"/>
  </si>
  <si>
    <t>５</t>
    <phoneticPr fontId="5"/>
  </si>
  <si>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</si>
  <si>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　</t>
    <phoneticPr fontId="5"/>
  </si>
  <si>
    <t>　　</t>
    <phoneticPr fontId="5"/>
  </si>
  <si>
    <t>（※）児童福祉法、身体障害者福祉法、精神保健及び精神障害者福祉に関する法律、社会福祉法、</t>
    <phoneticPr fontId="5"/>
  </si>
  <si>
    <t>　　　老人福祉法、社会福祉士及び介護福祉士法、介護保険法、精神保健福祉士法</t>
    <phoneticPr fontId="5"/>
  </si>
  <si>
    <t>　　　障害者虐待の防止、障害者の養護者に対する支援等に関する法律</t>
    <phoneticPr fontId="48"/>
  </si>
  <si>
    <t>　　これらのほか、療養介護を提供するものにあっては、次の法律も含む。</t>
    <rPh sb="14" eb="16">
      <t>テイキョウ</t>
    </rPh>
    <phoneticPr fontId="4"/>
  </si>
  <si>
    <t>　　　医師法、歯科医師法、保健師助産師看護師法、医療法、薬事法、薬剤師法</t>
    <phoneticPr fontId="4"/>
  </si>
  <si>
    <t>５の２</t>
    <phoneticPr fontId="5"/>
  </si>
  <si>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5"/>
  </si>
  <si>
    <t>６</t>
    <phoneticPr fontId="5"/>
  </si>
  <si>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5"/>
  </si>
  <si>
    <t>７</t>
    <phoneticPr fontId="5"/>
  </si>
  <si>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5"/>
  </si>
  <si>
    <t>８</t>
    <phoneticPr fontId="5"/>
  </si>
  <si>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5"/>
  </si>
  <si>
    <t>９</t>
    <phoneticPr fontId="5"/>
  </si>
  <si>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5"/>
  </si>
  <si>
    <t>10</t>
    <phoneticPr fontId="5"/>
  </si>
  <si>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5"/>
  </si>
  <si>
    <t>11</t>
    <phoneticPr fontId="5"/>
  </si>
  <si>
    <t>　 申請者が、指定の申請前５年以内に障害福祉サービスに関し不正又は著しく不当な行為をした者であるとき。</t>
    <phoneticPr fontId="5"/>
  </si>
  <si>
    <t>12</t>
    <phoneticPr fontId="5"/>
  </si>
  <si>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5"/>
  </si>
  <si>
    <t>申請者が、法人でない者で、その管理者が第４号から第６号まで又は第８号から第11号までのいずれかに該当する者であるとき。</t>
    <phoneticPr fontId="4"/>
  </si>
  <si>
    <t xml:space="preserve"> </t>
    <phoneticPr fontId="5"/>
  </si>
  <si>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4"/>
  </si>
  <si>
    <t>(郵便番号</t>
  </si>
  <si>
    <t>-</t>
    <phoneticPr fontId="49"/>
  </si>
  <si>
    <t>)</t>
  </si>
  <si>
    <t>県</t>
  </si>
  <si>
    <t>市</t>
  </si>
  <si>
    <t>FAX</t>
    <phoneticPr fontId="48"/>
  </si>
  <si>
    <t>E-Mail</t>
    <phoneticPr fontId="49"/>
  </si>
  <si>
    <t>生年月日</t>
    <rPh sb="0" eb="4">
      <t>セイネンガッピ</t>
    </rPh>
    <phoneticPr fontId="49"/>
  </si>
  <si>
    <t>年</t>
    <rPh sb="0" eb="1">
      <t>ネン</t>
    </rPh>
    <phoneticPr fontId="49"/>
  </si>
  <si>
    <t>月</t>
    <rPh sb="0" eb="1">
      <t>ツキ</t>
    </rPh>
    <phoneticPr fontId="49"/>
  </si>
  <si>
    <t>日</t>
    <rPh sb="0" eb="1">
      <t>ニチ</t>
    </rPh>
    <phoneticPr fontId="4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</si>
  <si>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</si>
  <si>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</si>
  <si>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責任者
サービス管理</t>
    <rPh sb="8" eb="10">
      <t>カンリ</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</si>
  <si>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</si>
  <si>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9"/>
  </si>
  <si>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</si>
  <si>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</si>
  <si>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</si>
  <si>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</si>
  <si>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</si>
  <si>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</si>
  <si>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9"/>
  </si>
  <si>
    <t>サービスの提供形態(該当部分に○)</t>
  </si>
  <si>
    <t>生活支援員の業務の外部委託の予定</t>
    <phoneticPr fontId="4"/>
  </si>
  <si>
    <t>有</t>
    <rPh sb="0" eb="1">
      <t>ユウ</t>
    </rPh>
    <phoneticPr fontId="49"/>
  </si>
  <si>
    <t>無</t>
    <rPh sb="0" eb="1">
      <t>ム</t>
    </rPh>
    <phoneticPr fontId="49"/>
  </si>
  <si>
    <t>有の場合の月間時間数</t>
    <rPh sb="0" eb="1">
      <t>ユウ</t>
    </rPh>
    <rPh sb="2" eb="4">
      <t>バアイ</t>
    </rPh>
    <rPh sb="5" eb="7">
      <t>ゲッカン</t>
    </rPh>
    <rPh sb="7" eb="10">
      <t>ジカンスウ</t>
    </rPh>
    <phoneticPr fontId="49"/>
  </si>
  <si>
    <t>利用定員(人)</t>
    <rPh sb="0" eb="2">
      <t>リヨウ</t>
    </rPh>
    <rPh sb="2" eb="4">
      <t>テイイン</t>
    </rPh>
    <rPh sb="5" eb="6">
      <t>ニン</t>
    </rPh>
    <phoneticPr fontId="4"/>
  </si>
  <si>
    <t>利用者の推定数(人)</t>
    <rPh sb="0" eb="3">
      <t>リヨウシャ</t>
    </rPh>
    <rPh sb="4" eb="7">
      <t>スイテイスウ</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</si>
  <si>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49"/>
  </si>
  <si>
    <t>連携する施設の種別</t>
    <rPh sb="0" eb="2">
      <t>レンケイ</t>
    </rPh>
    <rPh sb="4" eb="6">
      <t>シセツ</t>
    </rPh>
    <rPh sb="7" eb="9">
      <t>シュベツ</t>
    </rPh>
    <phoneticPr fontId="49"/>
  </si>
  <si>
    <t>施設名</t>
    <rPh sb="0" eb="3">
      <t>シセツメイ</t>
    </rPh>
    <phoneticPr fontId="49"/>
  </si>
  <si>
    <t>支援体制の概要</t>
    <rPh sb="0" eb="4">
      <t>シエンタイセイ</t>
    </rPh>
    <rPh sb="5" eb="7">
      <t>ガイヨウ</t>
    </rPh>
    <phoneticPr fontId="49"/>
  </si>
  <si>
    <t>協力医療機関</t>
    <rPh sb="0" eb="2">
      <t>キョウリョク</t>
    </rPh>
    <rPh sb="2" eb="6">
      <t>イリョウキカン</t>
    </rPh>
    <phoneticPr fontId="49"/>
  </si>
  <si>
    <t>名称</t>
    <rPh sb="0" eb="2">
      <t>メイショウ</t>
    </rPh>
    <phoneticPr fontId="49"/>
  </si>
  <si>
    <t>主な診療科名</t>
    <rPh sb="0" eb="1">
      <t>オモ</t>
    </rPh>
    <rPh sb="2" eb="5">
      <t>シンリョウカ</t>
    </rPh>
    <rPh sb="5" eb="6">
      <t>メイ</t>
    </rPh>
    <phoneticPr fontId="49"/>
  </si>
  <si>
    <t>協力歯科医療機関</t>
    <rPh sb="0" eb="2">
      <t>キョウリョク</t>
    </rPh>
    <rPh sb="2" eb="4">
      <t>シカ</t>
    </rPh>
    <rPh sb="4" eb="8">
      <t>イリョウキカン</t>
    </rPh>
    <phoneticPr fontId="49"/>
  </si>
  <si>
    <t>○共同生活住居の情報</t>
    <rPh sb="1" eb="3">
      <t>キョウドウ</t>
    </rPh>
    <rPh sb="3" eb="5">
      <t>セイカツ</t>
    </rPh>
    <rPh sb="5" eb="7">
      <t>ジュウキョ</t>
    </rPh>
    <rPh sb="8" eb="10">
      <t>ジョウホウ</t>
    </rPh>
    <phoneticPr fontId="49"/>
  </si>
  <si>
    <t>共同生活住居①(主たる事業所)</t>
    <rPh sb="0" eb="6">
      <t>キョウドウセイカツジュウキョ</t>
    </rPh>
    <rPh sb="8" eb="9">
      <t>シュ</t>
    </rPh>
    <rPh sb="11" eb="14">
      <t>ジギョウショ</t>
    </rPh>
    <phoneticPr fontId="4"/>
  </si>
  <si>
    <t xml:space="preserve"> </t>
    <phoneticPr fontId="49"/>
  </si>
  <si>
    <t>住居区分</t>
    <rPh sb="0" eb="4">
      <t>ジュウキョクブン</t>
    </rPh>
    <phoneticPr fontId="49"/>
  </si>
  <si>
    <t>一戸建て</t>
    <rPh sb="0" eb="3">
      <t>イッコダ</t>
    </rPh>
    <phoneticPr fontId="49"/>
  </si>
  <si>
    <t>アパート</t>
    <phoneticPr fontId="49"/>
  </si>
  <si>
    <t>マンション</t>
    <phoneticPr fontId="49"/>
  </si>
  <si>
    <t>その他</t>
    <rPh sb="2" eb="3">
      <t>ホカ</t>
    </rPh>
    <phoneticPr fontId="49"/>
  </si>
  <si>
    <t>建物所有者名</t>
    <rPh sb="0" eb="2">
      <t>タテモノ</t>
    </rPh>
    <rPh sb="2" eb="5">
      <t>ショユウシャ</t>
    </rPh>
    <rPh sb="5" eb="6">
      <t>メイ</t>
    </rPh>
    <phoneticPr fontId="4"/>
  </si>
  <si>
    <t>賃貸借契約の内容</t>
    <rPh sb="0" eb="5">
      <t>チンタイシャクケイヤク</t>
    </rPh>
    <rPh sb="6" eb="8">
      <t>ナイヨウ</t>
    </rPh>
    <phoneticPr fontId="4"/>
  </si>
  <si>
    <t>家賃月額(円)</t>
    <rPh sb="0" eb="2">
      <t>ヤチン</t>
    </rPh>
    <rPh sb="2" eb="4">
      <t>ゲツガク</t>
    </rPh>
    <rPh sb="5" eb="6">
      <t>エン</t>
    </rPh>
    <phoneticPr fontId="49"/>
  </si>
  <si>
    <t>契約期間</t>
    <rPh sb="0" eb="4">
      <t>ケイヤクキカン</t>
    </rPh>
    <phoneticPr fontId="49"/>
  </si>
  <si>
    <t>～</t>
    <phoneticPr fontId="49"/>
  </si>
  <si>
    <t>住居の利用定員(人)</t>
    <rPh sb="0" eb="2">
      <t>ジュウキョ</t>
    </rPh>
    <rPh sb="3" eb="7">
      <t>リヨウテイイン</t>
    </rPh>
    <rPh sb="8" eb="9">
      <t>ニン</t>
    </rPh>
    <phoneticPr fontId="4"/>
  </si>
  <si>
    <t>居室数</t>
    <rPh sb="0" eb="3">
      <t>キョシツスウ</t>
    </rPh>
    <phoneticPr fontId="49"/>
  </si>
  <si>
    <t>室(うち個室</t>
    <rPh sb="0" eb="1">
      <t>シツ</t>
    </rPh>
    <rPh sb="4" eb="6">
      <t>コシツ</t>
    </rPh>
    <phoneticPr fontId="49"/>
  </si>
  <si>
    <t>室)</t>
    <rPh sb="0" eb="1">
      <t>シツ</t>
    </rPh>
    <phoneticPr fontId="49"/>
  </si>
  <si>
    <t>入居者１人当たりの居室の最小床面積(㎡)</t>
    <rPh sb="0" eb="3">
      <t>ニュウキョシャ</t>
    </rPh>
    <rPh sb="4" eb="5">
      <t>ヒト</t>
    </rPh>
    <rPh sb="5" eb="6">
      <t>ア</t>
    </rPh>
    <rPh sb="9" eb="11">
      <t>キョシツ</t>
    </rPh>
    <rPh sb="12" eb="14">
      <t>サイショウ</t>
    </rPh>
    <rPh sb="14" eb="17">
      <t>ユカメンセキ</t>
    </rPh>
    <phoneticPr fontId="4"/>
  </si>
  <si>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4"/>
  </si>
  <si>
    <t>主たる対象者
(対象とするものに○)</t>
    <rPh sb="0" eb="1">
      <t>シュ</t>
    </rPh>
    <rPh sb="3" eb="6">
      <t>タイショウシャ</t>
    </rPh>
    <rPh sb="8" eb="10">
      <t>タイショウ</t>
    </rPh>
    <phoneticPr fontId="49"/>
  </si>
  <si>
    <t>身体障害</t>
    <rPh sb="0" eb="2">
      <t>シンタイ</t>
    </rPh>
    <rPh sb="2" eb="4">
      <t>ショウガイ</t>
    </rPh>
    <phoneticPr fontId="49"/>
  </si>
  <si>
    <t>知的障害</t>
    <rPh sb="0" eb="2">
      <t>チテキ</t>
    </rPh>
    <rPh sb="2" eb="4">
      <t>ショウガイ</t>
    </rPh>
    <phoneticPr fontId="49"/>
  </si>
  <si>
    <t>精神障害</t>
    <rPh sb="0" eb="2">
      <t>セイシン</t>
    </rPh>
    <rPh sb="2" eb="4">
      <t>ショウガイ</t>
    </rPh>
    <phoneticPr fontId="49"/>
  </si>
  <si>
    <t>難病等対象者</t>
    <rPh sb="0" eb="2">
      <t>ナンビョウ</t>
    </rPh>
    <rPh sb="2" eb="3">
      <t>トウ</t>
    </rPh>
    <rPh sb="3" eb="6">
      <t>タイショウシャ</t>
    </rPh>
    <phoneticPr fontId="49"/>
  </si>
  <si>
    <t>共同生活住居②</t>
    <rPh sb="0" eb="6">
      <t>キョウドウセイカツジュウキョ</t>
    </rPh>
    <phoneticPr fontId="4"/>
  </si>
  <si>
    <t>共同生活住居③</t>
    <rPh sb="0" eb="6">
      <t>キョウドウセイカツジュウキョ</t>
    </rPh>
    <phoneticPr fontId="4"/>
  </si>
  <si>
    <t>○サテライト型住居の情報</t>
    <rPh sb="6" eb="7">
      <t>ガタ</t>
    </rPh>
    <rPh sb="7" eb="9">
      <t>ジュウキョ</t>
    </rPh>
    <rPh sb="10" eb="12">
      <t>ジョウホウ</t>
    </rPh>
    <phoneticPr fontId="49"/>
  </si>
  <si>
    <t>居室の最小床面積(㎡)</t>
    <rPh sb="0" eb="2">
      <t>キョシツ</t>
    </rPh>
    <rPh sb="3" eb="5">
      <t>サイショウ</t>
    </rPh>
    <rPh sb="5" eb="8">
      <t>ユカメンセキ</t>
    </rPh>
    <phoneticPr fontId="49"/>
  </si>
  <si>
    <t>本体住居の名称</t>
    <phoneticPr fontId="4"/>
  </si>
  <si>
    <t>本体住居との距離(㎞)</t>
  </si>
  <si>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</si>
  <si>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9"/>
  </si>
  <si>
    <t>２．更新の場合には、「利用者の推定数」欄は前年度の平均利用者数を記入してください。</t>
    <phoneticPr fontId="49"/>
  </si>
  <si>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</si>
  <si>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記入欄不足時の資料</t>
  </si>
  <si>
    <t>■サービス管理責任者</t>
    <rPh sb="5" eb="7">
      <t>カンリ</t>
    </rPh>
    <rPh sb="7" eb="9">
      <t>セキニン</t>
    </rPh>
    <rPh sb="9" eb="10">
      <t>シャ</t>
    </rPh>
    <phoneticPr fontId="48"/>
  </si>
  <si>
    <t>責任者
サービス管理</t>
    <phoneticPr fontId="4"/>
  </si>
  <si>
    <t>■事業所の体制</t>
    <rPh sb="1" eb="4">
      <t>ジギョウショ</t>
    </rPh>
    <rPh sb="5" eb="7">
      <t>タイセイ</t>
    </rPh>
    <phoneticPr fontId="48"/>
  </si>
  <si>
    <t>事業所の体制</t>
    <rPh sb="0" eb="3">
      <t>ジギョウショ</t>
    </rPh>
    <rPh sb="4" eb="6">
      <t>タイセイ</t>
    </rPh>
    <phoneticPr fontId="49"/>
  </si>
  <si>
    <t>他に指定を受けている障害福祉サービス等</t>
    <phoneticPr fontId="49"/>
  </si>
  <si>
    <t>種類</t>
    <rPh sb="0" eb="2">
      <t>シュルイ</t>
    </rPh>
    <phoneticPr fontId="49"/>
  </si>
  <si>
    <t>事業所名</t>
    <rPh sb="0" eb="4">
      <t>ジギョウショメイ</t>
    </rPh>
    <phoneticPr fontId="49"/>
  </si>
  <si>
    <t>事業所番号</t>
    <rPh sb="0" eb="5">
      <t>ジギョウショバンゴウ</t>
    </rPh>
    <phoneticPr fontId="49"/>
  </si>
  <si>
    <t>委託による提携事業所</t>
    <rPh sb="0" eb="2">
      <t>イタク</t>
    </rPh>
    <rPh sb="5" eb="7">
      <t>テイケイ</t>
    </rPh>
    <rPh sb="7" eb="10">
      <t>ジギョウショ</t>
    </rPh>
    <phoneticPr fontId="49"/>
  </si>
  <si>
    <t>■協力医療機関</t>
    <rPh sb="1" eb="3">
      <t>キョウリョク</t>
    </rPh>
    <rPh sb="3" eb="5">
      <t>イリョウ</t>
    </rPh>
    <rPh sb="5" eb="7">
      <t>キカン</t>
    </rPh>
    <phoneticPr fontId="4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</si>
  <si>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</si>
  <si>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57"/>
  </si>
  <si>
    <t>共同生活援助・介護サービス包括型</t>
    <rPh sb="0" eb="2">
      <t>キョウドウ</t>
    </rPh>
    <rPh sb="2" eb="4">
      <t>セイカツ</t>
    </rPh>
    <rPh sb="4" eb="6">
      <t>エンジョ</t>
    </rPh>
    <phoneticPr fontId="4"/>
  </si>
  <si>
    <t>年</t>
    <rPh sb="0" eb="1">
      <t>ネン</t>
    </rPh>
    <phoneticPr fontId="4"/>
  </si>
  <si>
    <t>月</t>
    <rPh sb="0" eb="1">
      <t>ゲツ</t>
    </rPh>
    <phoneticPr fontId="4"/>
  </si>
  <si>
    <t>事業所名</t>
    <rPh sb="0" eb="3">
      <t>ジギョウショ</t>
    </rPh>
    <rPh sb="3" eb="4">
      <t>メイ</t>
    </rPh>
    <phoneticPr fontId="57"/>
  </si>
  <si>
    <t>(1)記載する期間</t>
    <rPh sb="3" eb="5">
      <t>キサイ</t>
    </rPh>
    <rPh sb="7" eb="9">
      <t>キカン</t>
    </rPh>
    <phoneticPr fontId="4"/>
  </si>
  <si>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</si>
  <si>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7"/>
  </si>
  <si>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</si>
  <si>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</si>
  <si>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</si>
  <si>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</si>
  <si>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</si>
  <si>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</si>
  <si>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</si>
  <si>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</si>
  <si>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</si>
  <si>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</si>
  <si>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</si>
  <si>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第５週</t>
    <rPh sb="0" eb="1">
      <t>ダイ</t>
    </rPh>
    <rPh sb="2" eb="3">
      <t>シュウ</t>
    </rPh>
    <phoneticPr fontId="4"/>
  </si>
  <si>
    <t>サービス管理責任者</t>
    <rPh sb="4" eb="6">
      <t>カンリ</t>
    </rPh>
    <rPh sb="6" eb="9">
      <t>セキニンシャ</t>
    </rPh>
    <phoneticPr fontId="59"/>
  </si>
  <si>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</si>
  <si>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</si>
  <si>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</si>
  <si>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</si>
  <si>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4"/>
  </si>
  <si>
    <t>平均利用者数</t>
    <rPh sb="0" eb="2">
      <t>ヘイキン</t>
    </rPh>
    <rPh sb="2" eb="6">
      <t>リヨウシャスウ</t>
    </rPh>
    <phoneticPr fontId="4"/>
  </si>
  <si>
    <t>個人居宅介護
利用者数平均</t>
    <rPh sb="11" eb="13">
      <t>ヘイキン</t>
    </rPh>
    <phoneticPr fontId="59"/>
  </si>
  <si>
    <t>利用者延べ数計</t>
    <rPh sb="3" eb="4">
      <t>ノ</t>
    </rPh>
    <rPh sb="6" eb="7">
      <t>ケイ</t>
    </rPh>
    <phoneticPr fontId="4"/>
  </si>
  <si>
    <t>　区分１以下の延べ利用者数</t>
    <rPh sb="1" eb="3">
      <t>クブン</t>
    </rPh>
    <rPh sb="4" eb="6">
      <t>イカ</t>
    </rPh>
    <rPh sb="7" eb="8">
      <t>ノ</t>
    </rPh>
    <rPh sb="9" eb="13">
      <t>リヨウシャスウ</t>
    </rPh>
    <phoneticPr fontId="59"/>
  </si>
  <si>
    <t>　区分２の延べ利用者数</t>
    <rPh sb="1" eb="3">
      <t>クブン</t>
    </rPh>
    <rPh sb="5" eb="6">
      <t>ノ</t>
    </rPh>
    <rPh sb="7" eb="11">
      <t>リヨウシャスウ</t>
    </rPh>
    <phoneticPr fontId="59"/>
  </si>
  <si>
    <t>　区分３の延べ利用者数</t>
    <rPh sb="1" eb="3">
      <t>クブン</t>
    </rPh>
    <rPh sb="5" eb="6">
      <t>ノ</t>
    </rPh>
    <rPh sb="7" eb="11">
      <t>リヨウシャスウ</t>
    </rPh>
    <phoneticPr fontId="59"/>
  </si>
  <si>
    <t>　区分４の延べ利用者数</t>
    <rPh sb="1" eb="3">
      <t>クブン</t>
    </rPh>
    <rPh sb="5" eb="6">
      <t>ノ</t>
    </rPh>
    <rPh sb="7" eb="11">
      <t>リヨウシャスウ</t>
    </rPh>
    <phoneticPr fontId="59"/>
  </si>
  <si>
    <t>個人居宅介護利用者数</t>
    <rPh sb="0" eb="2">
      <t>コジン</t>
    </rPh>
    <rPh sb="2" eb="4">
      <t>キョタク</t>
    </rPh>
    <rPh sb="4" eb="6">
      <t>カイゴ</t>
    </rPh>
    <rPh sb="6" eb="9">
      <t>リヨウシャ</t>
    </rPh>
    <rPh sb="9" eb="10">
      <t>スウ</t>
    </rPh>
    <phoneticPr fontId="59"/>
  </si>
  <si>
    <t>　区分５の延べ利用者数</t>
    <rPh sb="1" eb="3">
      <t>クブン</t>
    </rPh>
    <rPh sb="5" eb="6">
      <t>ノ</t>
    </rPh>
    <rPh sb="7" eb="11">
      <t>リヨウシャスウ</t>
    </rPh>
    <phoneticPr fontId="59"/>
  </si>
  <si>
    <t>個人居宅介護利用者数</t>
    <rPh sb="0" eb="2">
      <t>コジン</t>
    </rPh>
    <rPh sb="9" eb="10">
      <t>スウ</t>
    </rPh>
    <phoneticPr fontId="59"/>
  </si>
  <si>
    <t>　区分６の延べ利用者数</t>
    <rPh sb="1" eb="3">
      <t>クブン</t>
    </rPh>
    <rPh sb="5" eb="6">
      <t>ノ</t>
    </rPh>
    <rPh sb="7" eb="11">
      <t>リヨウシャスウ</t>
    </rPh>
    <phoneticPr fontId="59"/>
  </si>
  <si>
    <t>開所日数</t>
    <rPh sb="0" eb="2">
      <t>カイショ</t>
    </rPh>
    <rPh sb="2" eb="4">
      <t>ニッスウ</t>
    </rPh>
    <phoneticPr fontId="48"/>
  </si>
  <si>
    <t>＜人員に関する基準＞</t>
    <rPh sb="1" eb="3">
      <t>ジンイン</t>
    </rPh>
    <rPh sb="4" eb="5">
      <t>カン</t>
    </rPh>
    <rPh sb="7" eb="9">
      <t>キジュン</t>
    </rPh>
    <phoneticPr fontId="4"/>
  </si>
  <si>
    <t>区分</t>
    <rPh sb="0" eb="2">
      <t>クブン</t>
    </rPh>
    <phoneticPr fontId="48"/>
  </si>
  <si>
    <t>世話人</t>
    <rPh sb="0" eb="3">
      <t>セワニン</t>
    </rPh>
    <phoneticPr fontId="59"/>
  </si>
  <si>
    <t>生活支援員</t>
  </si>
  <si>
    <t>必要な配置数</t>
    <rPh sb="0" eb="2">
      <t>ヒツヨウ</t>
    </rPh>
    <rPh sb="3" eb="6">
      <t>ハイチスウ</t>
    </rPh>
    <phoneticPr fontId="48"/>
  </si>
  <si>
    <t>＜実人数集計＞</t>
    <rPh sb="1" eb="2">
      <t>ジツ</t>
    </rPh>
    <rPh sb="2" eb="4">
      <t>ニンズウ</t>
    </rPh>
    <rPh sb="4" eb="6">
      <t>シュウケイ</t>
    </rPh>
    <phoneticPr fontId="4"/>
  </si>
  <si>
    <t>専従</t>
    <rPh sb="0" eb="2">
      <t>センジュウ</t>
    </rPh>
    <phoneticPr fontId="48"/>
  </si>
  <si>
    <t>兼務</t>
    <rPh sb="0" eb="2">
      <t>ケンム</t>
    </rPh>
    <phoneticPr fontId="48"/>
  </si>
  <si>
    <t>常勤</t>
    <rPh sb="0" eb="2">
      <t>ジョウキン</t>
    </rPh>
    <phoneticPr fontId="4"/>
  </si>
  <si>
    <t>非常勤</t>
    <rPh sb="0" eb="3">
      <t>ヒジョウキン</t>
    </rPh>
    <phoneticPr fontId="4"/>
  </si>
  <si>
    <t>常勤換算数</t>
    <rPh sb="0" eb="5">
      <t>ジョウキンカンサンスウ</t>
    </rPh>
    <phoneticPr fontId="5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</si>
  <si>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7"/>
  </si>
  <si>
    <t>　(1) 「４週」・「暦月」のいずれかを選択してください。</t>
    <rPh sb="7" eb="8">
      <t>シュウ</t>
    </rPh>
    <rPh sb="11" eb="12">
      <t>レキ</t>
    </rPh>
    <rPh sb="12" eb="13">
      <t>ツキ</t>
    </rPh>
    <rPh sb="20" eb="22">
      <t>センタク</t>
    </rPh>
    <phoneticPr fontId="57"/>
  </si>
  <si>
    <t>　(2) 「予定」・「実績」のいずれかを選択してください。</t>
    <rPh sb="6" eb="8">
      <t>ヨテイ</t>
    </rPh>
    <rPh sb="11" eb="13">
      <t>ジッセキ</t>
    </rPh>
    <rPh sb="20" eb="22">
      <t>センタク</t>
    </rPh>
    <phoneticPr fontId="5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</si>
  <si>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7"/>
  </si>
  <si>
    <t>　(4) 従業者の職種を入力してください。</t>
    <rPh sb="5" eb="8">
      <t>ジュウギョウシャ</t>
    </rPh>
    <rPh sb="9" eb="11">
      <t>ショクシュ</t>
    </rPh>
    <rPh sb="12" eb="14">
      <t>ニュウリョク</t>
    </rPh>
    <phoneticPr fontId="57"/>
  </si>
  <si>
    <t xml:space="preserve"> 　　 記入の順序は、職種ごとにまとめてください。</t>
    <rPh sb="4" eb="6">
      <t>キニュウ</t>
    </rPh>
    <rPh sb="7" eb="9">
      <t>ジュンジョ</t>
    </rPh>
    <rPh sb="11" eb="13">
      <t>ショクシュ</t>
    </rPh>
    <phoneticPr fontId="5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</si>
  <si>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5"/>
  </si>
  <si>
    <t>記号</t>
    <rPh sb="0" eb="2">
      <t>キゴウ</t>
    </rPh>
    <phoneticPr fontId="57"/>
  </si>
  <si>
    <t>区分</t>
    <rPh sb="0" eb="2">
      <t>クブン</t>
    </rPh>
    <phoneticPr fontId="57"/>
  </si>
  <si>
    <t>常勤で専従</t>
    <rPh sb="0" eb="2">
      <t>ジョウキン</t>
    </rPh>
    <rPh sb="3" eb="5">
      <t>センジュウ</t>
    </rPh>
    <phoneticPr fontId="57"/>
  </si>
  <si>
    <t>常勤で兼務</t>
    <rPh sb="0" eb="2">
      <t>ジョウキン</t>
    </rPh>
    <rPh sb="3" eb="5">
      <t>ケンム</t>
    </rPh>
    <phoneticPr fontId="57"/>
  </si>
  <si>
    <t>非常勤で専従</t>
    <rPh sb="0" eb="3">
      <t>ヒジョウキン</t>
    </rPh>
    <rPh sb="4" eb="6">
      <t>センジュウ</t>
    </rPh>
    <phoneticPr fontId="57"/>
  </si>
  <si>
    <t>非常勤で兼務</t>
    <rPh sb="0" eb="3">
      <t>ヒジョウキン</t>
    </rPh>
    <rPh sb="4" eb="6">
      <t>ケンム</t>
    </rPh>
    <phoneticPr fontId="57"/>
  </si>
  <si>
    <t>（注）常勤・非常勤の区分について</t>
    <rPh sb="1" eb="2">
      <t>チュウ</t>
    </rPh>
    <rPh sb="3" eb="5">
      <t>ジョウキン</t>
    </rPh>
    <rPh sb="6" eb="9">
      <t>ヒジョウキン</t>
    </rPh>
    <rPh sb="10" eb="12">
      <t>クブン</t>
    </rPh>
    <phoneticPr fontId="5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</si>
  <si>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</si>
  <si>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7"/>
  </si>
  <si>
    <t>　(6) 従業者の保有する資格を入力してください。</t>
    <rPh sb="5" eb="8">
      <t>ジュウギョウシャ</t>
    </rPh>
    <rPh sb="9" eb="11">
      <t>ホユウ</t>
    </rPh>
    <rPh sb="13" eb="15">
      <t>シカク</t>
    </rPh>
    <rPh sb="16" eb="18">
      <t>ニュウリョク</t>
    </rPh>
    <phoneticPr fontId="57"/>
  </si>
  <si>
    <t xml:space="preserve"> 　　 保有資格を全て記入するのではなく、人員基準・加配加算上、求められる資格等を入力してください。</t>
    <phoneticPr fontId="5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</si>
  <si>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7"/>
  </si>
  <si>
    <t>　(7) 従業者の氏名を記入してください。</t>
    <rPh sb="5" eb="8">
      <t>ジュウギョウシャ</t>
    </rPh>
    <rPh sb="9" eb="11">
      <t>シメイ</t>
    </rPh>
    <rPh sb="12" eb="14">
      <t>キニュウ</t>
    </rPh>
    <phoneticPr fontId="57"/>
  </si>
  <si>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</si>
  <si>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</si>
  <si>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5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</si>
  <si>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</si>
  <si>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5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</si>
  <si>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</si>
  <si>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7"/>
  </si>
  <si>
    <t>　　　 その他、特記事項欄としてもご活用ください。</t>
    <rPh sb="6" eb="7">
      <t>タ</t>
    </rPh>
    <rPh sb="8" eb="10">
      <t>トッキ</t>
    </rPh>
    <rPh sb="10" eb="12">
      <t>ジコウ</t>
    </rPh>
    <rPh sb="12" eb="13">
      <t>ラン</t>
    </rPh>
    <rPh sb="18" eb="20">
      <t>カツヨウ</t>
    </rPh>
    <phoneticPr fontId="15"/>
  </si>
  <si>
    <t xml:space="preserve"> （12) 必要項目を満たしていれば、各事業所で使用するシフト表等をもって代替書類として差し支えありません。</t>
  </si>
  <si>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</si>
  <si>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</si>
  <si>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４週</t>
  </si>
  <si>
    <t>夜間支援従事者</t>
    <rPh sb="0" eb="7">
      <t>ヤカンシエンジュウジシャ</t>
    </rPh>
    <phoneticPr fontId="59"/>
  </si>
  <si>
    <t>夜間支援従事者</t>
    <rPh sb="0" eb="2">
      <t>ヤカン</t>
    </rPh>
    <rPh sb="2" eb="4">
      <t>シエン</t>
    </rPh>
    <rPh sb="4" eb="7">
      <t>ジュウジシャ</t>
    </rPh>
    <phoneticPr fontId="59"/>
  </si>
  <si>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</si>
  <si>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指定障害福祉サービス等の種類</t>
    <rPh sb="0" eb="2">
      <t>シテイ</t>
    </rPh>
    <rPh sb="2" eb="4">
      <t>ショウガイ</t>
    </rPh>
    <rPh sb="4" eb="6">
      <t>フクシ</t>
    </rPh>
    <rPh sb="10" eb="11">
      <t>ナド</t>
    </rPh>
    <rPh sb="12" eb="14">
      <t>シュルイ</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</si>
  <si>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</si>
  <si>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</si>
  <si>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３　その他参考事項</t>
    <rPh sb="4" eb="5">
      <t>タ</t>
    </rPh>
    <rPh sb="5" eb="7">
      <t>サンコウ</t>
    </rPh>
    <rPh sb="7" eb="9">
      <t>ジコウ</t>
    </rPh>
    <phoneticPr fontId="4"/>
  </si>
  <si>
    <t>(参考様式６)</t>
    <rPh sb="1" eb="3">
      <t>サンコウ</t>
    </rPh>
    <rPh sb="3" eb="5">
      <t>ヨウシキ</t>
    </rPh>
    <phoneticPr fontId="4"/>
  </si>
  <si>
    <t>長崎県障害福祉課自立就労支援班行き　</t>
    <rPh sb="0" eb="3">
      <t>ナガサキケン</t>
    </rPh>
    <rPh sb="3" eb="5">
      <t>ショウガイ</t>
    </rPh>
    <rPh sb="5" eb="7">
      <t>フクシ</t>
    </rPh>
    <rPh sb="7" eb="8">
      <t>カ</t>
    </rPh>
    <rPh sb="8" eb="10">
      <t>ジリツ</t>
    </rPh>
    <rPh sb="10" eb="12">
      <t>シュウロウ</t>
    </rPh>
    <rPh sb="12" eb="14">
      <t>シエン</t>
    </rPh>
    <rPh sb="14" eb="15">
      <t>ハン</t>
    </rPh>
    <rPh sb="15" eb="16">
      <t>ユ</t>
    </rPh>
    <phoneticPr fontId="4"/>
  </si>
  <si>
    <t>FAXまたはメールで本票を送付してください。</t>
    <rPh sb="10" eb="12">
      <t>ホンピョウ</t>
    </rPh>
    <rPh sb="13" eb="15">
      <t>ソウフ</t>
    </rPh>
    <phoneticPr fontId="4"/>
  </si>
  <si>
    <t>FAX：095-823-5082</t>
    <phoneticPr fontId="4"/>
  </si>
  <si>
    <t>メール：shougaifukusi-jiritusien@pref.nagasaki.lg.jp</t>
    <phoneticPr fontId="4"/>
  </si>
  <si>
    <t>登録票１</t>
    <rPh sb="0" eb="3">
      <t>トウロクヒョウ</t>
    </rPh>
    <phoneticPr fontId="4"/>
  </si>
  <si>
    <t>1．日付</t>
    <rPh sb="2" eb="4">
      <t>ヒヅケ</t>
    </rPh>
    <phoneticPr fontId="4"/>
  </si>
  <si>
    <t>令和　　年　　　月　　　日</t>
    <rPh sb="0" eb="2">
      <t>レイワ</t>
    </rPh>
    <rPh sb="4" eb="5">
      <t>ネン</t>
    </rPh>
    <rPh sb="8" eb="9">
      <t>ツキ</t>
    </rPh>
    <rPh sb="12" eb="13">
      <t>ニチ</t>
    </rPh>
    <phoneticPr fontId="4"/>
  </si>
  <si>
    <t>2．法人名</t>
    <rPh sb="2" eb="4">
      <t>ホウジン</t>
    </rPh>
    <rPh sb="4" eb="5">
      <t>メイ</t>
    </rPh>
    <phoneticPr fontId="4"/>
  </si>
  <si>
    <t>※アドレス登録は1法人につき１つまでです。</t>
    <rPh sb="5" eb="7">
      <t>トウロク</t>
    </rPh>
    <rPh sb="9" eb="11">
      <t>ホウジン</t>
    </rPh>
    <phoneticPr fontId="4"/>
  </si>
  <si>
    <t>3．法人本部所在市町名</t>
    <rPh sb="2" eb="4">
      <t>ホウジン</t>
    </rPh>
    <rPh sb="4" eb="6">
      <t>ホンブ</t>
    </rPh>
    <rPh sb="6" eb="8">
      <t>ショザイ</t>
    </rPh>
    <rPh sb="8" eb="10">
      <t>シチョウ</t>
    </rPh>
    <rPh sb="10" eb="11">
      <t>メイ</t>
    </rPh>
    <phoneticPr fontId="4"/>
  </si>
  <si>
    <t>市　・　町</t>
    <rPh sb="0" eb="1">
      <t>シ</t>
    </rPh>
    <rPh sb="4" eb="5">
      <t>チョウ</t>
    </rPh>
    <phoneticPr fontId="4"/>
  </si>
  <si>
    <t>4．電話番号</t>
    <rPh sb="2" eb="4">
      <t>デンワ</t>
    </rPh>
    <rPh sb="4" eb="6">
      <t>バンゴウ</t>
    </rPh>
    <phoneticPr fontId="4"/>
  </si>
  <si>
    <t>5．担当者名</t>
    <rPh sb="2" eb="4">
      <t>タントウ</t>
    </rPh>
    <rPh sb="4" eb="5">
      <t>シャ</t>
    </rPh>
    <rPh sb="5" eb="6">
      <t>メイ</t>
    </rPh>
    <phoneticPr fontId="4"/>
  </si>
  <si>
    <t>6．登録メールアドレス</t>
    <rPh sb="2" eb="4">
      <t>トウロク</t>
    </rPh>
    <phoneticPr fontId="4"/>
  </si>
  <si>
    <t>※上記アドレスへの情報提供は、当課からの情報提供を主とします。</t>
    <rPh sb="1" eb="3">
      <t>ジョウキ</t>
    </rPh>
    <rPh sb="9" eb="11">
      <t>ジョウホウ</t>
    </rPh>
    <rPh sb="11" eb="13">
      <t>テイキョウ</t>
    </rPh>
    <rPh sb="15" eb="16">
      <t>トウ</t>
    </rPh>
    <rPh sb="16" eb="17">
      <t>カ</t>
    </rPh>
    <rPh sb="20" eb="22">
      <t>ジョウホウ</t>
    </rPh>
    <rPh sb="22" eb="24">
      <t>テイキョウ</t>
    </rPh>
    <rPh sb="25" eb="26">
      <t>シュ</t>
    </rPh>
    <phoneticPr fontId="4"/>
  </si>
  <si>
    <t>※上記アドレスは当課に限るものであり、他機関等へ情報提供することはありません。</t>
    <rPh sb="1" eb="3">
      <t>ジョウキ</t>
    </rPh>
    <rPh sb="8" eb="9">
      <t>トウ</t>
    </rPh>
    <rPh sb="9" eb="10">
      <t>カ</t>
    </rPh>
    <rPh sb="11" eb="12">
      <t>カギ</t>
    </rPh>
    <rPh sb="19" eb="20">
      <t>ホカ</t>
    </rPh>
    <rPh sb="20" eb="22">
      <t>キカン</t>
    </rPh>
    <rPh sb="22" eb="23">
      <t>トウ</t>
    </rPh>
    <rPh sb="24" eb="26">
      <t>ジョウホウ</t>
    </rPh>
    <rPh sb="26" eb="28">
      <t>テイキョウ</t>
    </rPh>
    <phoneticPr fontId="4"/>
  </si>
  <si>
    <t>登録票２</t>
    <rPh sb="0" eb="3">
      <t>トウロクヒョウ</t>
    </rPh>
    <phoneticPr fontId="4"/>
  </si>
  <si>
    <t>1．変更年月日</t>
    <rPh sb="2" eb="7">
      <t>ヘンコウネンガッピ</t>
    </rPh>
    <phoneticPr fontId="4"/>
  </si>
  <si>
    <t>6．変更後の登録メールアドレス</t>
    <rPh sb="2" eb="5">
      <t>ヘンコウゴ</t>
    </rPh>
    <rPh sb="6" eb="8">
      <t>トウロク</t>
    </rPh>
    <phoneticPr fontId="4"/>
  </si>
  <si>
    <t>メールアドレス登録票１</t>
    <rPh sb="7" eb="10">
      <t>トウロクヒョウ</t>
    </rPh>
    <phoneticPr fontId="4"/>
  </si>
  <si>
    <t>メールアドレス登録票２</t>
    <rPh sb="7" eb="10">
      <t>トウロクヒョウ</t>
    </rPh>
    <phoneticPr fontId="4"/>
  </si>
  <si>
    <t>！申請するサービス類型を選択してください</t>
    <rPh sb="1" eb="3">
      <t>シンセイ</t>
    </rPh>
    <rPh sb="9" eb="11">
      <t>ルイケイ</t>
    </rPh>
    <rPh sb="12" eb="14">
      <t>センタク</t>
    </rPh>
    <phoneticPr fontId="59"/>
  </si>
  <si>
    <t>職種①</t>
    <rPh sb="0" eb="2">
      <t>ショクシュ</t>
    </rPh>
    <phoneticPr fontId="59"/>
  </si>
  <si>
    <t>職種②</t>
    <rPh sb="0" eb="2">
      <t>ショクシュ</t>
    </rPh>
    <phoneticPr fontId="59"/>
  </si>
  <si>
    <t>職種③</t>
    <rPh sb="0" eb="2">
      <t>ショクシュ</t>
    </rPh>
    <phoneticPr fontId="59"/>
  </si>
  <si>
    <t>職種④</t>
    <rPh sb="0" eb="2">
      <t>ショクシュ</t>
    </rPh>
    <phoneticPr fontId="59"/>
  </si>
  <si>
    <t>職種⑤</t>
    <rPh sb="0" eb="2">
      <t>ショクシュ</t>
    </rPh>
    <phoneticPr fontId="59"/>
  </si>
  <si>
    <t>職種⑥</t>
    <rPh sb="0" eb="2">
      <t>ショクシュ</t>
    </rPh>
    <phoneticPr fontId="59"/>
  </si>
  <si>
    <t>職種⑦</t>
    <rPh sb="0" eb="2">
      <t>ショクシュ</t>
    </rPh>
    <phoneticPr fontId="59"/>
  </si>
  <si>
    <t>職種⑧</t>
    <rPh sb="0" eb="2">
      <t>ショクシュ</t>
    </rPh>
    <phoneticPr fontId="59"/>
  </si>
  <si>
    <t>職種⑨</t>
    <phoneticPr fontId="59"/>
  </si>
  <si>
    <t>職種⑩</t>
    <phoneticPr fontId="59"/>
  </si>
  <si>
    <t>居宅介護</t>
    <phoneticPr fontId="4"/>
  </si>
  <si>
    <t>管理者</t>
    <rPh sb="0" eb="3">
      <t>カンリシャ</t>
    </rPh>
    <phoneticPr fontId="59"/>
  </si>
  <si>
    <t>サービス提供責任者</t>
    <rPh sb="4" eb="6">
      <t>テイキョウ</t>
    </rPh>
    <rPh sb="6" eb="9">
      <t>セキニンシャ</t>
    </rPh>
    <phoneticPr fontId="59"/>
  </si>
  <si>
    <t>従業者</t>
    <rPh sb="0" eb="3">
      <t>ジュウギョウシャ</t>
    </rPh>
    <phoneticPr fontId="59"/>
  </si>
  <si>
    <t>重度訪問介護</t>
    <rPh sb="0" eb="2">
      <t>ジュウド</t>
    </rPh>
    <rPh sb="2" eb="4">
      <t>ホウモン</t>
    </rPh>
    <rPh sb="4" eb="6">
      <t>カイゴ</t>
    </rPh>
    <phoneticPr fontId="59"/>
  </si>
  <si>
    <t>同行援護</t>
    <rPh sb="0" eb="2">
      <t>ドウコウ</t>
    </rPh>
    <rPh sb="2" eb="4">
      <t>エンゴ</t>
    </rPh>
    <phoneticPr fontId="59"/>
  </si>
  <si>
    <t>行動援護</t>
    <rPh sb="0" eb="4">
      <t>コウドウエンゴ</t>
    </rPh>
    <phoneticPr fontId="59"/>
  </si>
  <si>
    <t>療養介護</t>
    <rPh sb="0" eb="2">
      <t>リョウヨウ</t>
    </rPh>
    <rPh sb="2" eb="4">
      <t>カイゴ</t>
    </rPh>
    <phoneticPr fontId="4"/>
  </si>
  <si>
    <t>医師</t>
    <rPh sb="0" eb="2">
      <t>イシ</t>
    </rPh>
    <phoneticPr fontId="59"/>
  </si>
  <si>
    <t>看護職員</t>
    <rPh sb="0" eb="4">
      <t>カンゴショクイン</t>
    </rPh>
    <phoneticPr fontId="59"/>
  </si>
  <si>
    <t>生活支援員</t>
    <rPh sb="0" eb="5">
      <t>セイカツシエンイン</t>
    </rPh>
    <phoneticPr fontId="59"/>
  </si>
  <si>
    <t>生活介護</t>
    <rPh sb="0" eb="2">
      <t>セイカツ</t>
    </rPh>
    <rPh sb="2" eb="4">
      <t>カイゴ</t>
    </rPh>
    <phoneticPr fontId="4"/>
  </si>
  <si>
    <t>理学療法士</t>
    <rPh sb="0" eb="5">
      <t>リガクリョウホウシ</t>
    </rPh>
    <phoneticPr fontId="59"/>
  </si>
  <si>
    <t>作業療法士</t>
    <rPh sb="0" eb="5">
      <t>サギョウリョウホウシ</t>
    </rPh>
    <phoneticPr fontId="59"/>
  </si>
  <si>
    <t>言語聴覚士</t>
    <rPh sb="0" eb="2">
      <t>ゲンゴ</t>
    </rPh>
    <rPh sb="2" eb="5">
      <t>チョウカクシ</t>
    </rPh>
    <phoneticPr fontId="59"/>
  </si>
  <si>
    <t>その他職員</t>
    <rPh sb="2" eb="3">
      <t>タ</t>
    </rPh>
    <rPh sb="3" eb="5">
      <t>ショクイン</t>
    </rPh>
    <phoneticPr fontId="59"/>
  </si>
  <si>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</si>
  <si>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</si>
  <si>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</si>
  <si>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</si>
  <si>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障害者支援施設</t>
    <rPh sb="0" eb="3">
      <t>ショウガイシャ</t>
    </rPh>
    <rPh sb="3" eb="5">
      <t>シエン</t>
    </rPh>
    <rPh sb="5" eb="7">
      <t>シセツ</t>
    </rPh>
    <phoneticPr fontId="4"/>
  </si>
  <si>
    <t>就労支援員</t>
    <rPh sb="0" eb="2">
      <t>シュウロウ</t>
    </rPh>
    <rPh sb="2" eb="5">
      <t>シエンイン</t>
    </rPh>
    <phoneticPr fontId="59"/>
  </si>
  <si>
    <t>職業指導員</t>
    <rPh sb="0" eb="2">
      <t>ショクギョウ</t>
    </rPh>
    <rPh sb="2" eb="4">
      <t>シドウ</t>
    </rPh>
    <rPh sb="4" eb="5">
      <t>イン</t>
    </rPh>
    <phoneticPr fontId="59"/>
  </si>
  <si>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</si>
  <si>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</si>
  <si>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59"/>
  </si>
  <si>
    <t>就労移行支援</t>
    <rPh sb="0" eb="2">
      <t>シュウロウ</t>
    </rPh>
    <rPh sb="2" eb="4">
      <t>イコウ</t>
    </rPh>
    <rPh sb="4" eb="6">
      <t>シエン</t>
    </rPh>
    <phoneticPr fontId="4"/>
  </si>
  <si>
    <t>就労支援員</t>
    <rPh sb="0" eb="5">
      <t>シュウロウシエンイン</t>
    </rPh>
    <phoneticPr fontId="59"/>
  </si>
  <si>
    <t>職業指導員</t>
    <rPh sb="0" eb="4">
      <t>ショクギョウシドウ</t>
    </rPh>
    <rPh sb="4" eb="5">
      <t>イン</t>
    </rPh>
    <phoneticPr fontId="59"/>
  </si>
  <si>
    <t>生活支援員</t>
    <rPh sb="0" eb="2">
      <t>セイカツ</t>
    </rPh>
    <rPh sb="2" eb="5">
      <t>シエンイン</t>
    </rPh>
    <phoneticPr fontId="59"/>
  </si>
  <si>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</si>
  <si>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</si>
  <si>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</si>
  <si>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</si>
  <si>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59"/>
  </si>
  <si>
    <t>自立生活援助</t>
    <rPh sb="0" eb="2">
      <t>ジリツ</t>
    </rPh>
    <rPh sb="2" eb="4">
      <t>セイカツ</t>
    </rPh>
    <rPh sb="4" eb="6">
      <t>エンジョ</t>
    </rPh>
    <phoneticPr fontId="4"/>
  </si>
  <si>
    <t>地域生活支援員</t>
    <rPh sb="0" eb="7">
      <t>チイキセイカツシエンイン</t>
    </rPh>
    <phoneticPr fontId="59"/>
  </si>
  <si>
    <t>特定相談支援・障害児相談支援</t>
    <rPh sb="0" eb="2">
      <t>トクテイ</t>
    </rPh>
    <rPh sb="2" eb="4">
      <t>ソウダン</t>
    </rPh>
    <rPh sb="4" eb="6">
      <t>シエン</t>
    </rPh>
    <rPh sb="7" eb="10">
      <t>ショウガイジ</t>
    </rPh>
    <rPh sb="10" eb="12">
      <t>ソウダン</t>
    </rPh>
    <rPh sb="12" eb="14">
      <t>シエン</t>
    </rPh>
    <phoneticPr fontId="57"/>
  </si>
  <si>
    <t>相談支援専門員</t>
    <rPh sb="0" eb="7">
      <t>ソウダンシエンセンモンイン</t>
    </rPh>
    <phoneticPr fontId="59"/>
  </si>
  <si>
    <t>相談支援員</t>
    <rPh sb="0" eb="2">
      <t>ソウダン</t>
    </rPh>
    <rPh sb="2" eb="5">
      <t>シエンイン</t>
    </rPh>
    <phoneticPr fontId="59"/>
  </si>
  <si>
    <t>児童発達支援・放課後等デイサービス</t>
    <rPh sb="0" eb="2">
      <t>ジドウ</t>
    </rPh>
    <rPh sb="2" eb="4">
      <t>ハッタツ</t>
    </rPh>
    <rPh sb="4" eb="6">
      <t>シエン</t>
    </rPh>
    <rPh sb="7" eb="11">
      <t>ホウカゴトウ</t>
    </rPh>
    <phoneticPr fontId="57"/>
  </si>
  <si>
    <t>児童発達支援管理責任者</t>
    <rPh sb="0" eb="2">
      <t>ジドウ</t>
    </rPh>
    <rPh sb="2" eb="6">
      <t>ハッタツシエン</t>
    </rPh>
    <rPh sb="6" eb="8">
      <t>カンリ</t>
    </rPh>
    <rPh sb="8" eb="11">
      <t>セキニンシャ</t>
    </rPh>
    <phoneticPr fontId="59"/>
  </si>
  <si>
    <t>児童指導員</t>
    <rPh sb="0" eb="2">
      <t>ジドウ</t>
    </rPh>
    <rPh sb="2" eb="5">
      <t>シドウイン</t>
    </rPh>
    <phoneticPr fontId="59"/>
  </si>
  <si>
    <t>保育士</t>
    <rPh sb="0" eb="3">
      <t>ホイクシ</t>
    </rPh>
    <phoneticPr fontId="59"/>
  </si>
  <si>
    <t>機能訓練担当職員</t>
    <rPh sb="0" eb="4">
      <t>キノウクンレン</t>
    </rPh>
    <rPh sb="4" eb="6">
      <t>タントウ</t>
    </rPh>
    <rPh sb="6" eb="8">
      <t>ショクイン</t>
    </rPh>
    <phoneticPr fontId="59"/>
  </si>
  <si>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59"/>
  </si>
  <si>
    <t>嘱託医</t>
    <rPh sb="0" eb="2">
      <t>ショクタク</t>
    </rPh>
    <phoneticPr fontId="59"/>
  </si>
  <si>
    <t>児童発達支援・児童発達支援センターであるもの</t>
    <rPh sb="0" eb="6">
      <t>ジドウハッタツシエン</t>
    </rPh>
    <rPh sb="7" eb="11">
      <t>ジドウハッタツ</t>
    </rPh>
    <rPh sb="11" eb="13">
      <t>シエン</t>
    </rPh>
    <phoneticPr fontId="59"/>
  </si>
  <si>
    <t>栄養士</t>
    <rPh sb="0" eb="3">
      <t>エイヨウシ</t>
    </rPh>
    <phoneticPr fontId="59"/>
  </si>
  <si>
    <t>調理員</t>
    <rPh sb="0" eb="3">
      <t>チョウリイン</t>
    </rPh>
    <phoneticPr fontId="59"/>
  </si>
  <si>
    <t>保育所等訪問支援</t>
    <rPh sb="0" eb="3">
      <t>ホイクショ</t>
    </rPh>
    <rPh sb="3" eb="4">
      <t>トウ</t>
    </rPh>
    <rPh sb="4" eb="6">
      <t>ホウモン</t>
    </rPh>
    <rPh sb="6" eb="8">
      <t>シエン</t>
    </rPh>
    <phoneticPr fontId="57"/>
  </si>
  <si>
    <t>訪問支援員</t>
    <rPh sb="0" eb="2">
      <t>ホウモン</t>
    </rPh>
    <rPh sb="2" eb="5">
      <t>シエンイン</t>
    </rPh>
    <phoneticPr fontId="59"/>
  </si>
  <si>
    <t>居宅訪問型児童発達支援</t>
    <rPh sb="0" eb="2">
      <t>キョタク</t>
    </rPh>
    <rPh sb="2" eb="4">
      <t>ホウモン</t>
    </rPh>
    <rPh sb="4" eb="5">
      <t>ガタ</t>
    </rPh>
    <rPh sb="5" eb="7">
      <t>ジドウ</t>
    </rPh>
    <rPh sb="7" eb="9">
      <t>ハッタツ</t>
    </rPh>
    <rPh sb="9" eb="11">
      <t>シエン</t>
    </rPh>
    <phoneticPr fontId="57"/>
  </si>
  <si>
    <t>福祉型障害児入所施設</t>
    <rPh sb="0" eb="3">
      <t>フクシガタ</t>
    </rPh>
    <rPh sb="3" eb="6">
      <t>ショウガイジ</t>
    </rPh>
    <rPh sb="6" eb="8">
      <t>ニュウショ</t>
    </rPh>
    <rPh sb="8" eb="10">
      <t>シセツ</t>
    </rPh>
    <phoneticPr fontId="57"/>
  </si>
  <si>
    <t>心理担当職員</t>
    <rPh sb="0" eb="6">
      <t>シンリタントウショクイン</t>
    </rPh>
    <phoneticPr fontId="59"/>
  </si>
  <si>
    <t>医療型障害児入所施設</t>
    <rPh sb="0" eb="2">
      <t>イリョウ</t>
    </rPh>
    <rPh sb="2" eb="3">
      <t>ガタ</t>
    </rPh>
    <rPh sb="3" eb="6">
      <t>ショウガイジ</t>
    </rPh>
    <rPh sb="6" eb="8">
      <t>ニュウショ</t>
    </rPh>
    <rPh sb="8" eb="10">
      <t>シセツ</t>
    </rPh>
    <phoneticPr fontId="57"/>
  </si>
  <si>
    <t>理学療法士又は作業療法士</t>
    <rPh sb="0" eb="5">
      <t>リガクリョウホウシ</t>
    </rPh>
    <rPh sb="5" eb="6">
      <t>マタ</t>
    </rPh>
    <rPh sb="7" eb="12">
      <t>サギョウリョウホウシ</t>
    </rPh>
    <phoneticPr fontId="59"/>
  </si>
  <si>
    <t>職業指導員</t>
    <rPh sb="0" eb="5">
      <t>ショクギョウシドウイン</t>
    </rPh>
    <phoneticPr fontId="59"/>
  </si>
  <si>
    <t>（</t>
    <phoneticPr fontId="74"/>
  </si>
  <si>
    <t>）</t>
    <phoneticPr fontId="74"/>
  </si>
  <si>
    <t>社会福祉施設における防火安全対策の強化について</t>
  </si>
  <si>
    <t>（１）消火設備その他の非常災害に際して必要な設備の有無、医療機関への通報及び連絡体制について</t>
    <rPh sb="3" eb="7">
      <t>ショウカセツビ</t>
    </rPh>
    <rPh sb="9" eb="10">
      <t>タ</t>
    </rPh>
    <rPh sb="11" eb="15">
      <t>ヒジョウサイガイ</t>
    </rPh>
    <rPh sb="16" eb="17">
      <t>サイ</t>
    </rPh>
    <rPh sb="19" eb="21">
      <t>ヒツヨウ</t>
    </rPh>
    <rPh sb="22" eb="24">
      <t>セツビ</t>
    </rPh>
    <rPh sb="25" eb="27">
      <t>ウム</t>
    </rPh>
    <rPh sb="28" eb="32">
      <t>イリョウキカン</t>
    </rPh>
    <rPh sb="34" eb="36">
      <t>ツウホウ</t>
    </rPh>
    <rPh sb="36" eb="37">
      <t>オヨ</t>
    </rPh>
    <rPh sb="38" eb="40">
      <t>レンラク</t>
    </rPh>
    <rPh sb="40" eb="42">
      <t>タイセイ</t>
    </rPh>
    <phoneticPr fontId="74"/>
  </si>
  <si>
    <t>「社会福祉施設における防火安全対策の強化について」の指導事項に準じ、事業所の実態に応じた対策をとっているか。</t>
    <phoneticPr fontId="74"/>
  </si>
  <si>
    <t>いる</t>
    <phoneticPr fontId="74"/>
  </si>
  <si>
    <t>いない</t>
    <phoneticPr fontId="74"/>
  </si>
  <si>
    <t>消防用設備等の設置状況等について</t>
    <rPh sb="0" eb="2">
      <t>ショウボウ</t>
    </rPh>
    <rPh sb="2" eb="3">
      <t>ヨウ</t>
    </rPh>
    <rPh sb="3" eb="5">
      <t>セツビ</t>
    </rPh>
    <rPh sb="5" eb="6">
      <t>トウ</t>
    </rPh>
    <rPh sb="7" eb="12">
      <t>セッチジョウキョウトウ</t>
    </rPh>
    <phoneticPr fontId="74"/>
  </si>
  <si>
    <t>・消火器</t>
    <rPh sb="1" eb="4">
      <t>ショウカキ</t>
    </rPh>
    <phoneticPr fontId="74"/>
  </si>
  <si>
    <t>設置</t>
    <rPh sb="0" eb="2">
      <t>セッチ</t>
    </rPh>
    <phoneticPr fontId="74"/>
  </si>
  <si>
    <t>未設置</t>
    <rPh sb="0" eb="3">
      <t>ミセッチ</t>
    </rPh>
    <phoneticPr fontId="74"/>
  </si>
  <si>
    <t>・自動火災報知設備（居室・居間・階段等）</t>
    <rPh sb="1" eb="3">
      <t>ジドウ</t>
    </rPh>
    <rPh sb="3" eb="7">
      <t>カサイホウチ</t>
    </rPh>
    <rPh sb="7" eb="9">
      <t>セツビ</t>
    </rPh>
    <rPh sb="10" eb="12">
      <t>キョシツ</t>
    </rPh>
    <rPh sb="13" eb="15">
      <t>イマ</t>
    </rPh>
    <rPh sb="16" eb="18">
      <t>カイダン</t>
    </rPh>
    <rPh sb="18" eb="19">
      <t>トウ</t>
    </rPh>
    <phoneticPr fontId="74"/>
  </si>
  <si>
    <t>・消防機関へ通報する火災報知設備
　※自動火災報知設備と連動して起動するもの</t>
    <rPh sb="1" eb="5">
      <t>ショウボウキカン</t>
    </rPh>
    <rPh sb="6" eb="8">
      <t>ツウホウ</t>
    </rPh>
    <rPh sb="10" eb="12">
      <t>カサイ</t>
    </rPh>
    <rPh sb="12" eb="14">
      <t>ホウチ</t>
    </rPh>
    <rPh sb="14" eb="16">
      <t>セツビ</t>
    </rPh>
    <rPh sb="19" eb="27">
      <t>ジドウカサイホウチセツビ</t>
    </rPh>
    <rPh sb="28" eb="30">
      <t>レンドウ</t>
    </rPh>
    <rPh sb="32" eb="34">
      <t>キドウ</t>
    </rPh>
    <phoneticPr fontId="74"/>
  </si>
  <si>
    <t>・誘導灯</t>
    <rPh sb="1" eb="3">
      <t>ユウドウ</t>
    </rPh>
    <rPh sb="3" eb="4">
      <t>アカリ</t>
    </rPh>
    <phoneticPr fontId="74"/>
  </si>
  <si>
    <t>・スプリンクラー設置義務</t>
    <rPh sb="8" eb="12">
      <t>セッチギム</t>
    </rPh>
    <phoneticPr fontId="74"/>
  </si>
  <si>
    <t>有</t>
    <rPh sb="0" eb="1">
      <t>ア</t>
    </rPh>
    <phoneticPr fontId="74"/>
  </si>
  <si>
    <t>無</t>
    <rPh sb="0" eb="1">
      <t>ナシ</t>
    </rPh>
    <phoneticPr fontId="74"/>
  </si>
  <si>
    <t>→設置義務がある場合、設置しているか。</t>
    <rPh sb="1" eb="5">
      <t>セッチギム</t>
    </rPh>
    <rPh sb="8" eb="10">
      <t>バアイ</t>
    </rPh>
    <rPh sb="11" eb="13">
      <t>セッチ</t>
    </rPh>
    <phoneticPr fontId="74"/>
  </si>
  <si>
    <t>防火管理責任者</t>
    <rPh sb="0" eb="2">
      <t>ボウカ</t>
    </rPh>
    <rPh sb="2" eb="4">
      <t>カンリ</t>
    </rPh>
    <rPh sb="4" eb="6">
      <t>セキニン</t>
    </rPh>
    <rPh sb="6" eb="7">
      <t>シャ</t>
    </rPh>
    <phoneticPr fontId="74"/>
  </si>
  <si>
    <t>・防火管理責任者の選任義務</t>
    <rPh sb="1" eb="8">
      <t>ボウカカンリセキニンシャ</t>
    </rPh>
    <rPh sb="9" eb="13">
      <t>センニンギム</t>
    </rPh>
    <phoneticPr fontId="74"/>
  </si>
  <si>
    <t>（２）非常災害に備えるための避難、救出その他の必要な訓練について</t>
    <rPh sb="3" eb="7">
      <t>ヒジョウサイガイ</t>
    </rPh>
    <rPh sb="8" eb="9">
      <t>ソナ</t>
    </rPh>
    <rPh sb="14" eb="16">
      <t>ヒナン</t>
    </rPh>
    <rPh sb="17" eb="19">
      <t>キュウシュツ</t>
    </rPh>
    <rPh sb="21" eb="22">
      <t>タ</t>
    </rPh>
    <rPh sb="23" eb="25">
      <t>ヒツヨウ</t>
    </rPh>
    <rPh sb="26" eb="28">
      <t>クンレン</t>
    </rPh>
    <phoneticPr fontId="74"/>
  </si>
  <si>
    <t>・消火訓練及び避難訓練を年２回以上実施（予定）しているか。</t>
    <phoneticPr fontId="74"/>
  </si>
  <si>
    <t>実施</t>
    <rPh sb="0" eb="2">
      <t>ジッシ</t>
    </rPh>
    <phoneticPr fontId="74"/>
  </si>
  <si>
    <t>未実施</t>
    <rPh sb="0" eb="3">
      <t>ミジッシ</t>
    </rPh>
    <phoneticPr fontId="74"/>
  </si>
  <si>
    <t>・年間の実施（予定）回数</t>
    <rPh sb="1" eb="3">
      <t>ネンカン</t>
    </rPh>
    <rPh sb="4" eb="6">
      <t>ジッシ</t>
    </rPh>
    <rPh sb="7" eb="9">
      <t>ヨテイ</t>
    </rPh>
    <rPh sb="10" eb="12">
      <t>カイスウ</t>
    </rPh>
    <phoneticPr fontId="74"/>
  </si>
  <si>
    <t>（参考様式２－２）</t>
    <rPh sb="1" eb="5">
      <t>サンコウヨウシキ</t>
    </rPh>
    <phoneticPr fontId="4"/>
  </si>
  <si>
    <t>共同生活援助事業所における防火安全対策</t>
    <rPh sb="0" eb="6">
      <t>キョウドウセイカツエンジョ</t>
    </rPh>
    <rPh sb="6" eb="9">
      <t>ジギョウショ</t>
    </rPh>
    <rPh sb="13" eb="17">
      <t>ボウカアンゼン</t>
    </rPh>
    <rPh sb="17" eb="19">
      <t>タイサク</t>
    </rPh>
    <phoneticPr fontId="74"/>
  </si>
  <si>
    <t>※長崎県独自様式</t>
    <rPh sb="1" eb="4">
      <t>ナガサキケン</t>
    </rPh>
    <rPh sb="4" eb="6">
      <t>ドクジ</t>
    </rPh>
    <rPh sb="6" eb="8">
      <t>ヨウシキ</t>
    </rPh>
    <phoneticPr fontId="4"/>
  </si>
  <si>
    <t>防火対象物届出書や消防署の検査済通知書等を参考にチェックしてください。</t>
    <rPh sb="0" eb="5">
      <t>ボウカタイショウブツ</t>
    </rPh>
    <rPh sb="5" eb="8">
      <t>トドケデショ</t>
    </rPh>
    <rPh sb="9" eb="12">
      <t>ショウボウショ</t>
    </rPh>
    <rPh sb="13" eb="19">
      <t>ケンサスミツウチショ</t>
    </rPh>
    <rPh sb="19" eb="20">
      <t>トウ</t>
    </rPh>
    <rPh sb="21" eb="23">
      <t>サンコウ</t>
    </rPh>
    <phoneticPr fontId="4"/>
  </si>
  <si>
    <t>・消防署による直近の検査年月日</t>
    <rPh sb="1" eb="4">
      <t>ショウボウショ</t>
    </rPh>
    <rPh sb="7" eb="9">
      <t>チョッキン</t>
    </rPh>
    <rPh sb="10" eb="15">
      <t>ケンサネンガッピ</t>
    </rPh>
    <phoneticPr fontId="74"/>
  </si>
  <si>
    <t>厚生労働省ホームページリンク→</t>
    <rPh sb="0" eb="5">
      <t>コウセイロウドウショウ</t>
    </rPh>
    <phoneticPr fontId="4"/>
  </si>
  <si>
    <t>・カーテン・じゅうたん等は防炎機能を有しているか。</t>
    <rPh sb="11" eb="12">
      <t>トウ</t>
    </rPh>
    <rPh sb="13" eb="17">
      <t>ボウエンキノウ</t>
    </rPh>
    <rPh sb="18" eb="19">
      <t>ユウ</t>
    </rPh>
    <phoneticPr fontId="74"/>
  </si>
  <si>
    <t>（参考様式２ー１）</t>
    <rPh sb="1" eb="3">
      <t>サンコウ</t>
    </rPh>
    <rPh sb="3" eb="5">
      <t>ヨウシキ</t>
    </rPh>
    <phoneticPr fontId="4"/>
  </si>
  <si>
    <t>住居名</t>
    <rPh sb="0" eb="3">
      <t>ジュウキョメイ</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</si>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</sst>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409]d;@"/>
    <numFmt numFmtId="179" formatCode="aaa"/>
    <numFmt numFmtId="180" formatCode="[$-409]d&quot;月&quot;"/>
  </numFmts>
  <fonts count="80">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u/>
      <sz val="11"/>
      <color indexed="36"/>
      <name val="ＭＳ Ｐゴシック"/>
      <family val="3"/>
      <charset val="128"/>
    </font>
    <font>
      <sz val="10"/>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2"/>
      <name val="HG明朝B"/>
      <family val="1"/>
      <charset val="128"/>
    </font>
    <font>
      <sz val="24"/>
      <name val="HG明朝B"/>
      <family val="1"/>
      <charset val="128"/>
    </font>
    <font>
      <sz val="10"/>
      <name val="HG明朝B"/>
      <family val="1"/>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6"/>
      <name val="Yu Gothic"/>
      <family val="3"/>
      <charset val="128"/>
    </font>
    <font>
      <sz val="6"/>
      <name val="ＭＳ ゴシック"/>
      <family val="3"/>
      <charset val="128"/>
    </font>
    <font>
      <sz val="6"/>
      <name val="游ゴシック"/>
      <family val="2"/>
      <charset val="128"/>
      <scheme val="minor"/>
    </font>
    <font>
      <sz val="10"/>
      <color theme="1"/>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6"/>
      <name val="游ゴシック"/>
      <family val="3"/>
      <charset val="128"/>
    </font>
    <font>
      <sz val="11"/>
      <color rgb="FFFF0000"/>
      <name val="游ゴシック"/>
      <family val="3"/>
      <charset val="128"/>
      <scheme val="minor"/>
    </font>
    <font>
      <sz val="12"/>
      <color rgb="FFFF0000"/>
      <name val="ＭＳ ゴシック"/>
      <family val="3"/>
      <charset val="128"/>
    </font>
    <font>
      <sz val="9"/>
      <color theme="1"/>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scheme val="minor"/>
    </font>
    <font>
      <sz val="14"/>
      <color rgb="FF000000"/>
      <name val="ＭＳ Ｐゴシック"/>
      <family val="3"/>
      <charset val="128"/>
    </font>
    <font>
      <sz val="11"/>
      <color rgb="FF000000"/>
      <name val="ＭＳ Ｐゴシック"/>
      <family val="3"/>
      <charset val="128"/>
    </font>
    <font>
      <b/>
      <u/>
      <sz val="11"/>
      <name val="ＭＳ Ｐゴシック"/>
      <family val="3"/>
      <charset val="128"/>
    </font>
    <font>
      <sz val="20"/>
      <name val="ＭＳ Ｐゴシック"/>
      <family val="3"/>
      <charset val="128"/>
    </font>
    <font>
      <u/>
      <sz val="11"/>
      <color theme="10"/>
      <name val="ＭＳ Ｐゴシック"/>
      <family val="3"/>
      <charset val="128"/>
    </font>
    <font>
      <sz val="6"/>
      <name val="游ゴシック"/>
      <family val="3"/>
      <charset val="128"/>
      <scheme val="minor"/>
    </font>
    <font>
      <sz val="11"/>
      <color theme="1"/>
      <name val="游ゴシック"/>
      <family val="2"/>
      <scheme val="minor"/>
    </font>
    <font>
      <u/>
      <sz val="11"/>
      <color theme="10"/>
      <name val="游ゴシック"/>
      <family val="2"/>
      <scheme val="minor"/>
    </font>
    <font>
      <sz val="10.5"/>
      <name val="ＭＳ ゴシック"/>
      <family val="3"/>
      <charset val="128"/>
    </font>
    <font>
      <b/>
      <sz val="10.5"/>
      <name val="ＭＳ ゴシック"/>
      <family val="3"/>
      <charset val="128"/>
    </font>
    <font>
      <u/>
      <sz val="9"/>
      <color theme="1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s>
  <cellStyleXfs count="65">
    <xf numFmtId="0" fontId="0" fillId="0" borderId="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3"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45" fillId="4" borderId="0" applyNumberFormat="0" applyBorder="0" applyAlignment="0" applyProtection="0">
      <alignment vertical="center"/>
    </xf>
    <xf numFmtId="0" fontId="3" fillId="0" borderId="0"/>
    <xf numFmtId="0" fontId="50" fillId="0" borderId="0">
      <alignment vertical="center"/>
    </xf>
    <xf numFmtId="0" fontId="3" fillId="0" borderId="0"/>
    <xf numFmtId="0" fontId="3" fillId="0" borderId="0"/>
    <xf numFmtId="0" fontId="3" fillId="0" borderId="0">
      <alignment vertical="center"/>
    </xf>
    <xf numFmtId="0" fontId="2" fillId="0" borderId="0">
      <alignment vertical="center"/>
    </xf>
    <xf numFmtId="0" fontId="55" fillId="0" borderId="0">
      <alignment vertical="center"/>
    </xf>
    <xf numFmtId="0" fontId="3" fillId="0" borderId="0"/>
    <xf numFmtId="0" fontId="73"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5" fillId="0" borderId="0"/>
    <xf numFmtId="0" fontId="76" fillId="0" borderId="0" applyNumberFormat="0" applyFill="0" applyBorder="0" applyAlignment="0" applyProtection="0"/>
  </cellStyleXfs>
  <cellXfs count="991">
    <xf numFmtId="0" fontId="0" fillId="0" borderId="0" xfId="0">
      <alignment vertical="center"/>
    </xf>
    <xf numFmtId="0" fontId="3" fillId="0" borderId="0" xfId="46" applyFont="1"/>
    <xf numFmtId="0" fontId="3" fillId="0" borderId="0" xfId="46" applyFont="1" applyAlignment="1"/>
    <xf numFmtId="0" fontId="3" fillId="0" borderId="0" xfId="46" applyFont="1" applyAlignment="1">
      <alignment horizontal="right"/>
    </xf>
    <xf numFmtId="0" fontId="7" fillId="0" borderId="0" xfId="46" applyFont="1"/>
    <xf numFmtId="0" fontId="3" fillId="0" borderId="0" xfId="46" applyFont="1" applyAlignment="1">
      <alignment vertical="center"/>
    </xf>
    <xf numFmtId="0" fontId="3" fillId="0" borderId="10" xfId="46" applyFont="1" applyBorder="1"/>
    <xf numFmtId="0" fontId="3" fillId="0" borderId="11" xfId="46" applyFont="1" applyBorder="1"/>
    <xf numFmtId="0" fontId="6" fillId="0" borderId="12" xfId="46" applyFont="1" applyBorder="1" applyAlignment="1">
      <alignment horizontal="center" vertical="center"/>
    </xf>
    <xf numFmtId="0" fontId="6" fillId="0" borderId="13" xfId="46" applyFont="1" applyBorder="1" applyAlignment="1">
      <alignment horizontal="center" vertical="center"/>
    </xf>
    <xf numFmtId="0" fontId="3" fillId="0" borderId="14" xfId="46" applyFont="1" applyBorder="1" applyAlignment="1">
      <alignment vertical="center"/>
    </xf>
    <xf numFmtId="0" fontId="6" fillId="0" borderId="15" xfId="46" applyFont="1" applyBorder="1" applyAlignment="1">
      <alignment horizontal="center" vertical="center"/>
    </xf>
    <xf numFmtId="0" fontId="6" fillId="0" borderId="16" xfId="46" applyFont="1" applyBorder="1" applyAlignment="1">
      <alignment horizontal="center" vertical="center"/>
    </xf>
    <xf numFmtId="0" fontId="3" fillId="0" borderId="14" xfId="46" applyFont="1" applyBorder="1" applyAlignment="1">
      <alignment horizontal="center"/>
    </xf>
    <xf numFmtId="0" fontId="3" fillId="0" borderId="17" xfId="46" applyFont="1" applyBorder="1" applyAlignment="1">
      <alignment horizontal="center"/>
    </xf>
    <xf numFmtId="0" fontId="3" fillId="0" borderId="18" xfId="46" applyFont="1" applyBorder="1" applyAlignment="1">
      <alignment vertical="center"/>
    </xf>
    <xf numFmtId="0" fontId="3" fillId="0" borderId="14" xfId="46" applyFont="1" applyBorder="1"/>
    <xf numFmtId="0" fontId="3" fillId="0" borderId="17" xfId="46" applyFont="1" applyBorder="1"/>
    <xf numFmtId="0" fontId="3" fillId="0" borderId="18" xfId="46" applyFont="1" applyBorder="1"/>
    <xf numFmtId="0" fontId="3" fillId="0" borderId="19" xfId="46" applyFont="1" applyBorder="1"/>
    <xf numFmtId="0" fontId="3" fillId="0" borderId="20" xfId="46" applyFont="1" applyBorder="1"/>
    <xf numFmtId="0" fontId="10" fillId="0" borderId="0" xfId="46" applyFont="1" applyBorder="1" applyAlignment="1">
      <alignment vertical="center"/>
    </xf>
    <xf numFmtId="0" fontId="12" fillId="0" borderId="0" xfId="46" applyFont="1"/>
    <xf numFmtId="0" fontId="3" fillId="0" borderId="0" xfId="46"/>
    <xf numFmtId="0" fontId="3" fillId="0" borderId="17" xfId="46" applyBorder="1" applyAlignment="1">
      <alignment vertical="center"/>
    </xf>
    <xf numFmtId="0" fontId="3" fillId="0" borderId="21" xfId="46" applyBorder="1" applyAlignment="1">
      <alignment vertical="center"/>
    </xf>
    <xf numFmtId="0" fontId="3" fillId="0" borderId="21" xfId="46" applyBorder="1"/>
    <xf numFmtId="0" fontId="3" fillId="0" borderId="22" xfId="46" applyBorder="1"/>
    <xf numFmtId="0" fontId="13" fillId="0" borderId="0" xfId="47" applyFont="1"/>
    <xf numFmtId="0" fontId="14" fillId="0" borderId="0" xfId="47" applyFont="1"/>
    <xf numFmtId="0" fontId="14" fillId="0" borderId="12" xfId="47" applyFont="1" applyBorder="1"/>
    <xf numFmtId="0" fontId="14" fillId="0" borderId="23" xfId="47" applyFont="1" applyBorder="1"/>
    <xf numFmtId="0" fontId="14" fillId="0" borderId="24" xfId="47" applyFont="1" applyBorder="1"/>
    <xf numFmtId="0" fontId="14" fillId="0" borderId="25" xfId="47" applyFont="1" applyBorder="1"/>
    <xf numFmtId="0" fontId="14" fillId="0" borderId="0" xfId="47" applyFont="1" applyBorder="1"/>
    <xf numFmtId="0" fontId="14" fillId="0" borderId="26" xfId="47" applyFont="1" applyBorder="1"/>
    <xf numFmtId="0" fontId="14" fillId="0" borderId="13" xfId="47" applyFont="1" applyBorder="1"/>
    <xf numFmtId="0" fontId="14" fillId="0" borderId="27" xfId="47" applyFont="1" applyBorder="1"/>
    <xf numFmtId="0" fontId="14" fillId="0" borderId="28" xfId="47" applyFont="1" applyBorder="1"/>
    <xf numFmtId="0" fontId="15" fillId="0" borderId="0" xfId="47" applyFont="1"/>
    <xf numFmtId="0" fontId="16" fillId="0" borderId="0" xfId="47" applyFont="1"/>
    <xf numFmtId="0" fontId="17" fillId="0" borderId="0" xfId="47" applyFont="1"/>
    <xf numFmtId="0" fontId="16" fillId="0" borderId="40" xfId="47" applyFont="1" applyBorder="1" applyAlignment="1">
      <alignment horizontal="center" vertical="center"/>
    </xf>
    <xf numFmtId="0" fontId="16" fillId="0" borderId="41" xfId="47" applyFont="1" applyBorder="1" applyAlignment="1">
      <alignment horizontal="distributed" vertical="center" indent="1"/>
    </xf>
    <xf numFmtId="0" fontId="16" fillId="0" borderId="42" xfId="47" applyFont="1" applyBorder="1" applyAlignment="1">
      <alignment horizontal="distributed" vertical="center" indent="1"/>
    </xf>
    <xf numFmtId="0" fontId="16" fillId="0" borderId="40" xfId="47" applyFont="1" applyBorder="1" applyAlignment="1">
      <alignment horizontal="distributed" vertical="center" indent="1"/>
    </xf>
    <xf numFmtId="0" fontId="19" fillId="0" borderId="0" xfId="47" applyFont="1"/>
    <xf numFmtId="0" fontId="20" fillId="0" borderId="0" xfId="47" applyFont="1" applyAlignment="1"/>
    <xf numFmtId="0" fontId="21" fillId="0" borderId="0" xfId="47" applyFont="1" applyAlignment="1"/>
    <xf numFmtId="0" fontId="20" fillId="0" borderId="0" xfId="47" applyFont="1"/>
    <xf numFmtId="0" fontId="22" fillId="0" borderId="0" xfId="47" applyFont="1" applyAlignment="1">
      <alignment horizontal="center"/>
    </xf>
    <xf numFmtId="0" fontId="20" fillId="0" borderId="0" xfId="47" applyFont="1" applyAlignment="1">
      <alignment horizontal="right"/>
    </xf>
    <xf numFmtId="0" fontId="20" fillId="0" borderId="0" xfId="47" applyFont="1" applyAlignment="1">
      <alignment horizontal="center" vertical="center"/>
    </xf>
    <xf numFmtId="0" fontId="20" fillId="0" borderId="0" xfId="47" applyFont="1" applyAlignment="1">
      <alignment vertical="center"/>
    </xf>
    <xf numFmtId="0" fontId="20" fillId="0" borderId="40" xfId="47" applyFont="1" applyBorder="1" applyAlignment="1">
      <alignment horizontal="center" vertical="center"/>
    </xf>
    <xf numFmtId="0" fontId="20" fillId="0" borderId="29" xfId="47" applyFont="1" applyBorder="1" applyAlignment="1">
      <alignment horizontal="right" vertical="center"/>
    </xf>
    <xf numFmtId="0" fontId="20" fillId="0" borderId="29" xfId="47" applyFont="1" applyBorder="1" applyAlignment="1">
      <alignment horizontal="center" vertical="center"/>
    </xf>
    <xf numFmtId="0" fontId="20" fillId="0" borderId="29" xfId="47" applyFont="1" applyBorder="1" applyAlignment="1">
      <alignment horizontal="center" vertical="center" wrapText="1"/>
    </xf>
    <xf numFmtId="0" fontId="20" fillId="0" borderId="40" xfId="47" applyFont="1" applyBorder="1" applyAlignment="1">
      <alignment vertical="center" wrapText="1"/>
    </xf>
    <xf numFmtId="0" fontId="20" fillId="0" borderId="0" xfId="47" applyFont="1" applyAlignment="1">
      <alignment horizontal="left" vertical="center" shrinkToFit="1"/>
    </xf>
    <xf numFmtId="49" fontId="14" fillId="0" borderId="0" xfId="47" applyNumberFormat="1" applyFont="1" applyAlignment="1">
      <alignment vertical="center"/>
    </xf>
    <xf numFmtId="49" fontId="25" fillId="0" borderId="0" xfId="47" applyNumberFormat="1" applyFont="1" applyAlignment="1">
      <alignment vertical="center"/>
    </xf>
    <xf numFmtId="49" fontId="21" fillId="0" borderId="0" xfId="47" applyNumberFormat="1" applyFont="1" applyAlignment="1">
      <alignment horizontal="center" vertical="center"/>
    </xf>
    <xf numFmtId="49" fontId="26" fillId="0" borderId="0" xfId="47" applyNumberFormat="1" applyFont="1" applyAlignment="1">
      <alignment vertical="center"/>
    </xf>
    <xf numFmtId="49" fontId="26" fillId="0" borderId="0" xfId="47" applyNumberFormat="1" applyFont="1" applyAlignment="1">
      <alignment horizontal="center" vertical="center"/>
    </xf>
    <xf numFmtId="49" fontId="14" fillId="0" borderId="0" xfId="47" applyNumberFormat="1" applyFont="1" applyAlignment="1">
      <alignment horizontal="right" vertical="center"/>
    </xf>
    <xf numFmtId="49" fontId="14" fillId="0" borderId="0" xfId="47" applyNumberFormat="1" applyFont="1" applyAlignment="1">
      <alignment horizontal="center" vertical="center"/>
    </xf>
    <xf numFmtId="49" fontId="14" fillId="0" borderId="43" xfId="47" applyNumberFormat="1" applyFont="1" applyBorder="1" applyAlignment="1">
      <alignment vertical="center"/>
    </xf>
    <xf numFmtId="49" fontId="14" fillId="0" borderId="44" xfId="47" applyNumberFormat="1" applyFont="1" applyBorder="1" applyAlignment="1">
      <alignment vertical="center"/>
    </xf>
    <xf numFmtId="49" fontId="14" fillId="0" borderId="45" xfId="47" applyNumberFormat="1" applyFont="1" applyBorder="1" applyAlignment="1">
      <alignment vertical="center"/>
    </xf>
    <xf numFmtId="49" fontId="14" fillId="0" borderId="0" xfId="47" applyNumberFormat="1" applyFont="1" applyBorder="1" applyAlignment="1">
      <alignment vertical="center"/>
    </xf>
    <xf numFmtId="49" fontId="14" fillId="0" borderId="46" xfId="47" applyNumberFormat="1" applyFont="1" applyBorder="1" applyAlignment="1">
      <alignment vertical="center"/>
    </xf>
    <xf numFmtId="49" fontId="14" fillId="0" borderId="38" xfId="47" applyNumberFormat="1" applyFont="1" applyBorder="1" applyAlignment="1">
      <alignment vertical="center"/>
    </xf>
    <xf numFmtId="49" fontId="14" fillId="0" borderId="47" xfId="47" applyNumberFormat="1" applyFont="1" applyBorder="1" applyAlignment="1">
      <alignment vertical="center"/>
    </xf>
    <xf numFmtId="49" fontId="14" fillId="0" borderId="0" xfId="47" applyNumberFormat="1" applyFont="1" applyBorder="1" applyAlignment="1">
      <alignment horizontal="center" vertical="center" shrinkToFit="1"/>
    </xf>
    <xf numFmtId="49" fontId="15" fillId="0" borderId="0" xfId="47" applyNumberFormat="1" applyFont="1" applyAlignment="1">
      <alignment horizontal="right" vertical="center"/>
    </xf>
    <xf numFmtId="49" fontId="15" fillId="0" borderId="0" xfId="47" applyNumberFormat="1" applyFont="1" applyAlignment="1">
      <alignment horizontal="center" vertical="top"/>
    </xf>
    <xf numFmtId="49" fontId="27" fillId="0" borderId="0" xfId="47" applyNumberFormat="1" applyFont="1" applyAlignment="1">
      <alignment vertical="center"/>
    </xf>
    <xf numFmtId="49" fontId="15" fillId="0" borderId="0" xfId="47" applyNumberFormat="1" applyFont="1" applyAlignment="1">
      <alignment vertical="center"/>
    </xf>
    <xf numFmtId="49" fontId="15" fillId="0" borderId="0" xfId="47" applyNumberFormat="1" applyFont="1" applyAlignment="1">
      <alignment vertical="top"/>
    </xf>
    <xf numFmtId="49" fontId="27" fillId="0" borderId="0" xfId="47" applyNumberFormat="1" applyFont="1" applyAlignment="1">
      <alignment horizontal="center" vertical="top"/>
    </xf>
    <xf numFmtId="49" fontId="27" fillId="0" borderId="0" xfId="47" applyNumberFormat="1" applyFont="1" applyAlignment="1">
      <alignment vertical="top" wrapText="1"/>
    </xf>
    <xf numFmtId="49" fontId="27" fillId="0" borderId="0" xfId="47" applyNumberFormat="1" applyFont="1" applyAlignment="1">
      <alignment horizontal="center" vertical="center"/>
    </xf>
    <xf numFmtId="0" fontId="14" fillId="0" borderId="0" xfId="47" applyFont="1" applyAlignment="1">
      <alignment horizontal="center"/>
    </xf>
    <xf numFmtId="0" fontId="15" fillId="0" borderId="0" xfId="47" applyFont="1" applyBorder="1"/>
    <xf numFmtId="0" fontId="14" fillId="0" borderId="0" xfId="47" applyFont="1" applyBorder="1" applyAlignment="1">
      <alignment horizontal="center"/>
    </xf>
    <xf numFmtId="0" fontId="14" fillId="0" borderId="0" xfId="48" applyFont="1">
      <alignment vertical="center"/>
    </xf>
    <xf numFmtId="0" fontId="14" fillId="0" borderId="0" xfId="48" applyFont="1" applyAlignment="1">
      <alignment vertical="center" textRotation="255" shrinkToFit="1"/>
    </xf>
    <xf numFmtId="0" fontId="14" fillId="0" borderId="0" xfId="48" applyFont="1" applyFill="1">
      <alignment vertical="center"/>
    </xf>
    <xf numFmtId="0" fontId="7" fillId="0" borderId="0" xfId="48" applyFont="1" applyFill="1">
      <alignment vertical="center"/>
    </xf>
    <xf numFmtId="0" fontId="7" fillId="0" borderId="47" xfId="48" applyFont="1" applyFill="1" applyBorder="1">
      <alignment vertical="center"/>
    </xf>
    <xf numFmtId="0" fontId="7" fillId="0" borderId="0" xfId="48" applyFont="1">
      <alignment vertical="center"/>
    </xf>
    <xf numFmtId="0" fontId="15" fillId="0" borderId="0" xfId="48" applyFont="1">
      <alignment vertical="center"/>
    </xf>
    <xf numFmtId="0" fontId="0" fillId="0" borderId="0" xfId="46" applyFont="1"/>
    <xf numFmtId="0" fontId="13" fillId="0" borderId="0" xfId="0" applyFont="1" applyAlignment="1">
      <alignment vertical="center"/>
    </xf>
    <xf numFmtId="0" fontId="7"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14" fillId="0" borderId="0" xfId="0" applyFont="1" applyBorder="1" applyAlignment="1">
      <alignment vertical="center"/>
    </xf>
    <xf numFmtId="0" fontId="0" fillId="0" borderId="0" xfId="0" applyAlignment="1">
      <alignment vertical="center" wrapText="1"/>
    </xf>
    <xf numFmtId="0" fontId="6" fillId="0" borderId="0" xfId="49" applyFont="1" applyAlignment="1">
      <alignment vertical="center"/>
    </xf>
    <xf numFmtId="0" fontId="6" fillId="0" borderId="0" xfId="49" applyFont="1" applyBorder="1" applyAlignment="1">
      <alignment horizontal="left" vertical="center"/>
    </xf>
    <xf numFmtId="0" fontId="6" fillId="0" borderId="0" xfId="49" applyFont="1" applyBorder="1" applyAlignment="1">
      <alignment vertical="center"/>
    </xf>
    <xf numFmtId="0" fontId="3" fillId="0" borderId="62" xfId="49" applyFont="1" applyBorder="1" applyAlignment="1">
      <alignment vertical="top"/>
    </xf>
    <xf numFmtId="0" fontId="3" fillId="0" borderId="43" xfId="49" applyFont="1" applyBorder="1" applyAlignment="1">
      <alignment horizontal="left" vertical="top" wrapText="1"/>
    </xf>
    <xf numFmtId="0" fontId="3" fillId="0" borderId="43" xfId="49" applyFont="1" applyBorder="1" applyAlignment="1">
      <alignment vertical="top"/>
    </xf>
    <xf numFmtId="0" fontId="3" fillId="0" borderId="63" xfId="49" applyFont="1" applyBorder="1" applyAlignment="1">
      <alignment vertical="top"/>
    </xf>
    <xf numFmtId="0" fontId="3" fillId="0" borderId="0" xfId="49" applyFont="1" applyAlignment="1">
      <alignment vertical="top"/>
    </xf>
    <xf numFmtId="0" fontId="3" fillId="0" borderId="32" xfId="49" applyFont="1" applyBorder="1" applyAlignment="1">
      <alignment vertical="top"/>
    </xf>
    <xf numFmtId="0" fontId="3" fillId="0" borderId="0" xfId="49" applyFont="1" applyBorder="1" applyAlignment="1">
      <alignment vertical="top"/>
    </xf>
    <xf numFmtId="0" fontId="3" fillId="0" borderId="46" xfId="49" applyFont="1" applyBorder="1" applyAlignment="1">
      <alignment vertical="top"/>
    </xf>
    <xf numFmtId="0" fontId="3" fillId="0" borderId="0" xfId="49" applyFont="1" applyBorder="1" applyAlignment="1">
      <alignment horizontal="left" vertical="top"/>
    </xf>
    <xf numFmtId="49" fontId="3" fillId="0" borderId="0" xfId="49" applyNumberFormat="1" applyFont="1" applyBorder="1" applyAlignment="1">
      <alignment horizontal="left" vertical="top"/>
    </xf>
    <xf numFmtId="0" fontId="3" fillId="0" borderId="0" xfId="49" applyFont="1" applyBorder="1" applyAlignment="1">
      <alignment horizontal="left" vertical="top" wrapText="1"/>
    </xf>
    <xf numFmtId="0" fontId="3" fillId="0" borderId="32" xfId="49" applyFont="1" applyFill="1" applyBorder="1" applyAlignment="1">
      <alignment vertical="top"/>
    </xf>
    <xf numFmtId="49" fontId="3" fillId="0" borderId="0" xfId="49" applyNumberFormat="1" applyFont="1" applyFill="1" applyBorder="1" applyAlignment="1">
      <alignment horizontal="left" vertical="top"/>
    </xf>
    <xf numFmtId="0" fontId="3" fillId="0" borderId="0" xfId="49" applyFont="1" applyFill="1" applyBorder="1" applyAlignment="1">
      <alignment horizontal="left" vertical="top"/>
    </xf>
    <xf numFmtId="0" fontId="3" fillId="0" borderId="0" xfId="49" applyFont="1" applyFill="1" applyBorder="1" applyAlignment="1">
      <alignment horizontal="left" vertical="top" wrapText="1"/>
    </xf>
    <xf numFmtId="0" fontId="3" fillId="0" borderId="0" xfId="49" applyFont="1" applyFill="1" applyBorder="1" applyAlignment="1">
      <alignment vertical="top"/>
    </xf>
    <xf numFmtId="0" fontId="3" fillId="0" borderId="46" xfId="49" applyFont="1" applyFill="1" applyBorder="1" applyAlignment="1">
      <alignment vertical="top"/>
    </xf>
    <xf numFmtId="0" fontId="3" fillId="0" borderId="0" xfId="49" applyFont="1" applyFill="1" applyAlignment="1">
      <alignment vertical="top"/>
    </xf>
    <xf numFmtId="49" fontId="3" fillId="0" borderId="32" xfId="49" applyNumberFormat="1" applyFont="1" applyBorder="1" applyAlignment="1">
      <alignment horizontal="left" vertical="top"/>
    </xf>
    <xf numFmtId="0" fontId="0" fillId="0" borderId="0" xfId="49" applyFont="1" applyBorder="1" applyAlignment="1">
      <alignment vertical="top"/>
    </xf>
    <xf numFmtId="0" fontId="3" fillId="0" borderId="36" xfId="49" applyFont="1" applyBorder="1" applyAlignment="1">
      <alignment vertical="top"/>
    </xf>
    <xf numFmtId="49" fontId="0" fillId="0" borderId="38" xfId="49" applyNumberFormat="1" applyFont="1" applyBorder="1" applyAlignment="1">
      <alignment horizontal="left" vertical="top"/>
    </xf>
    <xf numFmtId="0" fontId="3" fillId="0" borderId="47" xfId="49" applyFont="1" applyBorder="1" applyAlignment="1">
      <alignment vertical="top"/>
    </xf>
    <xf numFmtId="0" fontId="15" fillId="0" borderId="0" xfId="48" applyFont="1" applyAlignment="1">
      <alignment horizontal="left" vertical="center"/>
    </xf>
    <xf numFmtId="0" fontId="15" fillId="0" borderId="0" xfId="51" applyFont="1" applyAlignment="1">
      <alignment horizontal="left" vertical="center"/>
    </xf>
    <xf numFmtId="0" fontId="15" fillId="0" borderId="0" xfId="51" applyFont="1" applyAlignment="1">
      <alignment horizontal="center" vertical="center"/>
    </xf>
    <xf numFmtId="0" fontId="3" fillId="0" borderId="0" xfId="51" applyAlignment="1">
      <alignment horizontal="center" vertical="center"/>
    </xf>
    <xf numFmtId="0" fontId="15" fillId="0" borderId="0" xfId="51" applyFont="1" applyAlignment="1">
      <alignment vertical="center"/>
    </xf>
    <xf numFmtId="0" fontId="15" fillId="0" borderId="0" xfId="51" applyFont="1" applyAlignment="1">
      <alignment vertical="center" wrapText="1"/>
    </xf>
    <xf numFmtId="0" fontId="15" fillId="0" borderId="42" xfId="51" applyFont="1" applyBorder="1" applyAlignment="1">
      <alignment horizontal="center" vertical="center"/>
    </xf>
    <xf numFmtId="0" fontId="15" fillId="0" borderId="75" xfId="51" applyFont="1" applyBorder="1" applyAlignment="1">
      <alignment horizontal="center" vertical="center"/>
    </xf>
    <xf numFmtId="0" fontId="15" fillId="0" borderId="12" xfId="51" applyFont="1" applyBorder="1" applyAlignment="1">
      <alignment horizontal="left" vertical="center"/>
    </xf>
    <xf numFmtId="49" fontId="15" fillId="0" borderId="23" xfId="51" applyNumberFormat="1" applyFont="1" applyBorder="1" applyAlignment="1" applyProtection="1">
      <alignment horizontal="center" vertical="center"/>
      <protection locked="0"/>
    </xf>
    <xf numFmtId="0" fontId="15" fillId="0" borderId="23" xfId="51" applyFont="1" applyBorder="1" applyAlignment="1">
      <alignment horizontal="center" vertical="center"/>
    </xf>
    <xf numFmtId="0" fontId="15" fillId="0" borderId="23" xfId="51" applyFont="1" applyBorder="1" applyAlignment="1">
      <alignment horizontal="left" vertical="center"/>
    </xf>
    <xf numFmtId="0" fontId="15" fillId="0" borderId="24" xfId="51" applyFont="1" applyBorder="1" applyAlignment="1">
      <alignment horizontal="left" vertical="center"/>
    </xf>
    <xf numFmtId="0" fontId="15" fillId="0" borderId="25" xfId="51" applyFont="1" applyBorder="1" applyAlignment="1" applyProtection="1">
      <alignment horizontal="center" vertical="center"/>
      <protection locked="0"/>
    </xf>
    <xf numFmtId="49" fontId="15" fillId="0" borderId="0" xfId="52" applyNumberFormat="1" applyFont="1" applyAlignment="1">
      <alignment horizontal="left" vertical="center"/>
    </xf>
    <xf numFmtId="0" fontId="3" fillId="0" borderId="56" xfId="51" applyBorder="1" applyAlignment="1" applyProtection="1">
      <alignment horizontal="center" vertical="center"/>
      <protection locked="0"/>
    </xf>
    <xf numFmtId="49" fontId="15" fillId="0" borderId="0" xfId="52" applyNumberFormat="1" applyFont="1" applyAlignment="1">
      <alignment horizontal="center" vertical="center" shrinkToFit="1"/>
    </xf>
    <xf numFmtId="0" fontId="15" fillId="0" borderId="29" xfId="51" applyFont="1" applyBorder="1" applyAlignment="1">
      <alignment horizontal="center" vertical="center"/>
    </xf>
    <xf numFmtId="0" fontId="15" fillId="0" borderId="40" xfId="51" applyFont="1" applyBorder="1" applyAlignment="1">
      <alignment horizontal="center" vertical="center"/>
    </xf>
    <xf numFmtId="0" fontId="15" fillId="0" borderId="14" xfId="51" applyFont="1" applyBorder="1" applyAlignment="1">
      <alignment horizontal="center" vertical="center"/>
    </xf>
    <xf numFmtId="0" fontId="15" fillId="0" borderId="25" xfId="51" applyFont="1" applyBorder="1" applyAlignment="1">
      <alignment horizontal="center" vertical="center"/>
    </xf>
    <xf numFmtId="0" fontId="15" fillId="0" borderId="23" xfId="51" applyFont="1" applyBorder="1" applyAlignment="1">
      <alignment horizontal="left"/>
    </xf>
    <xf numFmtId="0" fontId="15" fillId="0" borderId="24" xfId="51" applyFont="1" applyBorder="1" applyAlignment="1">
      <alignment horizontal="left"/>
    </xf>
    <xf numFmtId="0" fontId="15" fillId="0" borderId="57" xfId="51" applyFont="1" applyBorder="1" applyAlignment="1">
      <alignment horizontal="center" vertical="center"/>
    </xf>
    <xf numFmtId="0" fontId="15" fillId="0" borderId="0" xfId="51" applyFont="1"/>
    <xf numFmtId="0" fontId="15" fillId="0" borderId="27" xfId="51" applyFont="1" applyBorder="1" applyAlignment="1">
      <alignment horizontal="left"/>
    </xf>
    <xf numFmtId="0" fontId="15" fillId="0" borderId="26" xfId="51" applyFont="1" applyBorder="1"/>
    <xf numFmtId="0" fontId="15" fillId="0" borderId="59" xfId="51" applyFont="1" applyBorder="1" applyAlignment="1" applyProtection="1">
      <alignment horizontal="center" vertical="center"/>
      <protection locked="0"/>
    </xf>
    <xf numFmtId="0" fontId="15" fillId="0" borderId="61" xfId="51" applyFont="1" applyBorder="1" applyAlignment="1" applyProtection="1">
      <alignment horizontal="center" vertical="center"/>
      <protection locked="0"/>
    </xf>
    <xf numFmtId="0" fontId="15" fillId="0" borderId="27" xfId="51" applyFont="1" applyBorder="1" applyAlignment="1" applyProtection="1">
      <alignment horizontal="center" vertical="center"/>
      <protection locked="0"/>
    </xf>
    <xf numFmtId="0" fontId="15" fillId="0" borderId="28" xfId="51" applyFont="1" applyBorder="1" applyAlignment="1" applyProtection="1">
      <alignment horizontal="center" vertical="center"/>
      <protection locked="0"/>
    </xf>
    <xf numFmtId="0" fontId="15" fillId="0" borderId="23" xfId="51" applyFont="1" applyBorder="1" applyAlignment="1" applyProtection="1">
      <alignment horizontal="left" vertical="center"/>
      <protection locked="0"/>
    </xf>
    <xf numFmtId="0" fontId="15" fillId="0" borderId="24" xfId="51" applyFont="1" applyBorder="1" applyAlignment="1">
      <alignment horizontal="center" vertical="center"/>
    </xf>
    <xf numFmtId="0" fontId="15" fillId="0" borderId="26" xfId="51" applyFont="1" applyBorder="1" applyAlignment="1">
      <alignment horizontal="center" vertical="center"/>
    </xf>
    <xf numFmtId="0" fontId="15" fillId="0" borderId="51" xfId="51" applyFont="1" applyBorder="1" applyAlignment="1">
      <alignment horizontal="center" vertical="center"/>
    </xf>
    <xf numFmtId="0" fontId="15" fillId="0" borderId="27" xfId="51" applyFont="1" applyBorder="1" applyAlignment="1">
      <alignment horizontal="center" vertical="center"/>
    </xf>
    <xf numFmtId="0" fontId="15" fillId="0" borderId="28" xfId="51" applyFont="1" applyBorder="1" applyAlignment="1">
      <alignment horizontal="center" vertical="center"/>
    </xf>
    <xf numFmtId="0" fontId="15" fillId="0" borderId="14" xfId="51" applyFont="1" applyBorder="1" applyAlignment="1" applyProtection="1">
      <alignment horizontal="center" vertical="center"/>
      <protection locked="0"/>
    </xf>
    <xf numFmtId="0" fontId="15" fillId="0" borderId="12" xfId="54" applyFont="1" applyBorder="1" applyAlignment="1">
      <alignment horizontal="left" vertical="center" shrinkToFit="1"/>
    </xf>
    <xf numFmtId="0" fontId="15" fillId="0" borderId="13" xfId="51" applyFont="1" applyBorder="1" applyAlignment="1" applyProtection="1">
      <alignment horizontal="center" vertical="center"/>
      <protection locked="0"/>
    </xf>
    <xf numFmtId="0" fontId="15" fillId="0" borderId="40" xfId="55" applyFont="1" applyBorder="1" applyAlignment="1">
      <alignment horizontal="center" vertical="center"/>
    </xf>
    <xf numFmtId="0" fontId="51" fillId="0" borderId="40" xfId="55" applyFont="1" applyBorder="1" applyAlignment="1">
      <alignment horizontal="center" vertical="center" wrapText="1"/>
    </xf>
    <xf numFmtId="0" fontId="15" fillId="0" borderId="40" xfId="51" applyFont="1" applyBorder="1" applyAlignment="1">
      <alignment horizontal="center" vertical="center" wrapText="1"/>
    </xf>
    <xf numFmtId="0" fontId="6" fillId="0" borderId="0" xfId="51" applyFont="1" applyAlignment="1">
      <alignment horizontal="left" vertical="center"/>
    </xf>
    <xf numFmtId="0" fontId="15" fillId="0" borderId="0" xfId="51" applyFont="1" applyAlignment="1">
      <alignment horizontal="center" vertical="center" wrapText="1"/>
    </xf>
    <xf numFmtId="0" fontId="15" fillId="0" borderId="29" xfId="51" applyFont="1" applyBorder="1" applyAlignment="1" applyProtection="1">
      <alignment horizontal="center" vertical="center"/>
      <protection locked="0"/>
    </xf>
    <xf numFmtId="0" fontId="3" fillId="0" borderId="14" xfId="51" applyBorder="1" applyAlignment="1">
      <alignment horizontal="center" vertical="center"/>
    </xf>
    <xf numFmtId="0" fontId="15" fillId="0" borderId="41" xfId="51" applyFont="1" applyBorder="1" applyAlignment="1">
      <alignment horizontal="center" vertical="center"/>
    </xf>
    <xf numFmtId="0" fontId="15" fillId="0" borderId="0" xfId="51" applyFont="1" applyAlignment="1">
      <alignment horizontal="center"/>
    </xf>
    <xf numFmtId="0" fontId="15" fillId="0" borderId="0" xfId="51" applyFont="1" applyAlignment="1">
      <alignment horizontal="left"/>
    </xf>
    <xf numFmtId="0" fontId="10" fillId="0" borderId="51" xfId="56" applyFont="1" applyBorder="1" applyAlignment="1">
      <alignment horizontal="left" vertical="center"/>
    </xf>
    <xf numFmtId="0" fontId="10" fillId="0" borderId="29" xfId="56" applyFont="1" applyBorder="1" applyAlignment="1">
      <alignment horizontal="left" vertical="center"/>
    </xf>
    <xf numFmtId="0" fontId="10" fillId="0" borderId="14" xfId="56" applyFont="1" applyBorder="1" applyAlignment="1">
      <alignment horizontal="center" vertical="center"/>
    </xf>
    <xf numFmtId="0" fontId="10" fillId="0" borderId="51" xfId="56" applyFont="1" applyBorder="1" applyAlignment="1">
      <alignment horizontal="center" vertical="center"/>
    </xf>
    <xf numFmtId="0" fontId="10" fillId="0" borderId="14" xfId="56" applyFont="1" applyBorder="1" applyAlignment="1">
      <alignment horizontal="right" vertical="center"/>
    </xf>
    <xf numFmtId="0" fontId="10" fillId="0" borderId="51" xfId="56" applyFont="1" applyBorder="1" applyAlignment="1">
      <alignment horizontal="right" vertical="center"/>
    </xf>
    <xf numFmtId="0" fontId="10" fillId="0" borderId="29" xfId="56" applyFont="1" applyBorder="1" applyAlignment="1">
      <alignment horizontal="right" vertical="center"/>
    </xf>
    <xf numFmtId="0" fontId="10" fillId="0" borderId="14" xfId="56" applyFont="1" applyBorder="1" applyAlignment="1">
      <alignment horizontal="left" vertical="center"/>
    </xf>
    <xf numFmtId="0" fontId="15" fillId="0" borderId="0" xfId="51" applyFont="1" applyAlignment="1">
      <alignment horizontal="center" vertical="center" textRotation="255" wrapText="1"/>
    </xf>
    <xf numFmtId="0" fontId="51" fillId="0" borderId="0" xfId="51" applyFont="1" applyAlignment="1">
      <alignment horizontal="center" vertical="center"/>
    </xf>
    <xf numFmtId="0" fontId="10" fillId="0" borderId="0" xfId="56" applyFont="1" applyAlignment="1">
      <alignment horizontal="left" vertical="center"/>
    </xf>
    <xf numFmtId="0" fontId="10" fillId="0" borderId="0" xfId="56" applyFont="1" applyAlignment="1">
      <alignment horizontal="right" vertical="center"/>
    </xf>
    <xf numFmtId="0" fontId="15" fillId="0" borderId="76" xfId="51" applyFont="1" applyBorder="1" applyAlignment="1">
      <alignment horizontal="center" vertical="center"/>
    </xf>
    <xf numFmtId="0" fontId="15" fillId="0" borderId="0" xfId="51" applyFont="1" applyAlignment="1" applyProtection="1">
      <alignment horizontal="center" vertical="center"/>
      <protection locked="0"/>
    </xf>
    <xf numFmtId="0" fontId="3" fillId="0" borderId="0" xfId="51" applyAlignment="1">
      <alignment horizontal="left" vertical="center"/>
    </xf>
    <xf numFmtId="0" fontId="15" fillId="0" borderId="130" xfId="51" applyFont="1" applyBorder="1" applyAlignment="1">
      <alignment horizontal="center" vertical="center"/>
    </xf>
    <xf numFmtId="0" fontId="15" fillId="0" borderId="0" xfId="53" applyFont="1" applyAlignment="1">
      <alignment horizontal="center" vertical="center" textRotation="255"/>
    </xf>
    <xf numFmtId="0" fontId="15" fillId="0" borderId="0" xfId="53" applyFont="1" applyAlignment="1">
      <alignment horizontal="left" vertical="center" wrapText="1"/>
    </xf>
    <xf numFmtId="0" fontId="15" fillId="0" borderId="0" xfId="53" applyFont="1" applyAlignment="1">
      <alignment horizontal="left" vertical="center"/>
    </xf>
    <xf numFmtId="0" fontId="54" fillId="0" borderId="0" xfId="48" applyFont="1" applyAlignment="1">
      <alignment horizontal="left" vertical="center"/>
    </xf>
    <xf numFmtId="0" fontId="7" fillId="0" borderId="0" xfId="48" applyFont="1" applyAlignment="1">
      <alignment horizontal="left" vertical="center"/>
    </xf>
    <xf numFmtId="0" fontId="56" fillId="0" borderId="0" xfId="57" applyFont="1">
      <alignment vertical="center"/>
    </xf>
    <xf numFmtId="0" fontId="15" fillId="0" borderId="0" xfId="48" applyFont="1" applyAlignment="1">
      <alignment horizontal="right" vertical="center"/>
    </xf>
    <xf numFmtId="0" fontId="15" fillId="0" borderId="0" xfId="48" applyFont="1" applyAlignment="1">
      <alignment horizontal="center" vertical="center"/>
    </xf>
    <xf numFmtId="0" fontId="58" fillId="0" borderId="0" xfId="57" applyFont="1">
      <alignment vertical="center"/>
    </xf>
    <xf numFmtId="0" fontId="50" fillId="0" borderId="0" xfId="57" applyFont="1">
      <alignment vertical="center"/>
    </xf>
    <xf numFmtId="0" fontId="50" fillId="0" borderId="0" xfId="57" applyFont="1" applyAlignment="1">
      <alignment horizontal="right" vertical="center"/>
    </xf>
    <xf numFmtId="0" fontId="50" fillId="28" borderId="40" xfId="57" applyFont="1" applyFill="1" applyBorder="1">
      <alignment vertical="center"/>
    </xf>
    <xf numFmtId="0" fontId="51" fillId="0" borderId="0" xfId="48" applyFont="1" applyAlignment="1">
      <alignment horizontal="center" vertical="center"/>
    </xf>
    <xf numFmtId="178" fontId="51" fillId="0" borderId="40" xfId="48" applyNumberFormat="1" applyFont="1" applyBorder="1">
      <alignment vertical="center"/>
    </xf>
    <xf numFmtId="179" fontId="51" fillId="0" borderId="40" xfId="48" applyNumberFormat="1" applyFont="1" applyBorder="1">
      <alignment vertical="center"/>
    </xf>
    <xf numFmtId="0" fontId="15" fillId="0" borderId="40" xfId="48" applyFont="1" applyBorder="1">
      <alignment vertical="center"/>
    </xf>
    <xf numFmtId="0" fontId="51" fillId="25" borderId="40" xfId="48" applyFont="1" applyFill="1" applyBorder="1" applyAlignment="1">
      <alignment horizontal="left" vertical="center"/>
    </xf>
    <xf numFmtId="0" fontId="51" fillId="25" borderId="14" xfId="48" applyFont="1" applyFill="1" applyBorder="1" applyAlignment="1">
      <alignment horizontal="center" vertical="center"/>
    </xf>
    <xf numFmtId="0" fontId="51" fillId="27" borderId="40" xfId="48" applyFont="1" applyFill="1" applyBorder="1">
      <alignment vertical="center"/>
    </xf>
    <xf numFmtId="0" fontId="51" fillId="27" borderId="14" xfId="48" applyFont="1" applyFill="1" applyBorder="1">
      <alignment vertical="center"/>
    </xf>
    <xf numFmtId="0" fontId="51" fillId="26" borderId="40" xfId="48" applyFont="1" applyFill="1" applyBorder="1" applyAlignment="1">
      <alignment horizontal="right" vertical="center"/>
    </xf>
    <xf numFmtId="0" fontId="51" fillId="0" borderId="29" xfId="48" applyFont="1" applyBorder="1" applyAlignment="1">
      <alignment horizontal="right" vertical="center"/>
    </xf>
    <xf numFmtId="177" fontId="51" fillId="0" borderId="40" xfId="48" applyNumberFormat="1" applyFont="1" applyBorder="1" applyAlignment="1">
      <alignment horizontal="right" vertical="center"/>
    </xf>
    <xf numFmtId="0" fontId="51" fillId="0" borderId="40" xfId="48" applyFont="1" applyBorder="1" applyAlignment="1">
      <alignment horizontal="right" vertical="center"/>
    </xf>
    <xf numFmtId="0" fontId="51" fillId="26" borderId="41" xfId="48" applyFont="1" applyFill="1" applyBorder="1" applyAlignment="1">
      <alignment horizontal="right" vertical="center"/>
    </xf>
    <xf numFmtId="0" fontId="51" fillId="0" borderId="140" xfId="48" applyFont="1" applyBorder="1" applyAlignment="1">
      <alignment horizontal="right" vertical="center"/>
    </xf>
    <xf numFmtId="0" fontId="51" fillId="0" borderId="0" xfId="48" applyFont="1">
      <alignment vertical="center"/>
    </xf>
    <xf numFmtId="180" fontId="51" fillId="0" borderId="40" xfId="48" applyNumberFormat="1" applyFont="1" applyBorder="1" applyAlignment="1">
      <alignment horizontal="center" vertical="center"/>
    </xf>
    <xf numFmtId="0" fontId="51" fillId="0" borderId="40" xfId="48" applyFont="1" applyBorder="1" applyAlignment="1">
      <alignment horizontal="center" vertical="center" wrapText="1"/>
    </xf>
    <xf numFmtId="0" fontId="55" fillId="0" borderId="0" xfId="57">
      <alignment vertical="center"/>
    </xf>
    <xf numFmtId="0" fontId="51" fillId="0" borderId="40" xfId="48" applyFont="1" applyBorder="1">
      <alignment vertical="center"/>
    </xf>
    <xf numFmtId="177" fontId="51" fillId="0" borderId="40" xfId="48" applyNumberFormat="1" applyFont="1" applyBorder="1">
      <alignment vertical="center"/>
    </xf>
    <xf numFmtId="0" fontId="51" fillId="0" borderId="13" xfId="48" applyFont="1" applyBorder="1" applyAlignment="1">
      <alignment vertical="center" wrapText="1"/>
    </xf>
    <xf numFmtId="0" fontId="60" fillId="0" borderId="0" xfId="57" applyFont="1">
      <alignment vertical="center"/>
    </xf>
    <xf numFmtId="0" fontId="61" fillId="0" borderId="0" xfId="48" applyFont="1">
      <alignment vertical="center"/>
    </xf>
    <xf numFmtId="0" fontId="51" fillId="0" borderId="41" xfId="48" applyFont="1" applyBorder="1" applyAlignment="1">
      <alignment vertical="center" wrapText="1"/>
    </xf>
    <xf numFmtId="177" fontId="51" fillId="0" borderId="143" xfId="48" applyNumberFormat="1" applyFont="1" applyBorder="1">
      <alignment vertical="center"/>
    </xf>
    <xf numFmtId="0" fontId="51" fillId="0" borderId="0" xfId="48" applyFont="1" applyAlignment="1">
      <alignment horizontal="left" vertical="center"/>
    </xf>
    <xf numFmtId="0" fontId="53" fillId="0" borderId="0" xfId="48" applyFont="1">
      <alignment vertical="center"/>
    </xf>
    <xf numFmtId="0" fontId="51" fillId="0" borderId="14" xfId="52" applyFont="1" applyBorder="1" applyAlignment="1">
      <alignment horizontal="center" vertical="center"/>
    </xf>
    <xf numFmtId="0" fontId="51" fillId="0" borderId="40" xfId="52" applyFont="1" applyBorder="1" applyAlignment="1">
      <alignment horizontal="center" vertical="center"/>
    </xf>
    <xf numFmtId="0" fontId="51" fillId="0" borderId="40" xfId="48" applyFont="1" applyBorder="1" applyAlignment="1">
      <alignment horizontal="center" vertical="center"/>
    </xf>
    <xf numFmtId="0" fontId="51" fillId="29" borderId="40" xfId="52" applyFont="1" applyFill="1" applyBorder="1" applyAlignment="1">
      <alignment horizontal="center" vertical="center"/>
    </xf>
    <xf numFmtId="0" fontId="63" fillId="0" borderId="0" xfId="52" applyFont="1" applyAlignment="1">
      <alignment horizontal="center" vertical="center"/>
    </xf>
    <xf numFmtId="0" fontId="15" fillId="0" borderId="0" xfId="52" applyFont="1" applyAlignment="1">
      <alignment horizontal="center" vertical="center"/>
    </xf>
    <xf numFmtId="0" fontId="64" fillId="0" borderId="0" xfId="48" applyFont="1" applyAlignment="1">
      <alignment horizontal="center" vertical="center"/>
    </xf>
    <xf numFmtId="0" fontId="64" fillId="0" borderId="0" xfId="52" applyFont="1" applyAlignment="1">
      <alignment horizontal="center" vertical="center"/>
    </xf>
    <xf numFmtId="0" fontId="64" fillId="0" borderId="0" xfId="48" applyFont="1">
      <alignment vertical="center"/>
    </xf>
    <xf numFmtId="0" fontId="63" fillId="0" borderId="0" xfId="48" applyFont="1">
      <alignment vertical="center"/>
    </xf>
    <xf numFmtId="0" fontId="63" fillId="0" borderId="0" xfId="48" applyFont="1" applyAlignment="1">
      <alignment horizontal="center" vertical="center"/>
    </xf>
    <xf numFmtId="0" fontId="51" fillId="0" borderId="0" xfId="48" applyFont="1" applyAlignment="1">
      <alignment vertical="center" textRotation="255" shrinkToFit="1"/>
    </xf>
    <xf numFmtId="0" fontId="51" fillId="0" borderId="40" xfId="48" applyFont="1" applyBorder="1" applyAlignment="1">
      <alignment vertical="center" textRotation="255" shrinkToFit="1"/>
    </xf>
    <xf numFmtId="0" fontId="51" fillId="0" borderId="14" xfId="48" applyFont="1" applyBorder="1" applyAlignment="1">
      <alignment horizontal="left" vertical="center"/>
    </xf>
    <xf numFmtId="0" fontId="51" fillId="0" borderId="51" xfId="48" applyFont="1" applyBorder="1" applyAlignment="1">
      <alignment horizontal="left" vertical="center"/>
    </xf>
    <xf numFmtId="0" fontId="51" fillId="0" borderId="29" xfId="48" applyFont="1" applyBorder="1" applyAlignment="1">
      <alignment horizontal="left" vertical="center"/>
    </xf>
    <xf numFmtId="177" fontId="51" fillId="0" borderId="40" xfId="48" applyNumberFormat="1" applyFont="1" applyBorder="1" applyAlignment="1">
      <alignment horizontal="center" vertical="center"/>
    </xf>
    <xf numFmtId="0" fontId="68" fillId="0" borderId="0" xfId="57" applyFont="1">
      <alignment vertical="center"/>
    </xf>
    <xf numFmtId="0" fontId="13" fillId="0" borderId="0" xfId="54" applyFont="1"/>
    <xf numFmtId="0" fontId="7" fillId="0" borderId="0" xfId="54" applyFont="1"/>
    <xf numFmtId="0" fontId="16" fillId="0" borderId="0" xfId="54" applyFont="1"/>
    <xf numFmtId="0" fontId="28" fillId="0" borderId="0" xfId="54" applyFont="1" applyAlignment="1">
      <alignment horizontal="center"/>
    </xf>
    <xf numFmtId="0" fontId="7" fillId="0" borderId="40" xfId="54" applyFont="1" applyBorder="1" applyAlignment="1">
      <alignment horizontal="distributed" vertical="center" indent="1"/>
    </xf>
    <xf numFmtId="0" fontId="28" fillId="0" borderId="40" xfId="54" applyFont="1" applyBorder="1" applyAlignment="1">
      <alignment horizontal="center"/>
    </xf>
    <xf numFmtId="0" fontId="15" fillId="0" borderId="40" xfId="54" applyFont="1" applyBorder="1" applyAlignment="1">
      <alignment horizontal="distributed" vertical="center" indent="1"/>
    </xf>
    <xf numFmtId="0" fontId="15" fillId="0" borderId="25" xfId="54" applyFont="1" applyBorder="1"/>
    <xf numFmtId="0" fontId="7" fillId="0" borderId="26" xfId="54" applyFont="1" applyBorder="1"/>
    <xf numFmtId="0" fontId="7" fillId="0" borderId="13" xfId="54" applyFont="1" applyBorder="1"/>
    <xf numFmtId="0" fontId="7" fillId="0" borderId="28" xfId="54" applyFont="1" applyBorder="1"/>
    <xf numFmtId="0" fontId="69" fillId="0" borderId="0" xfId="0" applyFont="1" applyFill="1" applyBorder="1" applyAlignment="1"/>
    <xf numFmtId="0" fontId="70" fillId="0" borderId="0" xfId="0" applyFont="1" applyFill="1" applyBorder="1" applyAlignment="1"/>
    <xf numFmtId="0" fontId="70" fillId="0" borderId="0" xfId="0" applyFont="1" applyFill="1" applyBorder="1" applyAlignment="1">
      <alignment horizontal="left" vertical="top" wrapText="1"/>
    </xf>
    <xf numFmtId="0" fontId="70" fillId="0" borderId="40" xfId="0" applyFont="1" applyFill="1" applyBorder="1" applyAlignment="1">
      <alignment horizontal="center" vertical="center"/>
    </xf>
    <xf numFmtId="0" fontId="70" fillId="0" borderId="40" xfId="0" applyFont="1" applyFill="1" applyBorder="1" applyAlignment="1">
      <alignment horizontal="center" vertical="center" wrapText="1"/>
    </xf>
    <xf numFmtId="0" fontId="70" fillId="0" borderId="0" xfId="0" applyFont="1" applyFill="1" applyBorder="1" applyAlignment="1">
      <alignment horizontal="center" vertical="center"/>
    </xf>
    <xf numFmtId="0" fontId="70" fillId="0" borderId="40" xfId="0" applyFont="1" applyFill="1" applyBorder="1" applyAlignment="1">
      <alignment vertical="center" wrapText="1"/>
    </xf>
    <xf numFmtId="0" fontId="70" fillId="0" borderId="40" xfId="0" applyFont="1" applyFill="1" applyBorder="1" applyAlignment="1"/>
    <xf numFmtId="0" fontId="70" fillId="0" borderId="40" xfId="0" applyFont="1" applyFill="1" applyBorder="1" applyAlignment="1">
      <alignment vertical="center"/>
    </xf>
    <xf numFmtId="0" fontId="70" fillId="0" borderId="40" xfId="0" applyFont="1" applyFill="1" applyBorder="1" applyAlignment="1">
      <alignment horizontal="left" vertical="center"/>
    </xf>
    <xf numFmtId="0" fontId="0" fillId="0" borderId="0" xfId="0" applyFont="1" applyAlignment="1"/>
    <xf numFmtId="0" fontId="70" fillId="0" borderId="40" xfId="0" applyFont="1" applyFill="1" applyBorder="1" applyAlignment="1">
      <alignment horizontal="center"/>
    </xf>
    <xf numFmtId="0" fontId="70" fillId="0" borderId="40" xfId="0" applyFont="1" applyFill="1" applyBorder="1" applyAlignment="1">
      <alignment horizontal="center" wrapText="1"/>
    </xf>
    <xf numFmtId="0" fontId="70" fillId="0" borderId="12" xfId="0" applyFont="1" applyFill="1" applyBorder="1" applyAlignment="1"/>
    <xf numFmtId="0" fontId="70" fillId="0" borderId="23" xfId="0" applyFont="1" applyFill="1" applyBorder="1" applyAlignment="1"/>
    <xf numFmtId="0" fontId="70" fillId="0" borderId="24" xfId="0" applyFont="1" applyFill="1" applyBorder="1" applyAlignment="1"/>
    <xf numFmtId="0" fontId="70" fillId="0" borderId="25" xfId="0" applyFont="1" applyFill="1" applyBorder="1" applyAlignment="1"/>
    <xf numFmtId="0" fontId="70" fillId="0" borderId="26" xfId="0" applyFont="1" applyFill="1" applyBorder="1" applyAlignment="1"/>
    <xf numFmtId="0" fontId="70" fillId="0" borderId="13" xfId="0" applyFont="1" applyFill="1" applyBorder="1" applyAlignment="1"/>
    <xf numFmtId="0" fontId="70" fillId="0" borderId="27" xfId="0" applyFont="1" applyFill="1" applyBorder="1" applyAlignment="1"/>
    <xf numFmtId="0" fontId="70" fillId="0" borderId="28" xfId="0" applyFont="1" applyFill="1" applyBorder="1" applyAlignment="1"/>
    <xf numFmtId="0" fontId="70" fillId="0" borderId="25" xfId="0" applyFont="1" applyFill="1" applyBorder="1" applyAlignment="1">
      <alignment horizontal="left" vertical="top" wrapText="1"/>
    </xf>
    <xf numFmtId="0" fontId="70" fillId="0" borderId="26" xfId="0" applyFont="1" applyFill="1" applyBorder="1" applyAlignment="1">
      <alignment horizontal="left" vertical="top" wrapText="1"/>
    </xf>
    <xf numFmtId="0" fontId="3" fillId="0" borderId="0" xfId="58"/>
    <xf numFmtId="0" fontId="71" fillId="0" borderId="0" xfId="58" applyFont="1"/>
    <xf numFmtId="0" fontId="72" fillId="0" borderId="62" xfId="58" applyFont="1" applyBorder="1" applyAlignment="1">
      <alignment horizontal="center"/>
    </xf>
    <xf numFmtId="0" fontId="72" fillId="0" borderId="43" xfId="58" applyFont="1" applyBorder="1" applyAlignment="1">
      <alignment horizontal="center"/>
    </xf>
    <xf numFmtId="0" fontId="72" fillId="0" borderId="63" xfId="58" applyFont="1" applyBorder="1" applyAlignment="1">
      <alignment horizontal="center"/>
    </xf>
    <xf numFmtId="0" fontId="12" fillId="0" borderId="32" xfId="58" applyFont="1" applyBorder="1"/>
    <xf numFmtId="0" fontId="12" fillId="0" borderId="0" xfId="58" applyFont="1"/>
    <xf numFmtId="0" fontId="3" fillId="0" borderId="46" xfId="58" applyBorder="1"/>
    <xf numFmtId="0" fontId="3" fillId="0" borderId="146" xfId="58" applyBorder="1"/>
    <xf numFmtId="0" fontId="46" fillId="0" borderId="0" xfId="58" applyFont="1"/>
    <xf numFmtId="0" fontId="3" fillId="0" borderId="32" xfId="58" applyBorder="1"/>
    <xf numFmtId="0" fontId="3" fillId="0" borderId="36" xfId="58" applyBorder="1"/>
    <xf numFmtId="0" fontId="3" fillId="0" borderId="38" xfId="58" applyBorder="1"/>
    <xf numFmtId="0" fontId="3" fillId="0" borderId="47" xfId="58" applyBorder="1"/>
    <xf numFmtId="0" fontId="3" fillId="0" borderId="0" xfId="41"/>
    <xf numFmtId="0" fontId="71" fillId="0" borderId="0" xfId="41" applyFont="1"/>
    <xf numFmtId="0" fontId="72" fillId="0" borderId="62" xfId="41" applyFont="1" applyBorder="1" applyAlignment="1">
      <alignment horizontal="center"/>
    </xf>
    <xf numFmtId="0" fontId="72" fillId="0" borderId="43" xfId="41" applyFont="1" applyBorder="1" applyAlignment="1">
      <alignment horizontal="center"/>
    </xf>
    <xf numFmtId="0" fontId="72" fillId="0" borderId="63" xfId="41" applyFont="1" applyBorder="1" applyAlignment="1">
      <alignment horizontal="center"/>
    </xf>
    <xf numFmtId="0" fontId="12" fillId="0" borderId="32" xfId="41" applyFont="1" applyBorder="1"/>
    <xf numFmtId="0" fontId="12" fillId="0" borderId="0" xfId="41" applyFont="1"/>
    <xf numFmtId="0" fontId="3" fillId="0" borderId="46" xfId="41" applyBorder="1"/>
    <xf numFmtId="58" fontId="12" fillId="0" borderId="145" xfId="41" applyNumberFormat="1" applyFont="1" applyBorder="1"/>
    <xf numFmtId="0" fontId="12" fillId="0" borderId="145" xfId="41" applyFont="1" applyBorder="1"/>
    <xf numFmtId="0" fontId="3" fillId="0" borderId="146" xfId="41" applyBorder="1"/>
    <xf numFmtId="0" fontId="46" fillId="0" borderId="0" xfId="41" applyFont="1"/>
    <xf numFmtId="0" fontId="3" fillId="0" borderId="32" xfId="41" applyBorder="1"/>
    <xf numFmtId="0" fontId="3" fillId="0" borderId="36" xfId="41" applyBorder="1"/>
    <xf numFmtId="0" fontId="3" fillId="0" borderId="38" xfId="41" applyBorder="1"/>
    <xf numFmtId="0" fontId="3" fillId="0" borderId="47" xfId="41" applyBorder="1"/>
    <xf numFmtId="0" fontId="77" fillId="0" borderId="0" xfId="61" applyFont="1">
      <alignment vertical="center"/>
    </xf>
    <xf numFmtId="0" fontId="77" fillId="27" borderId="40" xfId="61" applyFont="1" applyFill="1" applyBorder="1">
      <alignment vertical="center"/>
    </xf>
    <xf numFmtId="0" fontId="77" fillId="0" borderId="40" xfId="61" applyFont="1" applyBorder="1">
      <alignment vertical="center"/>
    </xf>
    <xf numFmtId="0" fontId="79" fillId="0" borderId="0" xfId="59" applyFont="1" applyAlignment="1">
      <alignment vertical="center" wrapText="1"/>
    </xf>
    <xf numFmtId="0" fontId="77" fillId="0" borderId="0" xfId="61" applyFont="1" applyAlignment="1">
      <alignment vertical="top"/>
    </xf>
    <xf numFmtId="0" fontId="77" fillId="0" borderId="0" xfId="61" applyFont="1" applyAlignment="1">
      <alignment vertical="top" wrapText="1"/>
    </xf>
    <xf numFmtId="0" fontId="77" fillId="0" borderId="0" xfId="61" applyFont="1" applyFill="1" applyAlignment="1">
      <alignment horizontal="center" vertical="center"/>
    </xf>
    <xf numFmtId="0" fontId="77" fillId="0" borderId="0" xfId="61" applyFont="1" applyFill="1">
      <alignment vertical="center"/>
    </xf>
    <xf numFmtId="0" fontId="77" fillId="27" borderId="40" xfId="60" applyFont="1" applyFill="1" applyBorder="1">
      <alignment vertical="center"/>
    </xf>
    <xf numFmtId="0" fontId="77" fillId="0" borderId="0" xfId="60" applyFont="1">
      <alignment vertical="center"/>
    </xf>
    <xf numFmtId="0" fontId="78" fillId="0" borderId="0" xfId="61" applyFont="1">
      <alignment vertical="center"/>
    </xf>
    <xf numFmtId="0" fontId="14" fillId="0" borderId="0" xfId="47" applyFont="1" applyAlignment="1">
      <alignment horizontal="left"/>
    </xf>
    <xf numFmtId="0" fontId="7" fillId="0" borderId="0" xfId="47" applyFont="1"/>
    <xf numFmtId="0" fontId="7" fillId="0" borderId="0" xfId="47" applyFont="1" applyAlignment="1">
      <alignment horizontal="right"/>
    </xf>
    <xf numFmtId="0" fontId="7" fillId="0" borderId="14" xfId="47" applyFont="1" applyBorder="1" applyAlignment="1">
      <alignment horizontal="distributed" vertical="center"/>
    </xf>
    <xf numFmtId="0" fontId="7" fillId="0" borderId="14" xfId="47" applyFont="1" applyBorder="1" applyAlignment="1">
      <alignment horizontal="right"/>
    </xf>
    <xf numFmtId="0" fontId="7" fillId="0" borderId="29" xfId="47" applyFont="1" applyBorder="1" applyAlignment="1">
      <alignment horizontal="right"/>
    </xf>
    <xf numFmtId="0" fontId="7" fillId="0" borderId="30" xfId="47" applyFont="1" applyBorder="1" applyAlignment="1">
      <alignment horizontal="center" vertical="center"/>
    </xf>
    <xf numFmtId="0" fontId="7" fillId="0" borderId="31" xfId="47" applyFont="1" applyBorder="1" applyAlignment="1">
      <alignment horizontal="center" vertical="center"/>
    </xf>
    <xf numFmtId="0" fontId="7" fillId="0" borderId="0" xfId="47" applyFont="1" applyAlignment="1">
      <alignment horizontal="center"/>
    </xf>
    <xf numFmtId="176" fontId="15" fillId="0" borderId="32" xfId="47" applyNumberFormat="1" applyFont="1" applyBorder="1" applyAlignment="1">
      <alignment wrapText="1"/>
    </xf>
    <xf numFmtId="0" fontId="7" fillId="0" borderId="12" xfId="47" applyFont="1" applyBorder="1"/>
    <xf numFmtId="0" fontId="7" fillId="0" borderId="23" xfId="47" applyFont="1" applyBorder="1"/>
    <xf numFmtId="0" fontId="7" fillId="0" borderId="24" xfId="47" applyFont="1" applyBorder="1"/>
    <xf numFmtId="0" fontId="7" fillId="0" borderId="32" xfId="47" applyFont="1" applyBorder="1"/>
    <xf numFmtId="0" fontId="7" fillId="0" borderId="25" xfId="47" applyFont="1" applyBorder="1"/>
    <xf numFmtId="0" fontId="7" fillId="0" borderId="0" xfId="47" applyFont="1" applyBorder="1"/>
    <xf numFmtId="0" fontId="7" fillId="0" borderId="26" xfId="47" applyFont="1" applyBorder="1"/>
    <xf numFmtId="0" fontId="7" fillId="0" borderId="33" xfId="47" applyFont="1" applyBorder="1"/>
    <xf numFmtId="0" fontId="7" fillId="0" borderId="13" xfId="47" applyFont="1" applyBorder="1"/>
    <xf numFmtId="0" fontId="7" fillId="0" borderId="27" xfId="47" applyFont="1" applyBorder="1"/>
    <xf numFmtId="0" fontId="7" fillId="0" borderId="28" xfId="47" applyFont="1" applyBorder="1"/>
    <xf numFmtId="0" fontId="7" fillId="0" borderId="34" xfId="47" applyFont="1" applyBorder="1" applyAlignment="1">
      <alignment horizontal="center" vertical="center"/>
    </xf>
    <xf numFmtId="0" fontId="7" fillId="0" borderId="35" xfId="47" applyFont="1" applyBorder="1"/>
    <xf numFmtId="0" fontId="7" fillId="0" borderId="36" xfId="47" applyFont="1" applyBorder="1"/>
    <xf numFmtId="0" fontId="7" fillId="0" borderId="37" xfId="47" applyFont="1" applyBorder="1"/>
    <xf numFmtId="0" fontId="7" fillId="0" borderId="38" xfId="47" applyFont="1" applyBorder="1"/>
    <xf numFmtId="0" fontId="7" fillId="0" borderId="39" xfId="47" applyFont="1" applyBorder="1"/>
    <xf numFmtId="0" fontId="51" fillId="0" borderId="0" xfId="47" applyFont="1"/>
    <xf numFmtId="0" fontId="13" fillId="0" borderId="0" xfId="61" applyFont="1">
      <alignment vertical="center"/>
    </xf>
    <xf numFmtId="0" fontId="3" fillId="0" borderId="51" xfId="46" applyFont="1" applyBorder="1" applyAlignment="1">
      <alignment vertical="center"/>
    </xf>
    <xf numFmtId="0" fontId="3" fillId="0" borderId="29" xfId="46" applyFont="1" applyBorder="1" applyAlignment="1">
      <alignment vertical="center"/>
    </xf>
    <xf numFmtId="0" fontId="6" fillId="0" borderId="19" xfId="46" applyFont="1" applyBorder="1" applyAlignment="1">
      <alignment horizontal="center" vertical="center"/>
    </xf>
    <xf numFmtId="0" fontId="6" fillId="0" borderId="91" xfId="46" applyFont="1" applyBorder="1" applyAlignment="1">
      <alignment horizontal="center"/>
    </xf>
    <xf numFmtId="0" fontId="6" fillId="0" borderId="92" xfId="46" applyFont="1" applyBorder="1" applyAlignment="1">
      <alignment horizontal="center"/>
    </xf>
    <xf numFmtId="0" fontId="9" fillId="0" borderId="14" xfId="46" applyFont="1" applyBorder="1" applyAlignment="1">
      <alignment vertical="center"/>
    </xf>
    <xf numFmtId="0" fontId="9" fillId="0" borderId="51" xfId="46" applyFont="1" applyBorder="1" applyAlignment="1">
      <alignment vertical="center"/>
    </xf>
    <xf numFmtId="0" fontId="9" fillId="0" borderId="29" xfId="46" applyFont="1" applyBorder="1" applyAlignment="1">
      <alignment vertical="center"/>
    </xf>
    <xf numFmtId="0" fontId="3" fillId="0" borderId="89" xfId="46" applyFont="1" applyBorder="1" applyAlignment="1">
      <alignment vertical="center"/>
    </xf>
    <xf numFmtId="0" fontId="9" fillId="0" borderId="89" xfId="46" applyFont="1" applyBorder="1" applyAlignment="1">
      <alignment vertical="center"/>
    </xf>
    <xf numFmtId="0" fontId="10" fillId="0" borderId="42" xfId="46" applyFont="1" applyBorder="1" applyAlignment="1">
      <alignment horizontal="center" vertical="top" textRotation="255" wrapText="1"/>
    </xf>
    <xf numFmtId="0" fontId="10" fillId="0" borderId="90" xfId="46" applyFont="1" applyBorder="1" applyAlignment="1">
      <alignment horizontal="center" vertical="top" textRotation="255" wrapText="1"/>
    </xf>
    <xf numFmtId="0" fontId="10" fillId="0" borderId="41" xfId="46" applyFont="1" applyBorder="1" applyAlignment="1">
      <alignment horizontal="center" vertical="top" textRotation="255" wrapText="1"/>
    </xf>
    <xf numFmtId="0" fontId="11" fillId="0" borderId="14" xfId="46" applyFont="1" applyBorder="1" applyAlignment="1">
      <alignment vertical="center"/>
    </xf>
    <xf numFmtId="0" fontId="11" fillId="0" borderId="51" xfId="46" applyFont="1" applyBorder="1" applyAlignment="1">
      <alignment vertical="center"/>
    </xf>
    <xf numFmtId="0" fontId="11" fillId="0" borderId="29" xfId="46" applyFont="1" applyBorder="1" applyAlignment="1">
      <alignment vertical="center"/>
    </xf>
    <xf numFmtId="0" fontId="10" fillId="0" borderId="0" xfId="46" applyFont="1" applyBorder="1" applyAlignment="1">
      <alignment vertical="center"/>
    </xf>
    <xf numFmtId="0" fontId="9" fillId="0" borderId="0" xfId="46" applyFont="1" applyBorder="1" applyAlignment="1">
      <alignment vertical="center"/>
    </xf>
    <xf numFmtId="0" fontId="10" fillId="0" borderId="83" xfId="46" applyFont="1" applyBorder="1" applyAlignment="1">
      <alignment vertical="center"/>
    </xf>
    <xf numFmtId="0" fontId="3" fillId="0" borderId="64" xfId="46" applyFont="1" applyBorder="1" applyAlignment="1">
      <alignment horizontal="center" vertical="center" textRotation="255"/>
    </xf>
    <xf numFmtId="0" fontId="3" fillId="0" borderId="65" xfId="46" applyFont="1" applyBorder="1" applyAlignment="1">
      <alignment horizontal="center" vertical="center" textRotation="255"/>
    </xf>
    <xf numFmtId="0" fontId="3" fillId="0" borderId="66" xfId="46" applyFont="1" applyBorder="1" applyAlignment="1">
      <alignment horizontal="center" vertical="center" textRotation="255"/>
    </xf>
    <xf numFmtId="0" fontId="6" fillId="0" borderId="14" xfId="46" applyFont="1" applyBorder="1" applyAlignment="1">
      <alignment horizontal="center" vertical="center"/>
    </xf>
    <xf numFmtId="0" fontId="6" fillId="0" borderId="51" xfId="46" applyFont="1" applyBorder="1" applyAlignment="1">
      <alignment horizontal="center" vertical="center"/>
    </xf>
    <xf numFmtId="0" fontId="6" fillId="0" borderId="29" xfId="46" applyFont="1" applyBorder="1" applyAlignment="1">
      <alignment horizontal="center" vertical="center"/>
    </xf>
    <xf numFmtId="0" fontId="3" fillId="0" borderId="60" xfId="46" applyFont="1" applyBorder="1" applyAlignment="1">
      <alignment vertical="center"/>
    </xf>
    <xf numFmtId="0" fontId="3" fillId="0" borderId="59" xfId="46" applyFont="1" applyBorder="1" applyAlignment="1">
      <alignment vertical="center"/>
    </xf>
    <xf numFmtId="0" fontId="3" fillId="0" borderId="85" xfId="46" applyFont="1" applyBorder="1" applyAlignment="1">
      <alignment vertical="center"/>
    </xf>
    <xf numFmtId="0" fontId="3" fillId="0" borderId="12" xfId="46" applyFont="1" applyBorder="1" applyAlignment="1">
      <alignment horizontal="center" vertical="center"/>
    </xf>
    <xf numFmtId="0" fontId="3" fillId="0" borderId="23" xfId="46" applyFont="1" applyBorder="1" applyAlignment="1">
      <alignment horizontal="center" vertical="center"/>
    </xf>
    <xf numFmtId="0" fontId="3" fillId="0" borderId="24" xfId="46" applyFont="1" applyBorder="1" applyAlignment="1">
      <alignment horizontal="center" vertical="center"/>
    </xf>
    <xf numFmtId="0" fontId="3" fillId="0" borderId="13" xfId="46" applyFont="1" applyBorder="1" applyAlignment="1">
      <alignment horizontal="center" vertical="center"/>
    </xf>
    <xf numFmtId="0" fontId="3" fillId="0" borderId="27" xfId="46" applyFont="1" applyBorder="1" applyAlignment="1">
      <alignment horizontal="center" vertical="center"/>
    </xf>
    <xf numFmtId="0" fontId="3" fillId="0" borderId="28" xfId="46" applyFont="1" applyBorder="1" applyAlignment="1">
      <alignment horizontal="center" vertical="center"/>
    </xf>
    <xf numFmtId="0" fontId="3" fillId="0" borderId="70" xfId="46" applyFont="1" applyBorder="1" applyAlignment="1">
      <alignment vertical="center"/>
    </xf>
    <xf numFmtId="0" fontId="3" fillId="0" borderId="71" xfId="46" applyFont="1" applyBorder="1" applyAlignment="1">
      <alignment vertical="center"/>
    </xf>
    <xf numFmtId="0" fontId="3" fillId="0" borderId="72" xfId="46" applyFont="1" applyBorder="1" applyAlignment="1">
      <alignment vertical="center"/>
    </xf>
    <xf numFmtId="0" fontId="3" fillId="0" borderId="13" xfId="46" applyFont="1" applyBorder="1" applyAlignment="1">
      <alignment vertical="center"/>
    </xf>
    <xf numFmtId="0" fontId="3" fillId="0" borderId="27" xfId="46" applyFont="1" applyBorder="1" applyAlignment="1">
      <alignment vertical="center"/>
    </xf>
    <xf numFmtId="0" fontId="3" fillId="0" borderId="73" xfId="46" applyFont="1" applyBorder="1" applyAlignment="1">
      <alignment vertical="center"/>
    </xf>
    <xf numFmtId="0" fontId="6" fillId="0" borderId="12" xfId="46" applyFont="1" applyBorder="1" applyAlignment="1">
      <alignment horizontal="center" vertical="center" shrinkToFit="1"/>
    </xf>
    <xf numFmtId="0" fontId="6" fillId="0" borderId="23" xfId="46" applyFont="1" applyBorder="1" applyAlignment="1">
      <alignment horizontal="center" vertical="center" shrinkToFit="1"/>
    </xf>
    <xf numFmtId="0" fontId="6" fillId="0" borderId="24" xfId="46" applyFont="1" applyBorder="1" applyAlignment="1">
      <alignment horizontal="center" vertical="center" shrinkToFit="1"/>
    </xf>
    <xf numFmtId="0" fontId="6" fillId="0" borderId="13" xfId="46" applyFont="1" applyBorder="1" applyAlignment="1">
      <alignment horizontal="center" vertical="center" shrinkToFit="1"/>
    </xf>
    <xf numFmtId="0" fontId="6" fillId="0" borderId="27" xfId="46" applyFont="1" applyBorder="1" applyAlignment="1">
      <alignment horizontal="center" vertical="center" shrinkToFit="1"/>
    </xf>
    <xf numFmtId="0" fontId="6" fillId="0" borderId="28" xfId="46" applyFont="1" applyBorder="1" applyAlignment="1">
      <alignment horizontal="center" vertical="center" shrinkToFit="1"/>
    </xf>
    <xf numFmtId="0" fontId="3" fillId="0" borderId="12" xfId="46" applyFont="1" applyBorder="1" applyAlignment="1">
      <alignment vertical="center"/>
    </xf>
    <xf numFmtId="0" fontId="3" fillId="0" borderId="23" xfId="46" applyFont="1" applyBorder="1" applyAlignment="1">
      <alignment vertical="center"/>
    </xf>
    <xf numFmtId="0" fontId="3" fillId="0" borderId="74" xfId="46" applyFont="1" applyBorder="1" applyAlignment="1">
      <alignment vertical="center"/>
    </xf>
    <xf numFmtId="0" fontId="3" fillId="0" borderId="75" xfId="46" applyFont="1" applyBorder="1" applyAlignment="1">
      <alignment vertical="center"/>
    </xf>
    <xf numFmtId="0" fontId="3" fillId="0" borderId="76" xfId="46" applyFont="1" applyBorder="1" applyAlignment="1">
      <alignment vertical="center"/>
    </xf>
    <xf numFmtId="0" fontId="3" fillId="0" borderId="77" xfId="46" applyFont="1" applyBorder="1" applyAlignment="1">
      <alignment vertical="center"/>
    </xf>
    <xf numFmtId="0" fontId="6" fillId="0" borderId="12" xfId="46" applyFont="1" applyBorder="1" applyAlignment="1">
      <alignment horizontal="center" vertical="center"/>
    </xf>
    <xf numFmtId="0" fontId="6" fillId="0" borderId="74" xfId="46" applyFont="1" applyBorder="1" applyAlignment="1">
      <alignment horizontal="center" vertical="center"/>
    </xf>
    <xf numFmtId="0" fontId="6" fillId="0" borderId="13" xfId="46" applyFont="1" applyBorder="1" applyAlignment="1">
      <alignment horizontal="center" vertical="center"/>
    </xf>
    <xf numFmtId="0" fontId="6" fillId="0" borderId="73" xfId="46" applyFont="1" applyBorder="1" applyAlignment="1">
      <alignment horizontal="center" vertical="center"/>
    </xf>
    <xf numFmtId="0" fontId="10" fillId="0" borderId="89" xfId="46" applyFont="1" applyBorder="1" applyAlignment="1">
      <alignment vertical="center"/>
    </xf>
    <xf numFmtId="0" fontId="10" fillId="0" borderId="29" xfId="46" applyFont="1" applyBorder="1" applyAlignment="1">
      <alignment vertical="center"/>
    </xf>
    <xf numFmtId="0" fontId="6" fillId="0" borderId="51" xfId="46" applyFont="1" applyBorder="1" applyAlignment="1">
      <alignment vertical="center"/>
    </xf>
    <xf numFmtId="0" fontId="6" fillId="0" borderId="29" xfId="46" applyFont="1" applyBorder="1" applyAlignment="1">
      <alignment vertical="center"/>
    </xf>
    <xf numFmtId="0" fontId="10" fillId="0" borderId="87" xfId="46" applyFont="1" applyBorder="1" applyAlignment="1">
      <alignment vertical="center"/>
    </xf>
    <xf numFmtId="0" fontId="10" fillId="0" borderId="27" xfId="46" applyFont="1" applyBorder="1" applyAlignment="1">
      <alignment vertical="center"/>
    </xf>
    <xf numFmtId="0" fontId="11" fillId="0" borderId="27" xfId="46" applyFont="1" applyBorder="1" applyAlignment="1">
      <alignment horizontal="center" vertical="center"/>
    </xf>
    <xf numFmtId="0" fontId="11" fillId="0" borderId="28" xfId="46" applyFont="1" applyBorder="1" applyAlignment="1">
      <alignment horizontal="center" vertical="center"/>
    </xf>
    <xf numFmtId="0" fontId="6" fillId="0" borderId="12" xfId="46" applyFont="1" applyBorder="1" applyAlignment="1">
      <alignment horizontal="left" vertical="center"/>
    </xf>
    <xf numFmtId="0" fontId="6" fillId="0" borderId="23" xfId="46" applyFont="1" applyBorder="1" applyAlignment="1">
      <alignment horizontal="left" vertical="center"/>
    </xf>
    <xf numFmtId="0" fontId="6" fillId="0" borderId="24" xfId="46" applyFont="1" applyBorder="1" applyAlignment="1">
      <alignment horizontal="left" vertical="center"/>
    </xf>
    <xf numFmtId="0" fontId="10" fillId="0" borderId="88" xfId="46" applyFont="1" applyBorder="1" applyAlignment="1">
      <alignment vertical="center"/>
    </xf>
    <xf numFmtId="0" fontId="10" fillId="0" borderId="23" xfId="46" applyFont="1" applyBorder="1" applyAlignment="1">
      <alignment vertical="center"/>
    </xf>
    <xf numFmtId="0" fontId="10" fillId="0" borderId="88" xfId="46" applyFont="1" applyBorder="1" applyAlignment="1">
      <alignment horizontal="center" vertical="center"/>
    </xf>
    <xf numFmtId="0" fontId="10" fillId="0" borderId="24" xfId="46" applyFont="1" applyBorder="1" applyAlignment="1">
      <alignment horizontal="center" vertical="center"/>
    </xf>
    <xf numFmtId="0" fontId="10" fillId="0" borderId="87" xfId="46" applyFont="1" applyBorder="1" applyAlignment="1">
      <alignment horizontal="center" vertical="center"/>
    </xf>
    <xf numFmtId="0" fontId="10" fillId="0" borderId="28" xfId="46" applyFont="1" applyBorder="1" applyAlignment="1">
      <alignment horizontal="center" vertical="center"/>
    </xf>
    <xf numFmtId="0" fontId="11" fillId="0" borderId="23" xfId="46" applyFont="1" applyBorder="1" applyAlignment="1">
      <alignment horizontal="center" vertical="center"/>
    </xf>
    <xf numFmtId="0" fontId="11" fillId="0" borderId="24" xfId="46" applyFont="1" applyBorder="1" applyAlignment="1">
      <alignment horizontal="center" vertical="center"/>
    </xf>
    <xf numFmtId="0" fontId="10" fillId="0" borderId="42" xfId="46" applyFont="1" applyBorder="1" applyAlignment="1">
      <alignment horizontal="center" vertical="top" textRotation="255" wrapText="1" readingOrder="1"/>
    </xf>
    <xf numFmtId="0" fontId="10" fillId="0" borderId="90" xfId="46" applyFont="1" applyBorder="1" applyAlignment="1">
      <alignment horizontal="center" vertical="top" textRotation="255" wrapText="1" readingOrder="1"/>
    </xf>
    <xf numFmtId="0" fontId="10" fillId="0" borderId="41" xfId="46" applyFont="1" applyBorder="1" applyAlignment="1">
      <alignment horizontal="center" vertical="top" textRotation="255" wrapText="1" readingOrder="1"/>
    </xf>
    <xf numFmtId="0" fontId="6" fillId="0" borderId="13" xfId="46" applyFont="1" applyBorder="1" applyAlignment="1">
      <alignment horizontal="left" vertical="center"/>
    </xf>
    <xf numFmtId="0" fontId="6" fillId="0" borderId="27" xfId="46" applyFont="1" applyBorder="1" applyAlignment="1">
      <alignment horizontal="left" vertical="center"/>
    </xf>
    <xf numFmtId="0" fontId="6" fillId="0" borderId="28" xfId="46" applyFont="1" applyBorder="1" applyAlignment="1">
      <alignment horizontal="left" vertical="center"/>
    </xf>
    <xf numFmtId="0" fontId="6" fillId="0" borderId="0" xfId="46" applyFont="1" applyAlignment="1">
      <alignment vertical="center"/>
    </xf>
    <xf numFmtId="0" fontId="6" fillId="0" borderId="0" xfId="46" applyFont="1" applyAlignment="1"/>
    <xf numFmtId="0" fontId="3" fillId="0" borderId="67" xfId="46" applyFont="1" applyFill="1" applyBorder="1" applyAlignment="1">
      <alignment vertical="center"/>
    </xf>
    <xf numFmtId="0" fontId="3" fillId="0" borderId="68" xfId="46" applyFont="1" applyFill="1" applyBorder="1" applyAlignment="1">
      <alignment vertical="center"/>
    </xf>
    <xf numFmtId="0" fontId="3" fillId="0" borderId="69" xfId="46" applyFont="1" applyFill="1" applyBorder="1" applyAlignment="1">
      <alignment vertical="center"/>
    </xf>
    <xf numFmtId="0" fontId="8" fillId="0" borderId="0" xfId="46" applyFont="1" applyAlignment="1">
      <alignment horizontal="left" vertical="center"/>
    </xf>
    <xf numFmtId="0" fontId="8" fillId="0" borderId="0" xfId="46" applyFont="1" applyAlignment="1">
      <alignment vertical="center"/>
    </xf>
    <xf numFmtId="0" fontId="3" fillId="0" borderId="67" xfId="46" applyFont="1" applyBorder="1" applyAlignment="1">
      <alignment horizontal="center" vertical="center"/>
    </xf>
    <xf numFmtId="0" fontId="3" fillId="0" borderId="68" xfId="46" applyFont="1" applyBorder="1" applyAlignment="1">
      <alignment horizontal="center" vertical="center"/>
    </xf>
    <xf numFmtId="0" fontId="3" fillId="0" borderId="69" xfId="46" applyFont="1" applyBorder="1" applyAlignment="1">
      <alignment horizontal="center" vertical="center"/>
    </xf>
    <xf numFmtId="0" fontId="3" fillId="0" borderId="78" xfId="46" applyFont="1" applyBorder="1" applyAlignment="1">
      <alignment horizontal="center" vertical="center" textRotation="255"/>
    </xf>
    <xf numFmtId="0" fontId="6" fillId="0" borderId="79" xfId="46" applyFont="1" applyBorder="1" applyAlignment="1">
      <alignment horizontal="center" vertical="distributed"/>
    </xf>
    <xf numFmtId="0" fontId="6" fillId="0" borderId="80" xfId="46" applyFont="1" applyBorder="1" applyAlignment="1">
      <alignment horizontal="center" vertical="distributed"/>
    </xf>
    <xf numFmtId="0" fontId="6" fillId="0" borderId="81" xfId="46" applyFont="1" applyBorder="1" applyAlignment="1">
      <alignment horizontal="center" vertical="distributed"/>
    </xf>
    <xf numFmtId="0" fontId="3" fillId="0" borderId="82" xfId="46" applyFont="1" applyBorder="1" applyAlignment="1">
      <alignment vertical="center"/>
    </xf>
    <xf numFmtId="0" fontId="3" fillId="0" borderId="83" xfId="46" applyFont="1" applyBorder="1" applyAlignment="1">
      <alignment vertical="center"/>
    </xf>
    <xf numFmtId="0" fontId="3" fillId="0" borderId="84" xfId="46" applyFont="1" applyBorder="1" applyAlignment="1">
      <alignment vertical="center"/>
    </xf>
    <xf numFmtId="0" fontId="3" fillId="0" borderId="51" xfId="46" applyBorder="1" applyAlignment="1">
      <alignment vertical="center"/>
    </xf>
    <xf numFmtId="0" fontId="3" fillId="0" borderId="18" xfId="46" applyBorder="1" applyAlignment="1">
      <alignment vertical="center"/>
    </xf>
    <xf numFmtId="0" fontId="6" fillId="0" borderId="23" xfId="46" applyFont="1" applyBorder="1" applyAlignment="1">
      <alignment horizontal="center" vertical="center"/>
    </xf>
    <xf numFmtId="0" fontId="6" fillId="0" borderId="24" xfId="46" applyFont="1" applyBorder="1" applyAlignment="1">
      <alignment horizontal="center" vertical="center"/>
    </xf>
    <xf numFmtId="0" fontId="6" fillId="0" borderId="27" xfId="46" applyFont="1" applyBorder="1" applyAlignment="1">
      <alignment horizontal="center" vertical="center"/>
    </xf>
    <xf numFmtId="0" fontId="6" fillId="0" borderId="28" xfId="46" applyFont="1" applyBorder="1" applyAlignment="1">
      <alignment horizontal="center" vertical="center"/>
    </xf>
    <xf numFmtId="0" fontId="3" fillId="0" borderId="24" xfId="46" applyFont="1" applyBorder="1" applyAlignment="1">
      <alignment vertical="center"/>
    </xf>
    <xf numFmtId="0" fontId="9" fillId="0" borderId="60" xfId="46" applyFont="1" applyBorder="1" applyAlignment="1">
      <alignment vertical="center"/>
    </xf>
    <xf numFmtId="0" fontId="3" fillId="0" borderId="86" xfId="46" applyFont="1" applyBorder="1" applyAlignment="1">
      <alignment vertical="center"/>
    </xf>
    <xf numFmtId="0" fontId="6" fillId="0" borderId="75" xfId="46" applyFont="1" applyBorder="1" applyAlignment="1">
      <alignment horizontal="center" vertical="center"/>
    </xf>
    <xf numFmtId="0" fontId="6" fillId="0" borderId="76" xfId="46" applyFont="1" applyBorder="1" applyAlignment="1">
      <alignment horizontal="center" vertical="center"/>
    </xf>
    <xf numFmtId="0" fontId="6" fillId="0" borderId="86" xfId="46" applyFont="1" applyBorder="1" applyAlignment="1">
      <alignment horizontal="center" vertical="center"/>
    </xf>
    <xf numFmtId="0" fontId="9" fillId="0" borderId="75" xfId="46" applyFont="1" applyBorder="1" applyAlignment="1">
      <alignment vertical="center"/>
    </xf>
    <xf numFmtId="0" fontId="9" fillId="0" borderId="67" xfId="46" applyFont="1" applyBorder="1" applyAlignment="1">
      <alignment horizontal="center" vertical="center"/>
    </xf>
    <xf numFmtId="0" fontId="9" fillId="0" borderId="68" xfId="46" applyFont="1" applyBorder="1" applyAlignment="1">
      <alignment horizontal="center" vertical="center"/>
    </xf>
    <xf numFmtId="0" fontId="9" fillId="0" borderId="69" xfId="46" applyFont="1" applyBorder="1" applyAlignment="1">
      <alignment horizontal="center" vertical="center"/>
    </xf>
    <xf numFmtId="0" fontId="3" fillId="0" borderId="14" xfId="46" applyFont="1" applyBorder="1" applyAlignment="1">
      <alignment horizontal="distributed" vertical="center" indent="1"/>
    </xf>
    <xf numFmtId="0" fontId="3" fillId="0" borderId="51" xfId="46" applyBorder="1" applyAlignment="1">
      <alignment horizontal="distributed" vertical="center" indent="1"/>
    </xf>
    <xf numFmtId="0" fontId="3" fillId="0" borderId="29" xfId="46" applyBorder="1" applyAlignment="1">
      <alignment horizontal="distributed" vertical="center" indent="1"/>
    </xf>
    <xf numFmtId="0" fontId="3" fillId="0" borderId="51" xfId="46" applyFont="1" applyBorder="1" applyAlignment="1">
      <alignment horizontal="distributed" vertical="center" indent="1"/>
    </xf>
    <xf numFmtId="0" fontId="3" fillId="0" borderId="29" xfId="46" applyFont="1" applyBorder="1" applyAlignment="1">
      <alignment horizontal="distributed" vertical="center" indent="1"/>
    </xf>
    <xf numFmtId="0" fontId="3" fillId="0" borderId="51" xfId="46" applyBorder="1" applyAlignment="1">
      <alignment horizontal="center" vertical="center"/>
    </xf>
    <xf numFmtId="0" fontId="3" fillId="0" borderId="29" xfId="46" applyBorder="1" applyAlignment="1">
      <alignment horizontal="center" vertical="center"/>
    </xf>
    <xf numFmtId="0" fontId="3" fillId="0" borderId="29" xfId="46" applyBorder="1" applyAlignment="1">
      <alignment vertical="center"/>
    </xf>
    <xf numFmtId="0" fontId="3" fillId="0" borderId="14" xfId="46" applyFont="1" applyBorder="1" applyAlignment="1">
      <alignment vertical="center"/>
    </xf>
    <xf numFmtId="0" fontId="3" fillId="0" borderId="12" xfId="46" applyBorder="1" applyAlignment="1">
      <alignment horizontal="center" vertical="center"/>
    </xf>
    <xf numFmtId="0" fontId="3" fillId="0" borderId="23" xfId="46" applyBorder="1" applyAlignment="1"/>
    <xf numFmtId="0" fontId="3" fillId="0" borderId="24" xfId="46" applyBorder="1" applyAlignment="1"/>
    <xf numFmtId="0" fontId="3" fillId="0" borderId="25" xfId="46" applyBorder="1" applyAlignment="1"/>
    <xf numFmtId="0" fontId="3" fillId="0" borderId="0" xfId="46" applyBorder="1" applyAlignment="1"/>
    <xf numFmtId="0" fontId="3" fillId="0" borderId="26" xfId="46" applyBorder="1" applyAlignment="1"/>
    <xf numFmtId="0" fontId="12" fillId="0" borderId="0" xfId="46" applyFont="1" applyAlignment="1">
      <alignment horizontal="center" vertical="center"/>
    </xf>
    <xf numFmtId="0" fontId="3" fillId="0" borderId="0" xfId="46" applyAlignment="1">
      <alignment horizontal="center" vertical="center"/>
    </xf>
    <xf numFmtId="0" fontId="3" fillId="0" borderId="23" xfId="46" applyBorder="1" applyAlignment="1">
      <alignment horizontal="center" vertical="center"/>
    </xf>
    <xf numFmtId="0" fontId="3" fillId="0" borderId="24" xfId="46" applyBorder="1" applyAlignment="1">
      <alignment horizontal="center" vertical="center"/>
    </xf>
    <xf numFmtId="0" fontId="3" fillId="0" borderId="13" xfId="46" applyBorder="1" applyAlignment="1">
      <alignment horizontal="center" vertical="center"/>
    </xf>
    <xf numFmtId="0" fontId="3" fillId="0" borderId="27" xfId="46" applyBorder="1" applyAlignment="1">
      <alignment horizontal="center" vertical="center"/>
    </xf>
    <xf numFmtId="0" fontId="3" fillId="0" borderId="28" xfId="46" applyBorder="1" applyAlignment="1">
      <alignment horizontal="center" vertical="center"/>
    </xf>
    <xf numFmtId="0" fontId="3" fillId="0" borderId="40" xfId="46" applyBorder="1" applyAlignment="1">
      <alignment vertical="center"/>
    </xf>
    <xf numFmtId="0" fontId="15" fillId="0" borderId="42" xfId="51" applyFont="1" applyBorder="1" applyAlignment="1">
      <alignment horizontal="center" vertical="center" textRotation="255" wrapText="1"/>
    </xf>
    <xf numFmtId="0" fontId="15" fillId="0" borderId="90" xfId="51" applyFont="1" applyBorder="1" applyAlignment="1">
      <alignment horizontal="center" vertical="center" textRotation="255" wrapText="1"/>
    </xf>
    <xf numFmtId="0" fontId="15" fillId="0" borderId="41" xfId="51" applyFont="1" applyBorder="1" applyAlignment="1">
      <alignment horizontal="center" vertical="center" textRotation="255" wrapText="1"/>
    </xf>
    <xf numFmtId="0" fontId="15" fillId="0" borderId="60" xfId="51" applyFont="1" applyBorder="1" applyAlignment="1" applyProtection="1">
      <alignment horizontal="center" vertical="center"/>
      <protection locked="0"/>
    </xf>
    <xf numFmtId="0" fontId="15" fillId="0" borderId="59" xfId="51" applyFont="1" applyBorder="1" applyAlignment="1" applyProtection="1">
      <alignment horizontal="center" vertical="center"/>
      <protection locked="0"/>
    </xf>
    <xf numFmtId="0" fontId="15" fillId="0" borderId="61" xfId="51" applyFont="1" applyBorder="1" applyAlignment="1" applyProtection="1">
      <alignment horizontal="center" vertical="center"/>
      <protection locked="0"/>
    </xf>
    <xf numFmtId="0" fontId="15" fillId="0" borderId="75" xfId="51" applyFont="1" applyBorder="1" applyAlignment="1" applyProtection="1">
      <alignment horizontal="center" vertical="center"/>
      <protection locked="0"/>
    </xf>
    <xf numFmtId="0" fontId="15" fillId="0" borderId="76" xfId="51" applyFont="1" applyBorder="1" applyAlignment="1" applyProtection="1">
      <alignment horizontal="center" vertical="center"/>
      <protection locked="0"/>
    </xf>
    <xf numFmtId="0" fontId="15" fillId="0" borderId="86" xfId="51" applyFont="1" applyBorder="1" applyAlignment="1" applyProtection="1">
      <alignment horizontal="center" vertical="center"/>
      <protection locked="0"/>
    </xf>
    <xf numFmtId="0" fontId="15" fillId="0" borderId="23" xfId="51" applyFont="1" applyBorder="1" applyAlignment="1">
      <alignment horizontal="center" vertical="center"/>
    </xf>
    <xf numFmtId="0" fontId="15" fillId="0" borderId="0" xfId="51" applyFont="1" applyAlignment="1">
      <alignment horizontal="center" vertical="center"/>
    </xf>
    <xf numFmtId="0" fontId="15" fillId="0" borderId="27" xfId="51" applyFont="1" applyBorder="1" applyAlignment="1">
      <alignment horizontal="center" vertical="center"/>
    </xf>
    <xf numFmtId="0" fontId="15" fillId="0" borderId="56" xfId="51" applyFont="1" applyBorder="1" applyProtection="1">
      <protection locked="0"/>
    </xf>
    <xf numFmtId="0" fontId="15" fillId="0" borderId="114" xfId="51" applyFont="1" applyBorder="1" applyProtection="1">
      <protection locked="0"/>
    </xf>
    <xf numFmtId="0" fontId="15" fillId="0" borderId="57" xfId="51" applyFont="1" applyBorder="1" applyAlignment="1" applyProtection="1">
      <alignment horizontal="center" vertical="center"/>
      <protection locked="0"/>
    </xf>
    <xf numFmtId="0" fontId="15" fillId="0" borderId="58" xfId="51" applyFont="1" applyBorder="1" applyAlignment="1" applyProtection="1">
      <alignment horizontal="center" vertical="center"/>
      <protection locked="0"/>
    </xf>
    <xf numFmtId="0" fontId="15" fillId="0" borderId="129" xfId="51" applyFont="1" applyBorder="1" applyAlignment="1" applyProtection="1">
      <alignment horizontal="center" vertical="center"/>
      <protection locked="0"/>
    </xf>
    <xf numFmtId="0" fontId="15" fillId="0" borderId="40" xfId="51" applyFont="1" applyBorder="1" applyAlignment="1" applyProtection="1">
      <alignment horizontal="center" vertical="center"/>
      <protection locked="0"/>
    </xf>
    <xf numFmtId="0" fontId="15" fillId="0" borderId="42" xfId="51" applyFont="1" applyBorder="1" applyAlignment="1" applyProtection="1">
      <alignment horizontal="center" vertical="center"/>
      <protection locked="0"/>
    </xf>
    <xf numFmtId="0" fontId="15" fillId="0" borderId="14" xfId="51" applyFont="1" applyBorder="1" applyAlignment="1" applyProtection="1">
      <alignment horizontal="center" vertical="center"/>
      <protection locked="0"/>
    </xf>
    <xf numFmtId="0" fontId="15" fillId="0" borderId="51" xfId="51" applyFont="1" applyBorder="1" applyAlignment="1" applyProtection="1">
      <alignment horizontal="center" vertical="center"/>
      <protection locked="0"/>
    </xf>
    <xf numFmtId="0" fontId="15" fillId="0" borderId="29" xfId="51" applyFont="1" applyBorder="1" applyAlignment="1" applyProtection="1">
      <alignment horizontal="center" vertical="center"/>
      <protection locked="0"/>
    </xf>
    <xf numFmtId="0" fontId="15" fillId="0" borderId="14" xfId="51" applyFont="1" applyBorder="1" applyAlignment="1">
      <alignment horizontal="center" vertical="center"/>
    </xf>
    <xf numFmtId="0" fontId="15" fillId="0" borderId="51" xfId="51" applyFont="1" applyBorder="1" applyAlignment="1">
      <alignment horizontal="center" vertical="center"/>
    </xf>
    <xf numFmtId="0" fontId="15" fillId="0" borderId="29" xfId="51" applyFont="1" applyBorder="1" applyAlignment="1">
      <alignment horizontal="center" vertical="center"/>
    </xf>
    <xf numFmtId="0" fontId="51" fillId="0" borderId="12" xfId="51" applyFont="1" applyBorder="1" applyAlignment="1">
      <alignment horizontal="left" vertical="center" wrapText="1" shrinkToFit="1"/>
    </xf>
    <xf numFmtId="0" fontId="51" fillId="0" borderId="23" xfId="51" applyFont="1" applyBorder="1" applyAlignment="1">
      <alignment horizontal="left" vertical="center" wrapText="1" shrinkToFit="1"/>
    </xf>
    <xf numFmtId="0" fontId="51" fillId="0" borderId="25" xfId="51" applyFont="1" applyBorder="1" applyAlignment="1">
      <alignment horizontal="left" vertical="center" wrapText="1" shrinkToFit="1"/>
    </xf>
    <xf numFmtId="0" fontId="51" fillId="0" borderId="0" xfId="51" applyFont="1" applyAlignment="1">
      <alignment horizontal="left" vertical="center" wrapText="1" shrinkToFit="1"/>
    </xf>
    <xf numFmtId="0" fontId="51" fillId="0" borderId="13" xfId="51" applyFont="1" applyBorder="1" applyAlignment="1">
      <alignment horizontal="left" vertical="center" wrapText="1" shrinkToFit="1"/>
    </xf>
    <xf numFmtId="0" fontId="51" fillId="0" borderId="27" xfId="51" applyFont="1" applyBorder="1" applyAlignment="1">
      <alignment horizontal="left" vertical="center" wrapText="1" shrinkToFit="1"/>
    </xf>
    <xf numFmtId="0" fontId="15" fillId="0" borderId="14" xfId="51" applyFont="1" applyBorder="1" applyAlignment="1">
      <alignment horizontal="left" vertical="center"/>
    </xf>
    <xf numFmtId="0" fontId="15" fillId="0" borderId="29" xfId="51" applyFont="1" applyBorder="1" applyAlignment="1">
      <alignment horizontal="left" vertical="center"/>
    </xf>
    <xf numFmtId="0" fontId="15" fillId="0" borderId="27" xfId="51" applyFont="1" applyBorder="1" applyAlignment="1" applyProtection="1">
      <alignment horizontal="center" vertical="center"/>
      <protection locked="0"/>
    </xf>
    <xf numFmtId="0" fontId="15" fillId="0" borderId="12" xfId="51" applyFont="1" applyBorder="1" applyAlignment="1">
      <alignment horizontal="left" vertical="center" wrapText="1"/>
    </xf>
    <xf numFmtId="0" fontId="15" fillId="0" borderId="24" xfId="51" applyFont="1" applyBorder="1" applyAlignment="1">
      <alignment vertical="center"/>
    </xf>
    <xf numFmtId="0" fontId="15" fillId="0" borderId="13" xfId="51" applyFont="1" applyBorder="1" applyAlignment="1">
      <alignment vertical="center"/>
    </xf>
    <xf numFmtId="0" fontId="15" fillId="0" borderId="28" xfId="51" applyFont="1" applyBorder="1" applyAlignment="1">
      <alignment vertical="center"/>
    </xf>
    <xf numFmtId="0" fontId="15" fillId="0" borderId="105" xfId="51" applyFont="1" applyBorder="1" applyAlignment="1" applyProtection="1">
      <alignment horizontal="center" vertical="center"/>
      <protection locked="0"/>
    </xf>
    <xf numFmtId="0" fontId="15" fillId="0" borderId="106" xfId="51" applyFont="1" applyBorder="1" applyAlignment="1" applyProtection="1">
      <alignment horizontal="center" vertical="center"/>
      <protection locked="0"/>
    </xf>
    <xf numFmtId="0" fontId="15" fillId="0" borderId="107" xfId="51" applyFont="1" applyBorder="1" applyAlignment="1" applyProtection="1">
      <alignment horizontal="center" vertical="center"/>
      <protection locked="0"/>
    </xf>
    <xf numFmtId="0" fontId="15" fillId="0" borderId="40" xfId="51" applyFont="1" applyBorder="1" applyAlignment="1">
      <alignment horizontal="center" vertical="center"/>
    </xf>
    <xf numFmtId="0" fontId="15" fillId="0" borderId="23" xfId="51" applyFont="1" applyBorder="1" applyAlignment="1" applyProtection="1">
      <alignment horizontal="center"/>
      <protection locked="0"/>
    </xf>
    <xf numFmtId="0" fontId="15" fillId="0" borderId="27" xfId="51" applyFont="1" applyBorder="1" applyAlignment="1" applyProtection="1">
      <alignment horizontal="center"/>
      <protection locked="0"/>
    </xf>
    <xf numFmtId="0" fontId="15" fillId="0" borderId="12" xfId="51" applyFont="1" applyBorder="1" applyAlignment="1">
      <alignment horizontal="center" vertical="center"/>
    </xf>
    <xf numFmtId="0" fontId="15" fillId="0" borderId="25" xfId="51" applyFont="1" applyBorder="1" applyAlignment="1">
      <alignment horizontal="center" vertical="center"/>
    </xf>
    <xf numFmtId="0" fontId="15" fillId="0" borderId="13" xfId="51" applyFont="1" applyBorder="1" applyAlignment="1">
      <alignment horizontal="center" vertical="center"/>
    </xf>
    <xf numFmtId="0" fontId="15" fillId="0" borderId="24" xfId="51" applyFont="1" applyBorder="1" applyAlignment="1">
      <alignment horizontal="center" vertical="center"/>
    </xf>
    <xf numFmtId="0" fontId="15" fillId="0" borderId="28" xfId="51" applyFont="1" applyBorder="1" applyAlignment="1">
      <alignment horizontal="center" vertical="center"/>
    </xf>
    <xf numFmtId="0" fontId="15" fillId="24" borderId="40" xfId="51" applyFont="1" applyFill="1" applyBorder="1" applyAlignment="1">
      <alignment horizontal="center" vertical="center"/>
    </xf>
    <xf numFmtId="0" fontId="15" fillId="0" borderId="14" xfId="53" applyFont="1" applyBorder="1" applyAlignment="1">
      <alignment horizontal="center" vertical="center" shrinkToFit="1"/>
    </xf>
    <xf numFmtId="0" fontId="15" fillId="0" borderId="51" xfId="53" applyFont="1" applyBorder="1" applyAlignment="1">
      <alignment horizontal="center" vertical="center" shrinkToFit="1"/>
    </xf>
    <xf numFmtId="0" fontId="15" fillId="0" borderId="23" xfId="53" applyFont="1" applyBorder="1" applyAlignment="1">
      <alignment horizontal="center" vertical="center" shrinkToFit="1"/>
    </xf>
    <xf numFmtId="0" fontId="15" fillId="0" borderId="51" xfId="53" applyFont="1" applyBorder="1" applyAlignment="1">
      <alignment horizontal="center" vertical="center"/>
    </xf>
    <xf numFmtId="0" fontId="15" fillId="0" borderId="29" xfId="53" applyFont="1" applyBorder="1" applyAlignment="1">
      <alignment horizontal="center" vertical="center"/>
    </xf>
    <xf numFmtId="0" fontId="15" fillId="0" borderId="14" xfId="53" applyFont="1" applyBorder="1" applyAlignment="1" applyProtection="1">
      <alignment horizontal="center" vertical="center"/>
      <protection locked="0"/>
    </xf>
    <xf numFmtId="0" fontId="15" fillId="0" borderId="51" xfId="53" applyFont="1" applyBorder="1" applyAlignment="1" applyProtection="1">
      <alignment horizontal="center" vertical="center"/>
      <protection locked="0"/>
    </xf>
    <xf numFmtId="0" fontId="15" fillId="0" borderId="29" xfId="53" applyFont="1" applyBorder="1" applyAlignment="1" applyProtection="1">
      <alignment horizontal="center" vertical="center"/>
      <protection locked="0"/>
    </xf>
    <xf numFmtId="0" fontId="52" fillId="0" borderId="14" xfId="53" applyFont="1" applyBorder="1" applyAlignment="1">
      <alignment horizontal="left" vertical="center" shrinkToFit="1"/>
    </xf>
    <xf numFmtId="0" fontId="52" fillId="0" borderId="51" xfId="53" applyFont="1" applyBorder="1" applyAlignment="1">
      <alignment horizontal="left" vertical="center" shrinkToFit="1"/>
    </xf>
    <xf numFmtId="0" fontId="52" fillId="0" borderId="29" xfId="53" applyFont="1" applyBorder="1" applyAlignment="1">
      <alignment horizontal="left" vertical="center" shrinkToFit="1"/>
    </xf>
    <xf numFmtId="0" fontId="15" fillId="0" borderId="24" xfId="51" applyFont="1" applyBorder="1" applyAlignment="1">
      <alignment horizontal="left" vertical="center" wrapText="1"/>
    </xf>
    <xf numFmtId="0" fontId="15" fillId="0" borderId="13" xfId="51" applyFont="1" applyBorder="1" applyAlignment="1">
      <alignment horizontal="left" vertical="center" wrapText="1"/>
    </xf>
    <xf numFmtId="0" fontId="15" fillId="0" borderId="28" xfId="51" applyFont="1" applyBorder="1" applyAlignment="1">
      <alignment horizontal="left" vertical="center" wrapText="1"/>
    </xf>
    <xf numFmtId="0" fontId="51" fillId="0" borderId="51" xfId="54" applyFont="1" applyBorder="1" applyAlignment="1">
      <alignment horizontal="left" vertical="center" wrapText="1"/>
    </xf>
    <xf numFmtId="0" fontId="51" fillId="0" borderId="29" xfId="54" applyFont="1" applyBorder="1" applyAlignment="1">
      <alignment horizontal="left" vertical="center" wrapText="1"/>
    </xf>
    <xf numFmtId="0" fontId="15" fillId="0" borderId="40" xfId="54" applyFont="1" applyBorder="1" applyAlignment="1">
      <alignment horizontal="center" vertical="center" wrapText="1"/>
    </xf>
    <xf numFmtId="0" fontId="15" fillId="0" borderId="13" xfId="51" applyFont="1" applyBorder="1" applyAlignment="1" applyProtection="1">
      <alignment horizontal="left" vertical="center"/>
      <protection locked="0"/>
    </xf>
    <xf numFmtId="0" fontId="15" fillId="0" borderId="27" xfId="51" applyFont="1" applyBorder="1" applyAlignment="1" applyProtection="1">
      <alignment horizontal="left" vertical="center"/>
      <protection locked="0"/>
    </xf>
    <xf numFmtId="0" fontId="15" fillId="0" borderId="51" xfId="51" applyFont="1" applyBorder="1" applyAlignment="1" applyProtection="1">
      <alignment horizontal="left" vertical="center"/>
      <protection locked="0"/>
    </xf>
    <xf numFmtId="0" fontId="15" fillId="0" borderId="29" xfId="51" applyFont="1" applyBorder="1" applyAlignment="1" applyProtection="1">
      <alignment horizontal="left" vertical="center"/>
      <protection locked="0"/>
    </xf>
    <xf numFmtId="0" fontId="53" fillId="0" borderId="12" xfId="55" applyFont="1" applyBorder="1" applyAlignment="1">
      <alignment horizontal="center" vertical="center" wrapText="1"/>
    </xf>
    <xf numFmtId="0" fontId="53" fillId="0" borderId="23" xfId="55" applyFont="1" applyBorder="1" applyAlignment="1">
      <alignment horizontal="center" vertical="center" wrapText="1"/>
    </xf>
    <xf numFmtId="0" fontId="15" fillId="0" borderId="14" xfId="55" applyFont="1" applyBorder="1" applyAlignment="1">
      <alignment horizontal="center" vertical="center"/>
    </xf>
    <xf numFmtId="0" fontId="15" fillId="0" borderId="51" xfId="55" applyFont="1" applyBorder="1" applyAlignment="1">
      <alignment horizontal="center" vertical="center"/>
    </xf>
    <xf numFmtId="0" fontId="15" fillId="0" borderId="23" xfId="55" applyFont="1" applyBorder="1" applyAlignment="1">
      <alignment horizontal="center" vertical="center"/>
    </xf>
    <xf numFmtId="0" fontId="15" fillId="0" borderId="29" xfId="55" applyFont="1" applyBorder="1" applyAlignment="1">
      <alignment horizontal="center" vertical="center"/>
    </xf>
    <xf numFmtId="0" fontId="52" fillId="0" borderId="23" xfId="53" applyFont="1" applyBorder="1" applyAlignment="1">
      <alignment horizontal="left" vertical="center" shrinkToFit="1"/>
    </xf>
    <xf numFmtId="0" fontId="15" fillId="0" borderId="12" xfId="53" applyFont="1" applyBorder="1" applyAlignment="1">
      <alignment horizontal="left" vertical="center" wrapText="1"/>
    </xf>
    <xf numFmtId="0" fontId="15" fillId="0" borderId="23" xfId="53" applyFont="1" applyBorder="1" applyAlignment="1">
      <alignment horizontal="left" vertical="center" wrapText="1"/>
    </xf>
    <xf numFmtId="0" fontId="15" fillId="0" borderId="25" xfId="53" applyFont="1" applyBorder="1" applyAlignment="1">
      <alignment horizontal="left" vertical="center" wrapText="1"/>
    </xf>
    <xf numFmtId="0" fontId="15" fillId="0" borderId="0" xfId="53" applyFont="1" applyAlignment="1">
      <alignment horizontal="left" vertical="center" wrapText="1"/>
    </xf>
    <xf numFmtId="0" fontId="15" fillId="0" borderId="51" xfId="54" applyFont="1" applyBorder="1" applyAlignment="1">
      <alignment horizontal="left" vertical="center"/>
    </xf>
    <xf numFmtId="0" fontId="15" fillId="0" borderId="29" xfId="54" applyFont="1" applyBorder="1" applyAlignment="1">
      <alignment horizontal="left" vertical="center"/>
    </xf>
    <xf numFmtId="0" fontId="15" fillId="0" borderId="29" xfId="54" applyFont="1" applyBorder="1" applyAlignment="1">
      <alignment horizontal="left" vertical="center" wrapText="1"/>
    </xf>
    <xf numFmtId="0" fontId="15" fillId="0" borderId="40" xfId="54" applyFont="1" applyBorder="1" applyAlignment="1">
      <alignment horizontal="left" vertical="center" wrapText="1"/>
    </xf>
    <xf numFmtId="0" fontId="15" fillId="0" borderId="51" xfId="51" applyFont="1" applyBorder="1" applyProtection="1">
      <protection locked="0"/>
    </xf>
    <xf numFmtId="0" fontId="15" fillId="0" borderId="29" xfId="51" applyFont="1" applyBorder="1" applyProtection="1">
      <protection locked="0"/>
    </xf>
    <xf numFmtId="0" fontId="15" fillId="0" borderId="27" xfId="54" applyFont="1" applyBorder="1" applyAlignment="1">
      <alignment horizontal="left" vertical="center"/>
    </xf>
    <xf numFmtId="0" fontId="15" fillId="0" borderId="28" xfId="54" applyFont="1" applyBorder="1" applyAlignment="1">
      <alignment horizontal="left" vertical="center"/>
    </xf>
    <xf numFmtId="0" fontId="15" fillId="0" borderId="12" xfId="54" applyFont="1" applyBorder="1" applyAlignment="1">
      <alignment horizontal="left" vertical="center" shrinkToFit="1"/>
    </xf>
    <xf numFmtId="0" fontId="15" fillId="0" borderId="23" xfId="54" applyFont="1" applyBorder="1" applyAlignment="1">
      <alignment horizontal="left" vertical="center" shrinkToFit="1"/>
    </xf>
    <xf numFmtId="0" fontId="15" fillId="0" borderId="24" xfId="54" applyFont="1" applyBorder="1" applyAlignment="1">
      <alignment horizontal="left" vertical="center" shrinkToFit="1"/>
    </xf>
    <xf numFmtId="0" fontId="53" fillId="0" borderId="24" xfId="55" applyFont="1" applyBorder="1" applyAlignment="1">
      <alignment horizontal="center" vertical="center" wrapText="1"/>
    </xf>
    <xf numFmtId="0" fontId="53" fillId="0" borderId="13" xfId="55" applyFont="1" applyBorder="1" applyAlignment="1">
      <alignment horizontal="center" vertical="center" wrapText="1"/>
    </xf>
    <xf numFmtId="0" fontId="53" fillId="0" borderId="28" xfId="55" applyFont="1" applyBorder="1" applyAlignment="1">
      <alignment horizontal="center" vertical="center" wrapText="1"/>
    </xf>
    <xf numFmtId="0" fontId="15" fillId="0" borderId="40" xfId="55" applyFont="1" applyBorder="1" applyAlignment="1">
      <alignment horizontal="center" vertical="center"/>
    </xf>
    <xf numFmtId="0" fontId="3" fillId="0" borderId="14" xfId="51" applyBorder="1" applyAlignment="1">
      <alignment horizontal="left" vertical="center"/>
    </xf>
    <xf numFmtId="0" fontId="3" fillId="0" borderId="29" xfId="51" applyBorder="1" applyAlignment="1">
      <alignment horizontal="left" vertical="center"/>
    </xf>
    <xf numFmtId="0" fontId="15" fillId="0" borderId="40" xfId="51" applyFont="1" applyBorder="1" applyAlignment="1" applyProtection="1">
      <alignment horizontal="left" vertical="center" wrapText="1"/>
      <protection locked="0"/>
    </xf>
    <xf numFmtId="0" fontId="15" fillId="0" borderId="40" xfId="51" applyFont="1" applyBorder="1" applyAlignment="1">
      <alignment horizontal="center" vertical="center" wrapText="1"/>
    </xf>
    <xf numFmtId="0" fontId="15" fillId="0" borderId="40" xfId="51" applyFont="1" applyBorder="1" applyProtection="1">
      <protection locked="0"/>
    </xf>
    <xf numFmtId="0" fontId="6" fillId="0" borderId="14" xfId="51" applyFont="1" applyBorder="1" applyAlignment="1">
      <alignment horizontal="left" vertical="center"/>
    </xf>
    <xf numFmtId="0" fontId="6" fillId="0" borderId="29" xfId="51" applyFont="1" applyBorder="1" applyAlignment="1">
      <alignment horizontal="left" vertical="center"/>
    </xf>
    <xf numFmtId="0" fontId="15" fillId="0" borderId="14" xfId="51" applyFont="1" applyBorder="1" applyAlignment="1">
      <alignment horizontal="center" vertical="center" wrapText="1"/>
    </xf>
    <xf numFmtId="0" fontId="15" fillId="0" borderId="51" xfId="51" applyFont="1" applyBorder="1" applyAlignment="1">
      <alignment horizontal="center" vertical="center" wrapText="1"/>
    </xf>
    <xf numFmtId="0" fontId="15" fillId="0" borderId="29" xfId="51" applyFont="1" applyBorder="1" applyAlignment="1">
      <alignment horizontal="center" vertical="center" wrapText="1"/>
    </xf>
    <xf numFmtId="0" fontId="52" fillId="0" borderId="0" xfId="53" applyFont="1" applyAlignment="1">
      <alignment horizontal="left" vertical="center" shrinkToFit="1"/>
    </xf>
    <xf numFmtId="0" fontId="15" fillId="0" borderId="25" xfId="51" applyFont="1" applyBorder="1" applyAlignment="1">
      <alignment horizontal="center" vertical="center" textRotation="255" wrapText="1"/>
    </xf>
    <xf numFmtId="0" fontId="15" fillId="0" borderId="13" xfId="51" applyFont="1" applyBorder="1"/>
    <xf numFmtId="0" fontId="15" fillId="0" borderId="27" xfId="51" applyFont="1" applyBorder="1"/>
    <xf numFmtId="0" fontId="15" fillId="0" borderId="27" xfId="51" applyFont="1" applyBorder="1" applyAlignment="1">
      <alignment horizontal="left"/>
    </xf>
    <xf numFmtId="49" fontId="15" fillId="0" borderId="40" xfId="51" applyNumberFormat="1" applyFont="1" applyBorder="1" applyAlignment="1" applyProtection="1">
      <alignment horizontal="center" vertical="center"/>
      <protection locked="0"/>
    </xf>
    <xf numFmtId="0" fontId="10" fillId="0" borderId="40" xfId="56" applyFont="1" applyBorder="1" applyAlignment="1">
      <alignment horizontal="left" vertical="center"/>
    </xf>
    <xf numFmtId="0" fontId="10" fillId="0" borderId="51" xfId="56" applyFont="1" applyBorder="1" applyAlignment="1">
      <alignment horizontal="left" vertical="center"/>
    </xf>
    <xf numFmtId="0" fontId="10" fillId="0" borderId="29" xfId="56" applyFont="1" applyBorder="1" applyAlignment="1">
      <alignment horizontal="left" vertical="center"/>
    </xf>
    <xf numFmtId="0" fontId="51" fillId="0" borderId="12" xfId="51" applyFont="1" applyBorder="1" applyAlignment="1">
      <alignment horizontal="center" vertical="center" wrapText="1"/>
    </xf>
    <xf numFmtId="0" fontId="51" fillId="0" borderId="24" xfId="51" applyFont="1" applyBorder="1" applyAlignment="1">
      <alignment horizontal="center" vertical="center"/>
    </xf>
    <xf numFmtId="0" fontId="51" fillId="0" borderId="13" xfId="51" applyFont="1" applyBorder="1" applyAlignment="1">
      <alignment horizontal="center" vertical="center"/>
    </xf>
    <xf numFmtId="0" fontId="51" fillId="0" borderId="28" xfId="51" applyFont="1" applyBorder="1" applyAlignment="1">
      <alignment horizontal="center" vertical="center"/>
    </xf>
    <xf numFmtId="0" fontId="15" fillId="0" borderId="51" xfId="51" applyFont="1" applyBorder="1" applyAlignment="1">
      <alignment horizontal="left" vertical="center"/>
    </xf>
    <xf numFmtId="0" fontId="10" fillId="0" borderId="12" xfId="56" applyFont="1" applyBorder="1" applyAlignment="1">
      <alignment horizontal="right" vertical="center"/>
    </xf>
    <xf numFmtId="0" fontId="10" fillId="0" borderId="24" xfId="56" applyFont="1" applyBorder="1" applyAlignment="1">
      <alignment horizontal="right" vertical="center"/>
    </xf>
    <xf numFmtId="0" fontId="10" fillId="0" borderId="13" xfId="56" applyFont="1" applyBorder="1" applyAlignment="1">
      <alignment horizontal="right" vertical="center"/>
    </xf>
    <xf numFmtId="0" fontId="10" fillId="0" borderId="28" xfId="56" applyFont="1" applyBorder="1" applyAlignment="1">
      <alignment horizontal="right" vertical="center"/>
    </xf>
    <xf numFmtId="0" fontId="15" fillId="0" borderId="40" xfId="51" applyFont="1" applyBorder="1" applyAlignment="1">
      <alignment horizontal="center" vertical="center" textRotation="255" wrapText="1"/>
    </xf>
    <xf numFmtId="0" fontId="10" fillId="0" borderId="14" xfId="56" applyFont="1" applyBorder="1" applyAlignment="1">
      <alignment horizontal="left" vertical="center"/>
    </xf>
    <xf numFmtId="0" fontId="51" fillId="0" borderId="23" xfId="51" applyFont="1" applyBorder="1" applyAlignment="1">
      <alignment horizontal="center" vertical="center" wrapText="1"/>
    </xf>
    <xf numFmtId="0" fontId="51" fillId="0" borderId="27" xfId="51" applyFont="1" applyBorder="1" applyAlignment="1">
      <alignment horizontal="center" vertical="center"/>
    </xf>
    <xf numFmtId="0" fontId="15" fillId="0" borderId="0" xfId="51" applyFont="1" applyAlignment="1">
      <alignment horizontal="left" vertical="center" wrapText="1"/>
    </xf>
    <xf numFmtId="0" fontId="15" fillId="0" borderId="0" xfId="51" applyFont="1" applyAlignment="1">
      <alignment vertical="center" wrapText="1"/>
    </xf>
    <xf numFmtId="0" fontId="15" fillId="0" borderId="131" xfId="53" applyFont="1" applyBorder="1" applyAlignment="1">
      <alignment horizontal="left" vertical="center"/>
    </xf>
    <xf numFmtId="0" fontId="15" fillId="0" borderId="133" xfId="53" applyFont="1" applyBorder="1" applyAlignment="1">
      <alignment horizontal="left" vertical="center"/>
    </xf>
    <xf numFmtId="0" fontId="15" fillId="0" borderId="132" xfId="53" applyFont="1" applyBorder="1" applyAlignment="1">
      <alignment horizontal="left" vertical="center"/>
    </xf>
    <xf numFmtId="0" fontId="15" fillId="0" borderId="134" xfId="53" applyFont="1" applyBorder="1" applyAlignment="1">
      <alignment horizontal="left" vertical="center"/>
    </xf>
    <xf numFmtId="0" fontId="15" fillId="0" borderId="135" xfId="53" applyFont="1" applyBorder="1" applyAlignment="1">
      <alignment horizontal="left" vertical="center"/>
    </xf>
    <xf numFmtId="0" fontId="15" fillId="0" borderId="136" xfId="53" applyFont="1" applyBorder="1" applyAlignment="1">
      <alignment horizontal="left" vertical="center"/>
    </xf>
    <xf numFmtId="0" fontId="15" fillId="0" borderId="40" xfId="53" applyFont="1" applyBorder="1" applyAlignment="1">
      <alignment horizontal="left" vertical="center" wrapText="1"/>
    </xf>
    <xf numFmtId="0" fontId="15" fillId="0" borderId="42" xfId="53" applyFont="1" applyBorder="1" applyAlignment="1">
      <alignment horizontal="center" vertical="center"/>
    </xf>
    <xf numFmtId="0" fontId="15" fillId="0" borderId="137" xfId="53" applyFont="1" applyBorder="1" applyAlignment="1">
      <alignment horizontal="left" vertical="center"/>
    </xf>
    <xf numFmtId="0" fontId="15" fillId="0" borderId="138" xfId="53" applyFont="1" applyBorder="1" applyAlignment="1">
      <alignment horizontal="left" vertical="center"/>
    </xf>
    <xf numFmtId="0" fontId="15" fillId="0" borderId="139" xfId="53" applyFont="1" applyBorder="1" applyAlignment="1">
      <alignment horizontal="left" vertical="center"/>
    </xf>
    <xf numFmtId="0" fontId="3" fillId="0" borderId="40" xfId="51" applyBorder="1" applyAlignment="1">
      <alignment horizontal="left" vertical="center" wrapText="1"/>
    </xf>
    <xf numFmtId="0" fontId="3" fillId="0" borderId="40" xfId="51" applyBorder="1" applyAlignment="1">
      <alignment horizontal="left" vertical="center"/>
    </xf>
    <xf numFmtId="0" fontId="15" fillId="0" borderId="40" xfId="53" applyFont="1" applyBorder="1" applyAlignment="1">
      <alignment horizontal="center" vertical="center" textRotation="255"/>
    </xf>
    <xf numFmtId="0" fontId="7" fillId="24" borderId="97" xfId="47" applyFont="1" applyFill="1" applyBorder="1" applyAlignment="1">
      <alignment horizontal="center"/>
    </xf>
    <xf numFmtId="0" fontId="7" fillId="24" borderId="101" xfId="47" applyFont="1" applyFill="1" applyBorder="1" applyAlignment="1">
      <alignment horizontal="center"/>
    </xf>
    <xf numFmtId="0" fontId="7" fillId="24" borderId="102" xfId="47" applyFont="1" applyFill="1" applyBorder="1" applyAlignment="1">
      <alignment horizontal="center"/>
    </xf>
    <xf numFmtId="0" fontId="7" fillId="0" borderId="103" xfId="47" applyFont="1" applyBorder="1" applyAlignment="1">
      <alignment horizontal="center" vertical="center"/>
    </xf>
    <xf numFmtId="0" fontId="7" fillId="0" borderId="104" xfId="47" applyFont="1" applyBorder="1" applyAlignment="1">
      <alignment horizontal="center" vertical="center"/>
    </xf>
    <xf numFmtId="0" fontId="7" fillId="0" borderId="100" xfId="47" applyFont="1" applyBorder="1" applyAlignment="1">
      <alignment horizontal="center" vertical="center"/>
    </xf>
    <xf numFmtId="0" fontId="7" fillId="0" borderId="14" xfId="47" applyFont="1" applyBorder="1" applyAlignment="1">
      <alignment horizontal="center" vertical="center"/>
    </xf>
    <xf numFmtId="0" fontId="7" fillId="0" borderId="51" xfId="47" applyFont="1" applyBorder="1" applyAlignment="1">
      <alignment horizontal="center" vertical="center"/>
    </xf>
    <xf numFmtId="0" fontId="7" fillId="0" borderId="29" xfId="47" applyFont="1" applyBorder="1" applyAlignment="1">
      <alignment horizontal="center" vertical="center"/>
    </xf>
    <xf numFmtId="0" fontId="51" fillId="0" borderId="43" xfId="47" applyFont="1" applyBorder="1" applyAlignment="1">
      <alignment wrapText="1"/>
    </xf>
    <xf numFmtId="0" fontId="51" fillId="0" borderId="43" xfId="47" applyFont="1" applyBorder="1" applyAlignment="1"/>
    <xf numFmtId="0" fontId="78" fillId="0" borderId="0" xfId="61" applyFont="1" applyAlignment="1">
      <alignment horizontal="left" vertical="top" wrapText="1"/>
    </xf>
    <xf numFmtId="0" fontId="77" fillId="0" borderId="40" xfId="61" applyFont="1" applyBorder="1" applyAlignment="1">
      <alignment horizontal="center" vertical="center"/>
    </xf>
    <xf numFmtId="0" fontId="77" fillId="27" borderId="40" xfId="61" applyFont="1" applyFill="1" applyBorder="1" applyAlignment="1">
      <alignment horizontal="center" vertical="center"/>
    </xf>
    <xf numFmtId="0" fontId="77" fillId="0" borderId="0" xfId="61" applyFont="1" applyAlignment="1">
      <alignment horizontal="left" vertical="center" wrapText="1"/>
    </xf>
    <xf numFmtId="0" fontId="77" fillId="27" borderId="0" xfId="61" applyFont="1" applyFill="1" applyAlignment="1">
      <alignment horizontal="center" vertical="center"/>
    </xf>
    <xf numFmtId="0" fontId="51" fillId="0" borderId="0" xfId="61" applyFont="1" applyAlignment="1">
      <alignment horizontal="right" vertical="center" wrapText="1"/>
    </xf>
    <xf numFmtId="0" fontId="79" fillId="0" borderId="0" xfId="59" applyFont="1" applyAlignment="1">
      <alignment horizontal="center" vertical="center" wrapText="1"/>
    </xf>
    <xf numFmtId="0" fontId="77" fillId="0" borderId="0" xfId="61" applyFont="1" applyAlignment="1">
      <alignment horizontal="left" vertical="top" wrapText="1"/>
    </xf>
    <xf numFmtId="0" fontId="14" fillId="0" borderId="14" xfId="47" applyFont="1" applyBorder="1" applyAlignment="1">
      <alignment horizontal="left" vertical="center"/>
    </xf>
    <xf numFmtId="0" fontId="14" fillId="0" borderId="51" xfId="47" applyFont="1" applyBorder="1" applyAlignment="1">
      <alignment horizontal="left" vertical="center"/>
    </xf>
    <xf numFmtId="0" fontId="14" fillId="0" borderId="29" xfId="47" applyFont="1" applyBorder="1" applyAlignment="1">
      <alignment horizontal="left" vertical="center"/>
    </xf>
    <xf numFmtId="0" fontId="15" fillId="25" borderId="40" xfId="48" applyFont="1" applyFill="1" applyBorder="1" applyAlignment="1">
      <alignment horizontal="center" vertical="center" wrapText="1"/>
    </xf>
    <xf numFmtId="0" fontId="15" fillId="26" borderId="27" xfId="48" applyFont="1" applyFill="1" applyBorder="1" applyAlignment="1">
      <alignment horizontal="center" vertical="center"/>
    </xf>
    <xf numFmtId="0" fontId="15" fillId="0" borderId="27" xfId="48" applyFont="1" applyBorder="1" applyAlignment="1">
      <alignment horizontal="center" vertical="center"/>
    </xf>
    <xf numFmtId="0" fontId="15" fillId="27" borderId="40" xfId="48" applyFont="1" applyFill="1" applyBorder="1" applyAlignment="1">
      <alignment horizontal="center" vertical="center"/>
    </xf>
    <xf numFmtId="0" fontId="15" fillId="25" borderId="40" xfId="48" applyFont="1" applyFill="1" applyBorder="1" applyAlignment="1">
      <alignment horizontal="center" vertical="center"/>
    </xf>
    <xf numFmtId="0" fontId="50" fillId="28" borderId="40" xfId="57" applyFont="1" applyFill="1" applyBorder="1">
      <alignment vertical="center"/>
    </xf>
    <xf numFmtId="0" fontId="15" fillId="0" borderId="40" xfId="48" applyFont="1" applyBorder="1">
      <alignment vertical="center"/>
    </xf>
    <xf numFmtId="0" fontId="51" fillId="0" borderId="40" xfId="48" applyFont="1" applyBorder="1" applyAlignment="1">
      <alignment horizontal="center" vertical="center"/>
    </xf>
    <xf numFmtId="0" fontId="51" fillId="0" borderId="12" xfId="48" applyFont="1" applyBorder="1" applyAlignment="1">
      <alignment horizontal="center" vertical="center" wrapText="1"/>
    </xf>
    <xf numFmtId="0" fontId="51" fillId="0" borderId="25" xfId="48" applyFont="1" applyBorder="1" applyAlignment="1">
      <alignment horizontal="center" vertical="center" wrapText="1"/>
    </xf>
    <xf numFmtId="0" fontId="51" fillId="0" borderId="13" xfId="48" applyFont="1" applyBorder="1" applyAlignment="1">
      <alignment horizontal="center" vertical="center" wrapText="1"/>
    </xf>
    <xf numFmtId="0" fontId="51" fillId="0" borderId="14" xfId="48" applyFont="1" applyBorder="1" applyAlignment="1">
      <alignment horizontal="center" vertical="center"/>
    </xf>
    <xf numFmtId="49" fontId="51" fillId="0" borderId="40" xfId="48" applyNumberFormat="1" applyFont="1" applyBorder="1" applyAlignment="1">
      <alignment horizontal="center" vertical="center"/>
    </xf>
    <xf numFmtId="0" fontId="51" fillId="0" borderId="29" xfId="48" applyFont="1" applyBorder="1" applyAlignment="1">
      <alignment horizontal="center" vertical="center" wrapText="1"/>
    </xf>
    <xf numFmtId="0" fontId="15" fillId="27" borderId="40" xfId="48" applyFont="1" applyFill="1" applyBorder="1">
      <alignment vertical="center"/>
    </xf>
    <xf numFmtId="0" fontId="51" fillId="0" borderId="40" xfId="48" applyFont="1" applyBorder="1" applyAlignment="1">
      <alignment horizontal="center" vertical="center" wrapText="1"/>
    </xf>
    <xf numFmtId="0" fontId="15" fillId="0" borderId="40" xfId="48" applyFont="1" applyBorder="1" applyAlignment="1">
      <alignment horizontal="center" vertical="center" wrapText="1"/>
    </xf>
    <xf numFmtId="0" fontId="51" fillId="0" borderId="14" xfId="48" applyFont="1" applyBorder="1">
      <alignment vertical="center"/>
    </xf>
    <xf numFmtId="0" fontId="51" fillId="0" borderId="51" xfId="48" applyFont="1" applyBorder="1">
      <alignment vertical="center"/>
    </xf>
    <xf numFmtId="0" fontId="51" fillId="0" borderId="29" xfId="48" applyFont="1" applyBorder="1">
      <alignment vertical="center"/>
    </xf>
    <xf numFmtId="180" fontId="51" fillId="0" borderId="40" xfId="48" applyNumberFormat="1" applyFont="1" applyBorder="1" applyAlignment="1">
      <alignment horizontal="center" vertical="center"/>
    </xf>
    <xf numFmtId="0" fontId="51" fillId="0" borderId="51" xfId="48" applyFont="1" applyBorder="1" applyAlignment="1">
      <alignment horizontal="center" vertical="center"/>
    </xf>
    <xf numFmtId="0" fontId="51" fillId="0" borderId="29" xfId="48" applyFont="1" applyBorder="1" applyAlignment="1">
      <alignment horizontal="center" vertical="center"/>
    </xf>
    <xf numFmtId="177" fontId="51" fillId="0" borderId="14" xfId="48" applyNumberFormat="1" applyFont="1" applyBorder="1" applyAlignment="1">
      <alignment horizontal="center" vertical="center" wrapText="1"/>
    </xf>
    <xf numFmtId="177" fontId="51" fillId="0" borderId="29" xfId="48" applyNumberFormat="1" applyFont="1" applyBorder="1" applyAlignment="1">
      <alignment horizontal="center" vertical="center" wrapText="1"/>
    </xf>
    <xf numFmtId="0" fontId="51" fillId="26" borderId="40" xfId="48" applyFont="1" applyFill="1" applyBorder="1" applyAlignment="1">
      <alignment horizontal="right" vertical="center"/>
    </xf>
    <xf numFmtId="0" fontId="51" fillId="0" borderId="40" xfId="48" applyFont="1" applyBorder="1">
      <alignment vertical="center"/>
    </xf>
    <xf numFmtId="0" fontId="14" fillId="0" borderId="141" xfId="48" applyFont="1" applyBorder="1" applyAlignment="1">
      <alignment horizontal="center" vertical="center"/>
    </xf>
    <xf numFmtId="0" fontId="14" fillId="0" borderId="142" xfId="48" applyFont="1" applyBorder="1" applyAlignment="1">
      <alignment horizontal="center" vertical="center"/>
    </xf>
    <xf numFmtId="0" fontId="51" fillId="0" borderId="14" xfId="48" applyFont="1" applyBorder="1" applyAlignment="1">
      <alignment horizontal="left" vertical="center"/>
    </xf>
    <xf numFmtId="0" fontId="51" fillId="0" borderId="51" xfId="48" applyFont="1" applyBorder="1" applyAlignment="1">
      <alignment horizontal="left" vertical="center"/>
    </xf>
    <xf numFmtId="0" fontId="51" fillId="0" borderId="29" xfId="48" applyFont="1" applyBorder="1" applyAlignment="1">
      <alignment horizontal="left" vertical="center"/>
    </xf>
    <xf numFmtId="0" fontId="51" fillId="0" borderId="40" xfId="48" applyFont="1" applyBorder="1" applyAlignment="1">
      <alignment horizontal="left" vertical="center"/>
    </xf>
    <xf numFmtId="0" fontId="53" fillId="0" borderId="14" xfId="48" applyFont="1" applyBorder="1" applyAlignment="1">
      <alignment horizontal="center" vertical="center" wrapText="1"/>
    </xf>
    <xf numFmtId="0" fontId="53" fillId="0" borderId="29" xfId="48" applyFont="1" applyBorder="1" applyAlignment="1">
      <alignment horizontal="center" vertical="center" wrapText="1"/>
    </xf>
    <xf numFmtId="177" fontId="51" fillId="0" borderId="14" xfId="48" applyNumberFormat="1" applyFont="1" applyBorder="1" applyAlignment="1">
      <alignment horizontal="center" vertical="center"/>
    </xf>
    <xf numFmtId="177" fontId="51" fillId="0" borderId="51" xfId="48" applyNumberFormat="1" applyFont="1" applyBorder="1" applyAlignment="1">
      <alignment horizontal="center" vertical="center"/>
    </xf>
    <xf numFmtId="0" fontId="51" fillId="0" borderId="12" xfId="48" applyFont="1" applyBorder="1" applyAlignment="1">
      <alignment horizontal="left" vertical="center" wrapText="1"/>
    </xf>
    <xf numFmtId="0" fontId="51" fillId="0" borderId="14" xfId="52" applyFont="1" applyBorder="1" applyAlignment="1">
      <alignment horizontal="center" vertical="center" wrapText="1"/>
    </xf>
    <xf numFmtId="0" fontId="51" fillId="0" borderId="51" xfId="52" applyFont="1" applyBorder="1" applyAlignment="1">
      <alignment horizontal="center" vertical="center" wrapText="1"/>
    </xf>
    <xf numFmtId="0" fontId="51" fillId="0" borderId="29" xfId="52" applyFont="1" applyBorder="1" applyAlignment="1">
      <alignment horizontal="center" vertical="center" wrapText="1"/>
    </xf>
    <xf numFmtId="0" fontId="51" fillId="0" borderId="40" xfId="52" applyFont="1" applyBorder="1" applyAlignment="1">
      <alignment horizontal="center" vertical="center" wrapText="1"/>
    </xf>
    <xf numFmtId="0" fontId="51" fillId="0" borderId="40" xfId="52" applyFont="1" applyBorder="1" applyAlignment="1">
      <alignment horizontal="center" vertical="center"/>
    </xf>
    <xf numFmtId="0" fontId="51" fillId="0" borderId="14" xfId="52" applyFont="1" applyBorder="1" applyAlignment="1">
      <alignment horizontal="center" vertical="center"/>
    </xf>
    <xf numFmtId="0" fontId="51" fillId="0" borderId="51" xfId="52" applyFont="1" applyBorder="1" applyAlignment="1">
      <alignment horizontal="center" vertical="center"/>
    </xf>
    <xf numFmtId="0" fontId="51" fillId="0" borderId="29" xfId="52" applyFont="1" applyBorder="1" applyAlignment="1">
      <alignment horizontal="center" vertical="center"/>
    </xf>
    <xf numFmtId="0" fontId="51" fillId="0" borderId="40" xfId="48" applyFont="1" applyBorder="1" applyAlignment="1">
      <alignment horizontal="right" vertical="center"/>
    </xf>
    <xf numFmtId="177" fontId="62" fillId="0" borderId="40" xfId="57" applyNumberFormat="1" applyFont="1" applyBorder="1">
      <alignment vertical="center"/>
    </xf>
    <xf numFmtId="0" fontId="51" fillId="29" borderId="14" xfId="52" applyFont="1" applyFill="1" applyBorder="1" applyAlignment="1">
      <alignment horizontal="center" vertical="center" wrapText="1"/>
    </xf>
    <xf numFmtId="0" fontId="51" fillId="29" borderId="29" xfId="52" applyFont="1" applyFill="1" applyBorder="1" applyAlignment="1">
      <alignment horizontal="center" vertical="center" wrapText="1"/>
    </xf>
    <xf numFmtId="0" fontId="51" fillId="26" borderId="14" xfId="48" applyFont="1" applyFill="1" applyBorder="1" applyAlignment="1">
      <alignment horizontal="right" vertical="center"/>
    </xf>
    <xf numFmtId="0" fontId="51" fillId="26" borderId="51" xfId="48" applyFont="1" applyFill="1" applyBorder="1" applyAlignment="1">
      <alignment horizontal="right" vertical="center"/>
    </xf>
    <xf numFmtId="0" fontId="51" fillId="26" borderId="29" xfId="48" applyFont="1" applyFill="1" applyBorder="1" applyAlignment="1">
      <alignment horizontal="right" vertical="center"/>
    </xf>
    <xf numFmtId="177" fontId="51" fillId="0" borderId="42" xfId="48" applyNumberFormat="1" applyFont="1" applyBorder="1" applyAlignment="1">
      <alignment horizontal="center" vertical="center"/>
    </xf>
    <xf numFmtId="177" fontId="51" fillId="0" borderId="41" xfId="48" applyNumberFormat="1" applyFont="1" applyBorder="1" applyAlignment="1">
      <alignment horizontal="center" vertical="center"/>
    </xf>
    <xf numFmtId="177" fontId="62" fillId="0" borderId="40" xfId="57" quotePrefix="1" applyNumberFormat="1" applyFont="1" applyBorder="1">
      <alignment vertical="center"/>
    </xf>
    <xf numFmtId="0" fontId="68" fillId="0" borderId="40" xfId="57" applyFont="1" applyBorder="1" applyAlignment="1">
      <alignment horizontal="right" vertical="center"/>
    </xf>
    <xf numFmtId="0" fontId="51" fillId="0" borderId="141" xfId="52" applyFont="1" applyBorder="1" applyAlignment="1">
      <alignment horizontal="center" vertical="center" wrapText="1"/>
    </xf>
    <xf numFmtId="0" fontId="51" fillId="0" borderId="144" xfId="52" applyFont="1" applyBorder="1" applyAlignment="1">
      <alignment horizontal="center" vertical="center" wrapText="1"/>
    </xf>
    <xf numFmtId="0" fontId="51" fillId="0" borderId="142" xfId="52" applyFont="1" applyBorder="1" applyAlignment="1">
      <alignment horizontal="center" vertical="center" wrapText="1"/>
    </xf>
    <xf numFmtId="0" fontId="16" fillId="0" borderId="51" xfId="47" applyFont="1" applyBorder="1" applyAlignment="1">
      <alignment horizontal="distributed" vertical="center"/>
    </xf>
    <xf numFmtId="0" fontId="3" fillId="0" borderId="51" xfId="47" applyBorder="1" applyAlignment="1"/>
    <xf numFmtId="0" fontId="3" fillId="0" borderId="29" xfId="47" applyBorder="1" applyAlignment="1"/>
    <xf numFmtId="0" fontId="16" fillId="0" borderId="12" xfId="47" applyFont="1" applyBorder="1" applyAlignment="1">
      <alignment horizontal="left" vertical="top"/>
    </xf>
    <xf numFmtId="0" fontId="16" fillId="0" borderId="23" xfId="47" applyFont="1" applyBorder="1" applyAlignment="1">
      <alignment horizontal="left" vertical="top"/>
    </xf>
    <xf numFmtId="0" fontId="16" fillId="0" borderId="24" xfId="47" applyFont="1" applyBorder="1" applyAlignment="1">
      <alignment horizontal="left" vertical="top"/>
    </xf>
    <xf numFmtId="0" fontId="16" fillId="0" borderId="25" xfId="47" applyFont="1" applyBorder="1" applyAlignment="1">
      <alignment horizontal="left" vertical="top"/>
    </xf>
    <xf numFmtId="0" fontId="16" fillId="0" borderId="0" xfId="47" applyFont="1" applyBorder="1" applyAlignment="1">
      <alignment horizontal="left" vertical="top"/>
    </xf>
    <xf numFmtId="0" fontId="16" fillId="0" borderId="26" xfId="47" applyFont="1" applyBorder="1" applyAlignment="1">
      <alignment horizontal="left" vertical="top"/>
    </xf>
    <xf numFmtId="0" fontId="16" fillId="0" borderId="13" xfId="47" applyFont="1" applyBorder="1" applyAlignment="1">
      <alignment horizontal="left" vertical="top"/>
    </xf>
    <xf numFmtId="0" fontId="16" fillId="0" borderId="27" xfId="47" applyFont="1" applyBorder="1" applyAlignment="1">
      <alignment horizontal="left" vertical="top"/>
    </xf>
    <xf numFmtId="0" fontId="16" fillId="0" borderId="28" xfId="47" applyFont="1" applyBorder="1" applyAlignment="1">
      <alignment horizontal="left" vertical="top"/>
    </xf>
    <xf numFmtId="0" fontId="18" fillId="0" borderId="0" xfId="47" applyFont="1" applyAlignment="1">
      <alignment horizontal="center"/>
    </xf>
    <xf numFmtId="0" fontId="16" fillId="0" borderId="14" xfId="47" applyFont="1" applyBorder="1" applyAlignment="1">
      <alignment horizontal="center" vertical="center"/>
    </xf>
    <xf numFmtId="0" fontId="16" fillId="0" borderId="51" xfId="47" applyFont="1" applyBorder="1" applyAlignment="1">
      <alignment horizontal="center" vertical="center"/>
    </xf>
    <xf numFmtId="0" fontId="16" fillId="0" borderId="29" xfId="47" applyFont="1" applyBorder="1" applyAlignment="1">
      <alignment horizontal="center" vertical="center"/>
    </xf>
    <xf numFmtId="0" fontId="16" fillId="0" borderId="12" xfId="47" applyFont="1" applyBorder="1" applyAlignment="1">
      <alignment horizontal="center"/>
    </xf>
    <xf numFmtId="0" fontId="16" fillId="0" borderId="23" xfId="47" applyFont="1" applyBorder="1" applyAlignment="1">
      <alignment horizontal="center"/>
    </xf>
    <xf numFmtId="0" fontId="16" fillId="0" borderId="24" xfId="47" applyFont="1" applyBorder="1" applyAlignment="1">
      <alignment horizontal="center"/>
    </xf>
    <xf numFmtId="0" fontId="16" fillId="0" borderId="25" xfId="47" applyFont="1" applyBorder="1" applyAlignment="1">
      <alignment horizontal="center"/>
    </xf>
    <xf numFmtId="0" fontId="16" fillId="0" borderId="0" xfId="47" applyFont="1" applyBorder="1" applyAlignment="1">
      <alignment horizontal="center"/>
    </xf>
    <xf numFmtId="0" fontId="16" fillId="0" borderId="26" xfId="47" applyFont="1" applyBorder="1" applyAlignment="1">
      <alignment horizontal="center"/>
    </xf>
    <xf numFmtId="0" fontId="16" fillId="0" borderId="13" xfId="47" applyFont="1" applyBorder="1" applyAlignment="1">
      <alignment horizontal="center"/>
    </xf>
    <xf numFmtId="0" fontId="16" fillId="0" borderId="27" xfId="47" applyFont="1" applyBorder="1" applyAlignment="1">
      <alignment horizontal="center"/>
    </xf>
    <xf numFmtId="0" fontId="16" fillId="0" borderId="28" xfId="47" applyFont="1" applyBorder="1" applyAlignment="1">
      <alignment horizontal="center"/>
    </xf>
    <xf numFmtId="0" fontId="16" fillId="0" borderId="56" xfId="47" applyFont="1" applyBorder="1" applyAlignment="1">
      <alignment horizontal="center"/>
    </xf>
    <xf numFmtId="0" fontId="16" fillId="0" borderId="114" xfId="47" applyFont="1" applyBorder="1" applyAlignment="1">
      <alignment horizontal="center"/>
    </xf>
    <xf numFmtId="0" fontId="16" fillId="0" borderId="55" xfId="47" applyFont="1" applyBorder="1" applyAlignment="1">
      <alignment horizontal="center"/>
    </xf>
    <xf numFmtId="0" fontId="16" fillId="0" borderId="112" xfId="47" applyFont="1" applyBorder="1" applyAlignment="1">
      <alignment horizontal="center"/>
    </xf>
    <xf numFmtId="0" fontId="16" fillId="0" borderId="113" xfId="47" applyFont="1" applyBorder="1" applyAlignment="1">
      <alignment horizontal="center"/>
    </xf>
    <xf numFmtId="0" fontId="16" fillId="0" borderId="111" xfId="47" applyFont="1" applyBorder="1" applyAlignment="1">
      <alignment horizontal="center"/>
    </xf>
    <xf numFmtId="0" fontId="16" fillId="0" borderId="108" xfId="47" applyFont="1" applyBorder="1" applyAlignment="1">
      <alignment horizontal="center"/>
    </xf>
    <xf numFmtId="0" fontId="16" fillId="0" borderId="109" xfId="47" applyFont="1" applyBorder="1" applyAlignment="1">
      <alignment horizontal="center"/>
    </xf>
    <xf numFmtId="0" fontId="16" fillId="0" borderId="110" xfId="47" applyFont="1" applyBorder="1" applyAlignment="1">
      <alignment horizontal="center"/>
    </xf>
    <xf numFmtId="0" fontId="16" fillId="0" borderId="105" xfId="47" applyFont="1" applyBorder="1" applyAlignment="1">
      <alignment horizontal="center"/>
    </xf>
    <xf numFmtId="0" fontId="16" fillId="0" borderId="106" xfId="47" applyFont="1" applyBorder="1" applyAlignment="1">
      <alignment horizontal="center"/>
    </xf>
    <xf numFmtId="0" fontId="16" fillId="0" borderId="107" xfId="47" applyFont="1" applyBorder="1" applyAlignment="1">
      <alignment horizontal="center"/>
    </xf>
    <xf numFmtId="0" fontId="16" fillId="0" borderId="25" xfId="47" applyFont="1" applyBorder="1" applyAlignment="1">
      <alignment horizontal="center" vertical="center"/>
    </xf>
    <xf numFmtId="0" fontId="16" fillId="0" borderId="0" xfId="47" applyFont="1" applyBorder="1" applyAlignment="1">
      <alignment horizontal="center" vertical="center"/>
    </xf>
    <xf numFmtId="0" fontId="16" fillId="0" borderId="26" xfId="47" applyFont="1" applyBorder="1" applyAlignment="1">
      <alignment horizontal="center" vertical="center"/>
    </xf>
    <xf numFmtId="0" fontId="16" fillId="0" borderId="51" xfId="47" applyFont="1" applyBorder="1" applyAlignment="1">
      <alignment horizontal="center"/>
    </xf>
    <xf numFmtId="0" fontId="16" fillId="0" borderId="29" xfId="47" applyFont="1" applyBorder="1" applyAlignment="1">
      <alignment horizontal="center"/>
    </xf>
    <xf numFmtId="0" fontId="16" fillId="0" borderId="42" xfId="47" applyFont="1" applyFill="1" applyBorder="1" applyAlignment="1">
      <alignment horizontal="distributed" vertical="center" indent="1"/>
    </xf>
    <xf numFmtId="0" fontId="16" fillId="0" borderId="41" xfId="47" applyFont="1" applyFill="1" applyBorder="1" applyAlignment="1">
      <alignment horizontal="distributed" vertical="center" indent="1"/>
    </xf>
    <xf numFmtId="0" fontId="16" fillId="0" borderId="90" xfId="47" applyFont="1" applyBorder="1" applyAlignment="1">
      <alignment horizontal="distributed" vertical="center"/>
    </xf>
    <xf numFmtId="0" fontId="16" fillId="0" borderId="0" xfId="47" applyFont="1" applyAlignment="1">
      <alignment horizontal="center"/>
    </xf>
    <xf numFmtId="0" fontId="20" fillId="0" borderId="14" xfId="47" applyFont="1" applyBorder="1" applyAlignment="1">
      <alignment horizontal="center" vertical="center"/>
    </xf>
    <xf numFmtId="0" fontId="20" fillId="0" borderId="29" xfId="47" applyFont="1" applyBorder="1" applyAlignment="1">
      <alignment horizontal="center" vertical="center"/>
    </xf>
    <xf numFmtId="0" fontId="22" fillId="0" borderId="0" xfId="47" applyFont="1" applyAlignment="1">
      <alignment horizontal="center"/>
    </xf>
    <xf numFmtId="0" fontId="20" fillId="0" borderId="14" xfId="47" applyFont="1" applyBorder="1" applyAlignment="1">
      <alignment horizontal="center" vertical="center" wrapText="1"/>
    </xf>
    <xf numFmtId="0" fontId="20" fillId="0" borderId="29" xfId="47" applyFont="1" applyBorder="1" applyAlignment="1">
      <alignment horizontal="center" vertical="center" wrapText="1"/>
    </xf>
    <xf numFmtId="0" fontId="23" fillId="0" borderId="51" xfId="47" applyFont="1" applyBorder="1" applyAlignment="1">
      <alignment wrapText="1"/>
    </xf>
    <xf numFmtId="0" fontId="23" fillId="0" borderId="27" xfId="47" applyFont="1" applyBorder="1" applyAlignment="1">
      <alignment wrapText="1"/>
    </xf>
    <xf numFmtId="0" fontId="20" fillId="0" borderId="51" xfId="47" applyFont="1" applyBorder="1" applyAlignment="1">
      <alignment horizontal="center" vertical="center"/>
    </xf>
    <xf numFmtId="0" fontId="20" fillId="0" borderId="0" xfId="47" applyFont="1" applyAlignment="1"/>
    <xf numFmtId="0" fontId="20" fillId="0" borderId="40" xfId="47" applyFont="1" applyBorder="1" applyAlignment="1">
      <alignment horizontal="center" vertical="center"/>
    </xf>
    <xf numFmtId="0" fontId="20" fillId="0" borderId="0" xfId="47" applyFont="1" applyAlignment="1">
      <alignment horizontal="center" vertical="center" shrinkToFit="1"/>
    </xf>
    <xf numFmtId="0" fontId="24" fillId="0" borderId="14" xfId="47" applyFont="1" applyBorder="1" applyAlignment="1">
      <alignment horizontal="center" vertical="center" wrapText="1"/>
    </xf>
    <xf numFmtId="49" fontId="15" fillId="0" borderId="0" xfId="47" applyNumberFormat="1" applyFont="1" applyAlignment="1">
      <alignment horizontal="left" vertical="top" wrapText="1"/>
    </xf>
    <xf numFmtId="49" fontId="14" fillId="0" borderId="35" xfId="47" applyNumberFormat="1" applyFont="1" applyBorder="1" applyAlignment="1">
      <alignment horizontal="center" vertical="center"/>
    </xf>
    <xf numFmtId="49" fontId="14" fillId="0" borderId="23" xfId="47" applyNumberFormat="1" applyFont="1" applyBorder="1" applyAlignment="1">
      <alignment horizontal="center" vertical="center"/>
    </xf>
    <xf numFmtId="49" fontId="14" fillId="0" borderId="53" xfId="47" applyNumberFormat="1" applyFont="1" applyBorder="1" applyAlignment="1">
      <alignment horizontal="center" vertical="center"/>
    </xf>
    <xf numFmtId="49" fontId="14" fillId="0" borderId="33" xfId="47" applyNumberFormat="1" applyFont="1" applyBorder="1" applyAlignment="1">
      <alignment horizontal="center" vertical="center"/>
    </xf>
    <xf numFmtId="49" fontId="14" fillId="0" borderId="27" xfId="47" applyNumberFormat="1" applyFont="1" applyBorder="1" applyAlignment="1">
      <alignment horizontal="center" vertical="center"/>
    </xf>
    <xf numFmtId="49" fontId="14" fillId="0" borderId="52" xfId="47" applyNumberFormat="1" applyFont="1" applyBorder="1" applyAlignment="1">
      <alignment horizontal="center" vertical="center"/>
    </xf>
    <xf numFmtId="49" fontId="14" fillId="0" borderId="32" xfId="47" applyNumberFormat="1" applyFont="1" applyBorder="1" applyAlignment="1">
      <alignment horizontal="center" vertical="center"/>
    </xf>
    <xf numFmtId="49" fontId="14" fillId="0" borderId="0" xfId="47" applyNumberFormat="1" applyFont="1" applyBorder="1" applyAlignment="1">
      <alignment horizontal="center" vertical="center"/>
    </xf>
    <xf numFmtId="49" fontId="14" fillId="0" borderId="46" xfId="47" applyNumberFormat="1" applyFont="1" applyBorder="1" applyAlignment="1">
      <alignment horizontal="center" vertical="center"/>
    </xf>
    <xf numFmtId="49" fontId="14" fillId="0" borderId="36" xfId="47" applyNumberFormat="1" applyFont="1" applyBorder="1" applyAlignment="1">
      <alignment horizontal="center" vertical="center"/>
    </xf>
    <xf numFmtId="49" fontId="14" fillId="0" borderId="38" xfId="47" applyNumberFormat="1" applyFont="1" applyBorder="1" applyAlignment="1">
      <alignment horizontal="center" vertical="center"/>
    </xf>
    <xf numFmtId="49" fontId="14" fillId="0" borderId="47" xfId="47" applyNumberFormat="1" applyFont="1" applyBorder="1" applyAlignment="1">
      <alignment horizontal="center" vertical="center"/>
    </xf>
    <xf numFmtId="49" fontId="14" fillId="0" borderId="35" xfId="47" applyNumberFormat="1" applyFont="1" applyBorder="1" applyAlignment="1">
      <alignment horizontal="left" vertical="center"/>
    </xf>
    <xf numFmtId="49" fontId="14" fillId="0" borderId="23" xfId="47" applyNumberFormat="1" applyFont="1" applyBorder="1" applyAlignment="1">
      <alignment horizontal="left" vertical="center"/>
    </xf>
    <xf numFmtId="49" fontId="14" fillId="0" borderId="53" xfId="47" applyNumberFormat="1" applyFont="1" applyBorder="1" applyAlignment="1">
      <alignment horizontal="left" vertical="center"/>
    </xf>
    <xf numFmtId="49" fontId="14" fillId="0" borderId="0" xfId="47" applyNumberFormat="1" applyFont="1" applyBorder="1" applyAlignment="1">
      <alignment horizontal="center" vertical="center" shrinkToFit="1"/>
    </xf>
    <xf numFmtId="49" fontId="14" fillId="0" borderId="33" xfId="47" applyNumberFormat="1" applyFont="1" applyBorder="1" applyAlignment="1">
      <alignment horizontal="left" vertical="center" shrinkToFit="1"/>
    </xf>
    <xf numFmtId="49" fontId="14" fillId="0" borderId="27" xfId="47" applyNumberFormat="1" applyFont="1" applyBorder="1" applyAlignment="1">
      <alignment horizontal="left" vertical="center" shrinkToFit="1"/>
    </xf>
    <xf numFmtId="49" fontId="14" fillId="0" borderId="52" xfId="47" applyNumberFormat="1" applyFont="1" applyBorder="1" applyAlignment="1">
      <alignment horizontal="left" vertical="center" shrinkToFit="1"/>
    </xf>
    <xf numFmtId="49" fontId="14" fillId="0" borderId="34" xfId="47" applyNumberFormat="1" applyFont="1" applyBorder="1" applyAlignment="1">
      <alignment horizontal="left" vertical="center" shrinkToFit="1"/>
    </xf>
    <xf numFmtId="0" fontId="3" fillId="0" borderId="51" xfId="47" applyBorder="1" applyAlignment="1">
      <alignment horizontal="left" vertical="center" shrinkToFit="1"/>
    </xf>
    <xf numFmtId="49" fontId="14" fillId="0" borderId="51" xfId="47" applyNumberFormat="1" applyFont="1" applyBorder="1" applyAlignment="1">
      <alignment horizontal="left" vertical="center" shrinkToFit="1"/>
    </xf>
    <xf numFmtId="0" fontId="3" fillId="0" borderId="54" xfId="47" applyBorder="1" applyAlignment="1">
      <alignment horizontal="left" vertical="center" shrinkToFit="1"/>
    </xf>
    <xf numFmtId="49" fontId="14" fillId="0" borderId="104" xfId="47" applyNumberFormat="1" applyFont="1" applyBorder="1" applyAlignment="1">
      <alignment horizontal="right" vertical="center"/>
    </xf>
    <xf numFmtId="49" fontId="14" fillId="0" borderId="115" xfId="47" applyNumberFormat="1" applyFont="1" applyBorder="1" applyAlignment="1">
      <alignment horizontal="right" vertical="center"/>
    </xf>
    <xf numFmtId="49" fontId="21" fillId="0" borderId="0" xfId="47" applyNumberFormat="1" applyFont="1" applyAlignment="1">
      <alignment horizontal="center" vertical="center"/>
    </xf>
    <xf numFmtId="49" fontId="14" fillId="0" borderId="30" xfId="47" applyNumberFormat="1" applyFont="1" applyBorder="1" applyAlignment="1">
      <alignment horizontal="center" vertical="center"/>
    </xf>
    <xf numFmtId="49" fontId="14" fillId="0" borderId="104" xfId="47" applyNumberFormat="1" applyFont="1" applyBorder="1" applyAlignment="1">
      <alignment horizontal="center" vertical="center"/>
    </xf>
    <xf numFmtId="49" fontId="14" fillId="0" borderId="115" xfId="47" applyNumberFormat="1" applyFont="1" applyBorder="1" applyAlignment="1">
      <alignment horizontal="center" vertical="center"/>
    </xf>
    <xf numFmtId="49" fontId="14" fillId="0" borderId="116" xfId="47" applyNumberFormat="1" applyFont="1" applyBorder="1" applyAlignment="1">
      <alignment horizontal="center" vertical="center"/>
    </xf>
    <xf numFmtId="49" fontId="14" fillId="0" borderId="44" xfId="47" applyNumberFormat="1" applyFont="1" applyBorder="1" applyAlignment="1">
      <alignment horizontal="center" vertical="center"/>
    </xf>
    <xf numFmtId="49" fontId="14" fillId="0" borderId="45" xfId="47" applyNumberFormat="1" applyFont="1" applyBorder="1" applyAlignment="1">
      <alignment horizontal="center" vertical="center"/>
    </xf>
    <xf numFmtId="49" fontId="14" fillId="0" borderId="117" xfId="47" applyNumberFormat="1" applyFont="1" applyBorder="1" applyAlignment="1">
      <alignment horizontal="center" vertical="center" shrinkToFit="1"/>
    </xf>
    <xf numFmtId="49" fontId="14" fillId="0" borderId="118" xfId="47" applyNumberFormat="1" applyFont="1" applyBorder="1" applyAlignment="1">
      <alignment horizontal="center" vertical="center" shrinkToFit="1"/>
    </xf>
    <xf numFmtId="49" fontId="14" fillId="0" borderId="119" xfId="47" applyNumberFormat="1" applyFont="1" applyBorder="1" applyAlignment="1">
      <alignment horizontal="center" vertical="center" shrinkToFit="1"/>
    </xf>
    <xf numFmtId="49" fontId="14" fillId="0" borderId="33" xfId="47" applyNumberFormat="1" applyFont="1" applyBorder="1" applyAlignment="1">
      <alignment horizontal="center" vertical="center" shrinkToFit="1"/>
    </xf>
    <xf numFmtId="49" fontId="14" fillId="0" borderId="27" xfId="47" applyNumberFormat="1" applyFont="1" applyBorder="1" applyAlignment="1">
      <alignment horizontal="center" vertical="center" shrinkToFit="1"/>
    </xf>
    <xf numFmtId="49" fontId="14" fillId="0" borderId="52" xfId="47" applyNumberFormat="1" applyFont="1" applyBorder="1" applyAlignment="1">
      <alignment horizontal="center" vertical="center" shrinkToFit="1"/>
    </xf>
    <xf numFmtId="0" fontId="7" fillId="0" borderId="25" xfId="54" applyFont="1" applyBorder="1" applyAlignment="1">
      <alignment horizontal="left" vertical="top"/>
    </xf>
    <xf numFmtId="0" fontId="7" fillId="0" borderId="26" xfId="54" applyFont="1" applyBorder="1" applyAlignment="1">
      <alignment horizontal="left" vertical="top"/>
    </xf>
    <xf numFmtId="0" fontId="28" fillId="0" borderId="0" xfId="54" applyFont="1" applyAlignment="1">
      <alignment horizontal="center"/>
    </xf>
    <xf numFmtId="0" fontId="54" fillId="0" borderId="14" xfId="54" applyFont="1" applyBorder="1" applyAlignment="1">
      <alignment horizontal="center" vertical="center"/>
    </xf>
    <xf numFmtId="0" fontId="54" fillId="0" borderId="29" xfId="54" applyFont="1" applyBorder="1" applyAlignment="1">
      <alignment horizontal="center" vertical="center"/>
    </xf>
    <xf numFmtId="0" fontId="14" fillId="0" borderId="0" xfId="47" applyFont="1" applyBorder="1" applyAlignment="1">
      <alignment horizontal="left" vertical="top"/>
    </xf>
    <xf numFmtId="0" fontId="28" fillId="0" borderId="0" xfId="47" applyFont="1" applyAlignment="1">
      <alignment horizontal="center"/>
    </xf>
    <xf numFmtId="0" fontId="7" fillId="0" borderId="14" xfId="47" applyFont="1" applyBorder="1" applyAlignment="1">
      <alignment horizontal="distributed" vertical="center" indent="1"/>
    </xf>
    <xf numFmtId="0" fontId="3" fillId="0" borderId="51" xfId="47" applyBorder="1" applyAlignment="1">
      <alignment horizontal="distributed" vertical="center" indent="1"/>
    </xf>
    <xf numFmtId="0" fontId="3" fillId="0" borderId="29" xfId="47" applyBorder="1" applyAlignment="1">
      <alignment horizontal="distributed" vertical="center" indent="1"/>
    </xf>
    <xf numFmtId="0" fontId="7" fillId="0" borderId="40" xfId="47" applyFont="1" applyBorder="1" applyAlignment="1">
      <alignment horizontal="distributed" vertical="center"/>
    </xf>
    <xf numFmtId="0" fontId="3" fillId="0" borderId="40" xfId="47" applyBorder="1" applyAlignment="1"/>
    <xf numFmtId="0" fontId="14" fillId="0" borderId="0" xfId="0" applyFont="1" applyBorder="1" applyAlignment="1">
      <alignment horizontal="center" vertical="center"/>
    </xf>
    <xf numFmtId="49" fontId="3" fillId="0" borderId="32" xfId="49" applyNumberFormat="1" applyFont="1" applyBorder="1" applyAlignment="1">
      <alignment horizontal="left" vertical="top"/>
    </xf>
    <xf numFmtId="49" fontId="3" fillId="0" borderId="0" xfId="49" applyNumberFormat="1" applyFont="1" applyBorder="1" applyAlignment="1">
      <alignment horizontal="left" vertical="top"/>
    </xf>
    <xf numFmtId="0" fontId="3" fillId="0" borderId="0" xfId="49" applyFont="1" applyBorder="1" applyAlignment="1">
      <alignment horizontal="left" vertical="top" wrapText="1"/>
    </xf>
    <xf numFmtId="0" fontId="14"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14" fillId="0" borderId="0" xfId="0" applyFont="1" applyAlignment="1">
      <alignment horizontal="left" vertical="center"/>
    </xf>
    <xf numFmtId="0" fontId="7" fillId="0" borderId="0" xfId="0" applyFont="1" applyAlignment="1">
      <alignment horizontal="left" vertical="center"/>
    </xf>
    <xf numFmtId="0" fontId="0" fillId="0" borderId="38" xfId="49" applyFont="1" applyBorder="1" applyAlignment="1">
      <alignment horizontal="left" vertical="top" wrapText="1"/>
    </xf>
    <xf numFmtId="0" fontId="3" fillId="0" borderId="38" xfId="49" applyFont="1" applyBorder="1" applyAlignment="1">
      <alignment horizontal="left" vertical="top" wrapText="1"/>
    </xf>
    <xf numFmtId="0" fontId="3" fillId="0" borderId="0" xfId="42" applyFont="1" applyBorder="1" applyAlignment="1">
      <alignment horizontal="left" vertical="top" wrapText="1"/>
    </xf>
    <xf numFmtId="0" fontId="13" fillId="0" borderId="0" xfId="48" applyFont="1" applyFill="1" applyAlignment="1">
      <alignment horizontal="center" vertical="center"/>
    </xf>
    <xf numFmtId="0" fontId="14" fillId="0" borderId="40" xfId="48" applyFont="1" applyFill="1" applyBorder="1" applyAlignment="1">
      <alignment horizontal="center" vertical="center" wrapText="1"/>
    </xf>
    <xf numFmtId="0" fontId="14" fillId="0" borderId="40" xfId="48" applyFont="1" applyFill="1" applyBorder="1" applyAlignment="1">
      <alignment horizontal="center" vertical="center"/>
    </xf>
    <xf numFmtId="0" fontId="14" fillId="0" borderId="49" xfId="48" applyFont="1" applyFill="1" applyBorder="1" applyAlignment="1">
      <alignment horizontal="center" vertical="center"/>
    </xf>
    <xf numFmtId="0" fontId="14" fillId="0" borderId="42" xfId="48" applyFont="1" applyFill="1" applyBorder="1" applyAlignment="1">
      <alignment horizontal="center" vertical="center"/>
    </xf>
    <xf numFmtId="0" fontId="14" fillId="0" borderId="98" xfId="48" applyFont="1" applyFill="1" applyBorder="1" applyAlignment="1">
      <alignment horizontal="distributed" vertical="center" indent="1"/>
    </xf>
    <xf numFmtId="0" fontId="14" fillId="0" borderId="99" xfId="48" applyFont="1" applyFill="1" applyBorder="1" applyAlignment="1">
      <alignment horizontal="distributed" vertical="center" indent="1"/>
    </xf>
    <xf numFmtId="0" fontId="14" fillId="0" borderId="48" xfId="48" applyFont="1" applyFill="1" applyBorder="1" applyAlignment="1">
      <alignment horizontal="center" vertical="center"/>
    </xf>
    <xf numFmtId="0" fontId="14" fillId="0" borderId="95" xfId="48" applyFont="1" applyFill="1" applyBorder="1" applyAlignment="1">
      <alignment horizontal="center" vertical="center"/>
    </xf>
    <xf numFmtId="0" fontId="14" fillId="0" borderId="40" xfId="48" applyFont="1" applyFill="1" applyBorder="1" applyAlignment="1">
      <alignment horizontal="distributed" vertical="center" indent="1"/>
    </xf>
    <xf numFmtId="0" fontId="14" fillId="0" borderId="99" xfId="48" applyFont="1" applyFill="1" applyBorder="1" applyAlignment="1">
      <alignment horizontal="left" vertical="center" indent="1"/>
    </xf>
    <xf numFmtId="0" fontId="14" fillId="0" borderId="31" xfId="48" applyFont="1" applyFill="1" applyBorder="1" applyAlignment="1">
      <alignment horizontal="left" vertical="center" indent="1"/>
    </xf>
    <xf numFmtId="0" fontId="14" fillId="0" borderId="48" xfId="48" applyFont="1" applyFill="1" applyBorder="1" applyAlignment="1">
      <alignment horizontal="distributed" vertical="center" indent="1"/>
    </xf>
    <xf numFmtId="0" fontId="14" fillId="0" borderId="40" xfId="48" applyFont="1" applyFill="1" applyBorder="1" applyAlignment="1">
      <alignment horizontal="left" vertical="center" indent="1"/>
    </xf>
    <xf numFmtId="0" fontId="14" fillId="0" borderId="49" xfId="48" applyFont="1" applyFill="1" applyBorder="1" applyAlignment="1">
      <alignment horizontal="left" vertical="center" indent="1"/>
    </xf>
    <xf numFmtId="0" fontId="14" fillId="0" borderId="97" xfId="48" applyFont="1" applyFill="1" applyBorder="1" applyAlignment="1">
      <alignment horizontal="center" vertical="center"/>
    </xf>
    <xf numFmtId="0" fontId="14" fillId="0" borderId="42" xfId="48" applyFont="1" applyFill="1" applyBorder="1" applyAlignment="1">
      <alignment horizontal="distributed" vertical="center" indent="1"/>
    </xf>
    <xf numFmtId="0" fontId="14" fillId="0" borderId="99" xfId="48" applyFont="1" applyFill="1" applyBorder="1" applyAlignment="1">
      <alignment horizontal="center" vertical="center"/>
    </xf>
    <xf numFmtId="0" fontId="14" fillId="0" borderId="94" xfId="48" applyFont="1" applyFill="1" applyBorder="1" applyAlignment="1">
      <alignment horizontal="center" vertical="center"/>
    </xf>
    <xf numFmtId="0" fontId="14" fillId="0" borderId="120" xfId="48" applyFont="1" applyFill="1" applyBorder="1" applyAlignment="1">
      <alignment horizontal="center" vertical="center"/>
    </xf>
    <xf numFmtId="0" fontId="14" fillId="0" borderId="50" xfId="48" applyFont="1" applyFill="1" applyBorder="1" applyAlignment="1">
      <alignment horizontal="left" vertical="top" wrapText="1"/>
    </xf>
    <xf numFmtId="0" fontId="14" fillId="0" borderId="121" xfId="48" applyFont="1" applyFill="1" applyBorder="1" applyAlignment="1">
      <alignment horizontal="left" vertical="top"/>
    </xf>
    <xf numFmtId="0" fontId="14" fillId="0" borderId="122" xfId="48" applyFont="1" applyFill="1" applyBorder="1" applyAlignment="1">
      <alignment horizontal="left" vertical="top"/>
    </xf>
    <xf numFmtId="0" fontId="15" fillId="0" borderId="0" xfId="48" applyFont="1" applyAlignment="1">
      <alignment horizontal="left" vertical="center" wrapText="1"/>
    </xf>
    <xf numFmtId="0" fontId="14" fillId="0" borderId="14" xfId="48" applyFont="1" applyFill="1" applyBorder="1" applyAlignment="1">
      <alignment horizontal="center" vertical="center"/>
    </xf>
    <xf numFmtId="0" fontId="14" fillId="0" borderId="51" xfId="48" applyFont="1" applyFill="1" applyBorder="1" applyAlignment="1">
      <alignment horizontal="center" vertical="center"/>
    </xf>
    <xf numFmtId="0" fontId="14" fillId="0" borderId="29" xfId="48" applyFont="1" applyFill="1" applyBorder="1" applyAlignment="1">
      <alignment horizontal="center" vertical="center"/>
    </xf>
    <xf numFmtId="0" fontId="14" fillId="0" borderId="96" xfId="48" applyFont="1" applyFill="1" applyBorder="1" applyAlignment="1">
      <alignment horizontal="center" vertical="center" textRotation="255"/>
    </xf>
    <xf numFmtId="0" fontId="14" fillId="0" borderId="41" xfId="48" applyFont="1" applyFill="1" applyBorder="1" applyAlignment="1">
      <alignment horizontal="center" vertical="center" textRotation="255"/>
    </xf>
    <xf numFmtId="0" fontId="14" fillId="0" borderId="48" xfId="48" applyFont="1" applyFill="1" applyBorder="1" applyAlignment="1">
      <alignment horizontal="center" vertical="center" textRotation="255"/>
    </xf>
    <xf numFmtId="0" fontId="14" fillId="0" borderId="40" xfId="48" applyFont="1" applyFill="1" applyBorder="1" applyAlignment="1">
      <alignment horizontal="center" vertical="center" textRotation="255"/>
    </xf>
    <xf numFmtId="0" fontId="14" fillId="0" borderId="93" xfId="48" applyFont="1" applyFill="1" applyBorder="1" applyAlignment="1">
      <alignment horizontal="center" vertical="center" textRotation="255"/>
    </xf>
    <xf numFmtId="0" fontId="14" fillId="0" borderId="94" xfId="48" applyFont="1" applyFill="1" applyBorder="1" applyAlignment="1">
      <alignment horizontal="center" vertical="center" textRotation="255"/>
    </xf>
    <xf numFmtId="0" fontId="14" fillId="0" borderId="41" xfId="48" applyFont="1" applyFill="1" applyBorder="1" applyAlignment="1">
      <alignment horizontal="center" vertical="center"/>
    </xf>
    <xf numFmtId="0" fontId="14" fillId="0" borderId="123" xfId="48" applyFont="1" applyFill="1" applyBorder="1" applyAlignment="1">
      <alignment horizontal="center" vertical="center"/>
    </xf>
    <xf numFmtId="0" fontId="14" fillId="0" borderId="98" xfId="48" applyFont="1" applyFill="1" applyBorder="1" applyAlignment="1">
      <alignment horizontal="center" vertical="center" textRotation="255"/>
    </xf>
    <xf numFmtId="0" fontId="14" fillId="0" borderId="99" xfId="48" applyFont="1" applyFill="1" applyBorder="1" applyAlignment="1">
      <alignment horizontal="center" vertical="center" textRotation="255"/>
    </xf>
    <xf numFmtId="0" fontId="14" fillId="0" borderId="95" xfId="48" applyFont="1" applyFill="1" applyBorder="1" applyAlignment="1">
      <alignment horizontal="center" vertical="center" textRotation="255"/>
    </xf>
    <xf numFmtId="0" fontId="14" fillId="0" borderId="42" xfId="48" applyFont="1" applyFill="1" applyBorder="1" applyAlignment="1">
      <alignment horizontal="center" vertical="center" textRotation="255"/>
    </xf>
    <xf numFmtId="0" fontId="15" fillId="0" borderId="127" xfId="48" applyFont="1" applyFill="1" applyBorder="1" applyAlignment="1">
      <alignment horizontal="center" vertical="center" wrapText="1"/>
    </xf>
    <xf numFmtId="0" fontId="15" fillId="0" borderId="128" xfId="48" applyFont="1" applyFill="1" applyBorder="1" applyAlignment="1">
      <alignment horizontal="center" vertical="center" wrapText="1"/>
    </xf>
    <xf numFmtId="0" fontId="15" fillId="0" borderId="40" xfId="48" applyFont="1" applyFill="1" applyBorder="1" applyAlignment="1">
      <alignment horizontal="center" vertical="center" wrapText="1"/>
    </xf>
    <xf numFmtId="0" fontId="15" fillId="0" borderId="49" xfId="48" applyFont="1" applyFill="1" applyBorder="1" applyAlignment="1">
      <alignment horizontal="center" vertical="center" wrapText="1"/>
    </xf>
    <xf numFmtId="0" fontId="14" fillId="0" borderId="127" xfId="48" applyFont="1" applyFill="1" applyBorder="1" applyAlignment="1">
      <alignment horizontal="center" vertical="center" wrapText="1"/>
    </xf>
    <xf numFmtId="0" fontId="14" fillId="0" borderId="127" xfId="48" applyFont="1" applyFill="1" applyBorder="1" applyAlignment="1">
      <alignment horizontal="center" vertical="center"/>
    </xf>
    <xf numFmtId="0" fontId="15" fillId="0" borderId="124" xfId="48" applyFont="1" applyFill="1" applyBorder="1" applyAlignment="1">
      <alignment horizontal="center" vertical="center" wrapText="1"/>
    </xf>
    <xf numFmtId="0" fontId="15" fillId="0" borderId="43" xfId="48" applyFont="1" applyFill="1" applyBorder="1" applyAlignment="1">
      <alignment horizontal="center" vertical="center" wrapText="1"/>
    </xf>
    <xf numFmtId="0" fontId="15" fillId="0" borderId="63" xfId="48" applyFont="1" applyFill="1" applyBorder="1" applyAlignment="1">
      <alignment horizontal="center" vertical="center" wrapText="1"/>
    </xf>
    <xf numFmtId="0" fontId="15" fillId="0" borderId="25" xfId="48" applyFont="1" applyFill="1" applyBorder="1" applyAlignment="1">
      <alignment horizontal="center" vertical="center" wrapText="1"/>
    </xf>
    <xf numFmtId="0" fontId="15" fillId="0" borderId="0" xfId="48" applyFont="1" applyFill="1" applyBorder="1" applyAlignment="1">
      <alignment horizontal="center" vertical="center" wrapText="1"/>
    </xf>
    <xf numFmtId="0" fontId="15" fillId="0" borderId="46" xfId="48" applyFont="1" applyFill="1" applyBorder="1" applyAlignment="1">
      <alignment horizontal="center" vertical="center" wrapText="1"/>
    </xf>
    <xf numFmtId="0" fontId="15" fillId="0" borderId="13" xfId="48" applyFont="1" applyFill="1" applyBorder="1" applyAlignment="1">
      <alignment horizontal="center" vertical="center" wrapText="1"/>
    </xf>
    <xf numFmtId="0" fontId="15" fillId="0" borderId="27" xfId="48" applyFont="1" applyFill="1" applyBorder="1" applyAlignment="1">
      <alignment horizontal="center" vertical="center" wrapText="1"/>
    </xf>
    <xf numFmtId="0" fontId="15" fillId="0" borderId="52" xfId="48" applyFont="1" applyFill="1" applyBorder="1" applyAlignment="1">
      <alignment horizontal="center" vertical="center" wrapText="1"/>
    </xf>
    <xf numFmtId="0" fontId="14" fillId="0" borderId="126" xfId="48" applyFont="1" applyFill="1" applyBorder="1" applyAlignment="1">
      <alignment horizontal="center" vertical="center" textRotation="255"/>
    </xf>
    <xf numFmtId="0" fontId="14" fillId="0" borderId="127" xfId="48" applyFont="1" applyFill="1" applyBorder="1" applyAlignment="1">
      <alignment horizontal="center" vertical="center" textRotation="255"/>
    </xf>
    <xf numFmtId="0" fontId="7" fillId="0" borderId="50" xfId="48" applyFont="1" applyFill="1" applyBorder="1" applyAlignment="1">
      <alignment horizontal="center" vertical="center"/>
    </xf>
    <xf numFmtId="0" fontId="7" fillId="0" borderId="121" xfId="48" applyFont="1" applyFill="1" applyBorder="1" applyAlignment="1">
      <alignment horizontal="center" vertical="center"/>
    </xf>
    <xf numFmtId="0" fontId="7" fillId="0" borderId="122" xfId="48" applyFont="1" applyFill="1" applyBorder="1" applyAlignment="1">
      <alignment horizontal="center" vertical="center"/>
    </xf>
    <xf numFmtId="0" fontId="14" fillId="0" borderId="12" xfId="48" applyFont="1" applyFill="1" applyBorder="1" applyAlignment="1">
      <alignment horizontal="center" vertical="center"/>
    </xf>
    <xf numFmtId="0" fontId="14" fillId="0" borderId="23" xfId="48" applyFont="1" applyFill="1" applyBorder="1" applyAlignment="1">
      <alignment horizontal="center" vertical="center"/>
    </xf>
    <xf numFmtId="0" fontId="14" fillId="0" borderId="24" xfId="48" applyFont="1" applyFill="1" applyBorder="1" applyAlignment="1">
      <alignment horizontal="center" vertical="center"/>
    </xf>
    <xf numFmtId="0" fontId="14" fillId="0" borderId="25" xfId="48" applyFont="1" applyFill="1" applyBorder="1" applyAlignment="1">
      <alignment horizontal="center" vertical="center"/>
    </xf>
    <xf numFmtId="0" fontId="14" fillId="0" borderId="0" xfId="48" applyFont="1" applyFill="1" applyBorder="1" applyAlignment="1">
      <alignment horizontal="center" vertical="center"/>
    </xf>
    <xf numFmtId="0" fontId="14" fillId="0" borderId="26" xfId="48" applyFont="1" applyFill="1" applyBorder="1" applyAlignment="1">
      <alignment horizontal="center" vertical="center"/>
    </xf>
    <xf numFmtId="0" fontId="14" fillId="0" borderId="13" xfId="48" applyFont="1" applyFill="1" applyBorder="1" applyAlignment="1">
      <alignment horizontal="center" vertical="center"/>
    </xf>
    <xf numFmtId="0" fontId="14" fillId="0" borderId="27" xfId="48" applyFont="1" applyFill="1" applyBorder="1" applyAlignment="1">
      <alignment horizontal="center" vertical="center"/>
    </xf>
    <xf numFmtId="0" fontId="14" fillId="0" borderId="28" xfId="48" applyFont="1" applyFill="1" applyBorder="1" applyAlignment="1">
      <alignment horizontal="center" vertical="center"/>
    </xf>
    <xf numFmtId="0" fontId="14" fillId="0" borderId="12" xfId="48" applyFont="1" applyFill="1" applyBorder="1" applyAlignment="1">
      <alignment horizontal="center" vertical="center" wrapText="1"/>
    </xf>
    <xf numFmtId="0" fontId="14" fillId="0" borderId="23" xfId="48" applyFont="1" applyFill="1" applyBorder="1" applyAlignment="1">
      <alignment horizontal="center" vertical="center" wrapText="1"/>
    </xf>
    <xf numFmtId="0" fontId="14" fillId="0" borderId="24" xfId="48" applyFont="1" applyFill="1" applyBorder="1" applyAlignment="1">
      <alignment horizontal="center" vertical="center" wrapText="1"/>
    </xf>
    <xf numFmtId="0" fontId="14" fillId="0" borderId="25" xfId="48" applyFont="1" applyFill="1" applyBorder="1" applyAlignment="1">
      <alignment horizontal="center" vertical="center" wrapText="1"/>
    </xf>
    <xf numFmtId="0" fontId="14" fillId="0" borderId="0" xfId="48" applyFont="1" applyFill="1" applyBorder="1" applyAlignment="1">
      <alignment horizontal="center" vertical="center" wrapText="1"/>
    </xf>
    <xf numFmtId="0" fontId="14" fillId="0" borderId="26" xfId="48" applyFont="1" applyFill="1" applyBorder="1" applyAlignment="1">
      <alignment horizontal="center" vertical="center" wrapText="1"/>
    </xf>
    <xf numFmtId="0" fontId="14" fillId="0" borderId="13" xfId="48" applyFont="1" applyFill="1" applyBorder="1" applyAlignment="1">
      <alignment horizontal="center" vertical="center" wrapText="1"/>
    </xf>
    <xf numFmtId="0" fontId="14" fillId="0" borderId="27" xfId="48" applyFont="1" applyFill="1" applyBorder="1" applyAlignment="1">
      <alignment horizontal="center" vertical="center" wrapText="1"/>
    </xf>
    <xf numFmtId="0" fontId="14" fillId="0" borderId="28" xfId="48" applyFont="1" applyFill="1" applyBorder="1" applyAlignment="1">
      <alignment horizontal="center" vertical="center" wrapText="1"/>
    </xf>
    <xf numFmtId="0" fontId="14" fillId="0" borderId="124" xfId="48" applyFont="1" applyFill="1" applyBorder="1" applyAlignment="1">
      <alignment horizontal="center" vertical="center" wrapText="1"/>
    </xf>
    <xf numFmtId="0" fontId="14" fillId="0" borderId="43" xfId="48" applyFont="1" applyFill="1" applyBorder="1" applyAlignment="1">
      <alignment horizontal="center" vertical="center" wrapText="1"/>
    </xf>
    <xf numFmtId="0" fontId="14" fillId="0" borderId="125" xfId="48" applyFont="1" applyFill="1" applyBorder="1" applyAlignment="1">
      <alignment horizontal="center" vertical="center" wrapText="1"/>
    </xf>
    <xf numFmtId="0" fontId="7" fillId="0" borderId="40" xfId="48" applyFont="1" applyFill="1" applyBorder="1" applyAlignment="1">
      <alignment horizontal="center" vertical="center"/>
    </xf>
    <xf numFmtId="0" fontId="14" fillId="0" borderId="99" xfId="48" applyFont="1" applyFill="1" applyBorder="1" applyAlignment="1">
      <alignment horizontal="center" vertical="center" wrapText="1"/>
    </xf>
    <xf numFmtId="0" fontId="7" fillId="0" borderId="99" xfId="48" applyFont="1" applyFill="1" applyBorder="1">
      <alignment vertical="center"/>
    </xf>
    <xf numFmtId="0" fontId="7" fillId="0" borderId="40" xfId="48" applyFont="1" applyFill="1" applyBorder="1">
      <alignment vertical="center"/>
    </xf>
    <xf numFmtId="0" fontId="14" fillId="0" borderId="54" xfId="48" applyFont="1" applyFill="1" applyBorder="1" applyAlignment="1">
      <alignment horizontal="center" vertical="center"/>
    </xf>
    <xf numFmtId="0" fontId="70" fillId="0" borderId="13" xfId="0" applyFont="1" applyFill="1" applyBorder="1" applyAlignment="1">
      <alignment horizontal="left" vertical="top" wrapText="1"/>
    </xf>
    <xf numFmtId="0" fontId="70" fillId="0" borderId="27" xfId="0" applyFont="1" applyFill="1" applyBorder="1" applyAlignment="1">
      <alignment horizontal="left" vertical="top" wrapText="1"/>
    </xf>
    <xf numFmtId="0" fontId="70" fillId="0" borderId="28" xfId="0" applyFont="1" applyFill="1" applyBorder="1" applyAlignment="1">
      <alignment horizontal="left" vertical="top" wrapText="1"/>
    </xf>
    <xf numFmtId="0" fontId="70" fillId="0" borderId="25" xfId="0" applyFont="1" applyFill="1" applyBorder="1" applyAlignment="1">
      <alignment horizontal="center" vertical="top" wrapText="1"/>
    </xf>
    <xf numFmtId="0" fontId="70" fillId="0" borderId="0" xfId="0" applyFont="1" applyFill="1" applyBorder="1" applyAlignment="1">
      <alignment horizontal="center" vertical="top" wrapText="1"/>
    </xf>
    <xf numFmtId="0" fontId="70" fillId="0" borderId="26" xfId="0" applyFont="1" applyFill="1" applyBorder="1" applyAlignment="1">
      <alignment horizontal="center" vertical="top" wrapText="1"/>
    </xf>
    <xf numFmtId="0" fontId="70" fillId="0" borderId="25" xfId="0" applyFont="1" applyFill="1" applyBorder="1" applyAlignment="1">
      <alignment horizontal="left" vertical="center"/>
    </xf>
    <xf numFmtId="0" fontId="70" fillId="0" borderId="0" xfId="0" applyFont="1" applyFill="1" applyBorder="1" applyAlignment="1">
      <alignment horizontal="left" vertical="center"/>
    </xf>
    <xf numFmtId="0" fontId="70" fillId="0" borderId="26" xfId="0" applyFont="1" applyFill="1" applyBorder="1" applyAlignment="1">
      <alignment horizontal="left" vertical="center"/>
    </xf>
    <xf numFmtId="0" fontId="70" fillId="0" borderId="25" xfId="0" applyFont="1" applyFill="1" applyBorder="1" applyAlignment="1">
      <alignment horizontal="left" vertical="top" wrapText="1"/>
    </xf>
    <xf numFmtId="0" fontId="70" fillId="0" borderId="0" xfId="0" applyFont="1" applyFill="1" applyBorder="1" applyAlignment="1">
      <alignment horizontal="left" vertical="top" wrapText="1"/>
    </xf>
    <xf numFmtId="0" fontId="70" fillId="0" borderId="26" xfId="0" applyFont="1" applyFill="1" applyBorder="1" applyAlignment="1">
      <alignment horizontal="left" vertical="top" wrapText="1"/>
    </xf>
    <xf numFmtId="0" fontId="70" fillId="0" borderId="0" xfId="0" applyFont="1" applyFill="1" applyBorder="1" applyAlignment="1">
      <alignment horizontal="center"/>
    </xf>
    <xf numFmtId="0" fontId="70" fillId="0" borderId="40" xfId="0" applyFont="1" applyFill="1" applyBorder="1" applyAlignment="1">
      <alignment wrapText="1"/>
    </xf>
    <xf numFmtId="0" fontId="70" fillId="0" borderId="40" xfId="0" applyFont="1" applyFill="1" applyBorder="1" applyAlignment="1">
      <alignment horizontal="left" wrapText="1"/>
    </xf>
    <xf numFmtId="0" fontId="70" fillId="0" borderId="14" xfId="0" applyFont="1" applyFill="1" applyBorder="1" applyAlignment="1">
      <alignment horizontal="center"/>
    </xf>
    <xf numFmtId="0" fontId="70" fillId="0" borderId="51" xfId="0" applyFont="1" applyFill="1" applyBorder="1" applyAlignment="1">
      <alignment horizontal="center"/>
    </xf>
    <xf numFmtId="0" fontId="70" fillId="0" borderId="29" xfId="0" applyFont="1" applyFill="1" applyBorder="1" applyAlignment="1">
      <alignment horizontal="center"/>
    </xf>
    <xf numFmtId="0" fontId="70" fillId="0" borderId="40" xfId="0" applyFont="1" applyFill="1" applyBorder="1" applyAlignment="1">
      <alignment horizontal="left" vertical="center"/>
    </xf>
    <xf numFmtId="0" fontId="70" fillId="0" borderId="0" xfId="0" applyFont="1" applyFill="1" applyBorder="1" applyAlignment="1">
      <alignment shrinkToFit="1"/>
    </xf>
    <xf numFmtId="0" fontId="0" fillId="0" borderId="0" xfId="0" applyFont="1" applyAlignment="1">
      <alignment shrinkToFit="1"/>
    </xf>
    <xf numFmtId="0" fontId="70" fillId="0" borderId="40" xfId="0" applyFont="1" applyFill="1" applyBorder="1" applyAlignment="1">
      <alignment horizontal="center" vertical="center"/>
    </xf>
    <xf numFmtId="0" fontId="12" fillId="0" borderId="145" xfId="58" applyFont="1" applyBorder="1" applyAlignment="1">
      <alignment horizontal="left"/>
    </xf>
    <xf numFmtId="0" fontId="12" fillId="0" borderId="146" xfId="58" applyFont="1" applyBorder="1" applyAlignment="1">
      <alignment horizontal="left"/>
    </xf>
    <xf numFmtId="0" fontId="12" fillId="0" borderId="0" xfId="58" applyFont="1" applyAlignment="1">
      <alignment horizontal="left"/>
    </xf>
    <xf numFmtId="0" fontId="12" fillId="0" borderId="46" xfId="58" applyFont="1" applyBorder="1" applyAlignment="1">
      <alignment horizontal="left"/>
    </xf>
    <xf numFmtId="0" fontId="3" fillId="0" borderId="62" xfId="58" applyBorder="1" applyAlignment="1">
      <alignment wrapText="1"/>
    </xf>
    <xf numFmtId="0" fontId="3" fillId="0" borderId="43" xfId="58" applyBorder="1" applyAlignment="1">
      <alignment wrapText="1"/>
    </xf>
    <xf numFmtId="0" fontId="3" fillId="0" borderId="63" xfId="58" applyBorder="1" applyAlignment="1">
      <alignment wrapText="1"/>
    </xf>
    <xf numFmtId="0" fontId="3" fillId="0" borderId="32" xfId="58" applyBorder="1" applyAlignment="1">
      <alignment wrapText="1"/>
    </xf>
    <xf numFmtId="0" fontId="3" fillId="0" borderId="0" xfId="58" applyAlignment="1">
      <alignment wrapText="1"/>
    </xf>
    <xf numFmtId="0" fontId="3" fillId="0" borderId="46" xfId="58" applyBorder="1" applyAlignment="1">
      <alignment wrapText="1"/>
    </xf>
    <xf numFmtId="0" fontId="3" fillId="0" borderId="36" xfId="58" applyBorder="1" applyAlignment="1">
      <alignment wrapText="1"/>
    </xf>
    <xf numFmtId="0" fontId="3" fillId="0" borderId="38" xfId="58" applyBorder="1" applyAlignment="1">
      <alignment wrapText="1"/>
    </xf>
    <xf numFmtId="0" fontId="3" fillId="0" borderId="47" xfId="58" applyBorder="1" applyAlignment="1">
      <alignment wrapText="1"/>
    </xf>
    <xf numFmtId="0" fontId="72" fillId="0" borderId="62" xfId="58" applyFont="1" applyBorder="1" applyAlignment="1">
      <alignment horizontal="center"/>
    </xf>
    <xf numFmtId="0" fontId="72" fillId="0" borderId="43" xfId="58" applyFont="1" applyBorder="1" applyAlignment="1">
      <alignment horizontal="center"/>
    </xf>
    <xf numFmtId="0" fontId="72" fillId="0" borderId="63" xfId="58" applyFont="1" applyBorder="1" applyAlignment="1">
      <alignment horizontal="center"/>
    </xf>
    <xf numFmtId="0" fontId="72" fillId="0" borderId="32" xfId="58" applyFont="1" applyBorder="1" applyAlignment="1">
      <alignment horizontal="center"/>
    </xf>
    <xf numFmtId="0" fontId="72" fillId="0" borderId="0" xfId="58" applyFont="1" applyAlignment="1">
      <alignment horizontal="center"/>
    </xf>
    <xf numFmtId="0" fontId="72" fillId="0" borderId="46" xfId="58" applyFont="1" applyBorder="1" applyAlignment="1">
      <alignment horizontal="center"/>
    </xf>
    <xf numFmtId="58" fontId="12" fillId="0" borderId="145" xfId="58" applyNumberFormat="1" applyFont="1" applyBorder="1" applyAlignment="1">
      <alignment horizontal="left"/>
    </xf>
    <xf numFmtId="0" fontId="12" fillId="0" borderId="145" xfId="58" applyFont="1" applyBorder="1" applyAlignment="1">
      <alignment horizontal="center"/>
    </xf>
    <xf numFmtId="0" fontId="12" fillId="0" borderId="146" xfId="58" applyFont="1" applyBorder="1" applyAlignment="1">
      <alignment horizontal="center"/>
    </xf>
    <xf numFmtId="0" fontId="12" fillId="0" borderId="0" xfId="41" applyFont="1" applyAlignment="1">
      <alignment horizontal="left"/>
    </xf>
    <xf numFmtId="0" fontId="12" fillId="0" borderId="46" xfId="41" applyFont="1" applyBorder="1" applyAlignment="1">
      <alignment horizontal="left"/>
    </xf>
    <xf numFmtId="0" fontId="12" fillId="0" borderId="145" xfId="41" applyFont="1" applyBorder="1" applyAlignment="1">
      <alignment horizontal="left"/>
    </xf>
    <xf numFmtId="0" fontId="12" fillId="0" borderId="146" xfId="41" applyFont="1" applyBorder="1" applyAlignment="1">
      <alignment horizontal="left"/>
    </xf>
    <xf numFmtId="0" fontId="3" fillId="0" borderId="62" xfId="41" applyBorder="1" applyAlignment="1">
      <alignment wrapText="1"/>
    </xf>
    <xf numFmtId="0" fontId="3" fillId="0" borderId="43" xfId="41" applyBorder="1" applyAlignment="1">
      <alignment wrapText="1"/>
    </xf>
    <xf numFmtId="0" fontId="3" fillId="0" borderId="63" xfId="41" applyBorder="1" applyAlignment="1">
      <alignment wrapText="1"/>
    </xf>
    <xf numFmtId="0" fontId="3" fillId="0" borderId="32" xfId="41" applyBorder="1" applyAlignment="1">
      <alignment wrapText="1"/>
    </xf>
    <xf numFmtId="0" fontId="3" fillId="0" borderId="0" xfId="41" applyAlignment="1">
      <alignment wrapText="1"/>
    </xf>
    <xf numFmtId="0" fontId="3" fillId="0" borderId="46" xfId="41" applyBorder="1" applyAlignment="1">
      <alignment wrapText="1"/>
    </xf>
    <xf numFmtId="0" fontId="3" fillId="0" borderId="36" xfId="41" applyBorder="1" applyAlignment="1">
      <alignment wrapText="1"/>
    </xf>
    <xf numFmtId="0" fontId="3" fillId="0" borderId="38" xfId="41" applyBorder="1" applyAlignment="1">
      <alignment wrapText="1"/>
    </xf>
    <xf numFmtId="0" fontId="3" fillId="0" borderId="47" xfId="41" applyBorder="1" applyAlignment="1">
      <alignment wrapText="1"/>
    </xf>
    <xf numFmtId="0" fontId="72" fillId="0" borderId="62" xfId="41" applyFont="1" applyBorder="1" applyAlignment="1">
      <alignment horizontal="center"/>
    </xf>
    <xf numFmtId="0" fontId="72" fillId="0" borderId="43" xfId="41" applyFont="1" applyBorder="1" applyAlignment="1">
      <alignment horizontal="center"/>
    </xf>
    <xf numFmtId="0" fontId="72" fillId="0" borderId="63" xfId="41" applyFont="1" applyBorder="1" applyAlignment="1">
      <alignment horizontal="center"/>
    </xf>
    <xf numFmtId="0" fontId="72" fillId="0" borderId="32" xfId="41" applyFont="1" applyBorder="1" applyAlignment="1">
      <alignment horizontal="center"/>
    </xf>
    <xf numFmtId="0" fontId="72" fillId="0" borderId="0" xfId="41" applyFont="1" applyAlignment="1">
      <alignment horizontal="center"/>
    </xf>
    <xf numFmtId="0" fontId="72" fillId="0" borderId="46" xfId="41" applyFont="1" applyBorder="1" applyAlignment="1">
      <alignment horizontal="center"/>
    </xf>
    <xf numFmtId="0" fontId="12" fillId="0" borderId="145" xfId="41" applyFont="1" applyBorder="1" applyAlignment="1">
      <alignment horizontal="center"/>
    </xf>
    <xf numFmtId="0" fontId="12" fillId="0" borderId="146" xfId="41" applyFont="1" applyBorder="1" applyAlignment="1">
      <alignment horizont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51" xr:uid="{F8296DDF-AE01-4E6B-99D1-3B4DD35735CA}"/>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9" builtinId="8"/>
    <cellStyle name="ハイパーリンク 2" xfId="64" xr:uid="{41F8CC60-08BE-4A46-9D7F-67EA3BC3BE3A}"/>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2 2" xfId="54" xr:uid="{491F3559-1749-4DF2-957A-4F9420C9A9EB}"/>
    <cellStyle name="標準 2 2 3" xfId="61" xr:uid="{A47DA419-F71A-49B1-A7FB-D4BADD142144}"/>
    <cellStyle name="標準 2 2 4" xfId="62" xr:uid="{49847CED-BB64-4B0F-A8B8-9AF66C7602F0}"/>
    <cellStyle name="標準 2 3" xfId="52" xr:uid="{47170026-735B-48DC-9E09-84F97510994C}"/>
    <cellStyle name="標準 3" xfId="43" xr:uid="{00000000-0005-0000-0000-00002B000000}"/>
    <cellStyle name="標準 3 2" xfId="53" xr:uid="{17E7302F-10F5-4618-9CDF-88D8A3A6DCA0}"/>
    <cellStyle name="標準 3 3" xfId="60" xr:uid="{12C5B3C2-7F22-4554-9556-36B5DCC6DC90}"/>
    <cellStyle name="標準 4" xfId="44" xr:uid="{00000000-0005-0000-0000-00002C000000}"/>
    <cellStyle name="標準 5" xfId="45" xr:uid="{00000000-0005-0000-0000-00002D000000}"/>
    <cellStyle name="標準 6" xfId="56" xr:uid="{292AC4E1-0D58-4CB0-B3DC-985025DDE581}"/>
    <cellStyle name="標準 7" xfId="57" xr:uid="{D080F255-D075-40F2-A993-DF6F09EDA438}"/>
    <cellStyle name="標準 8" xfId="58" xr:uid="{3A6563A6-BA2C-4AAA-A73A-BEA18597BB9A}"/>
    <cellStyle name="標準 9" xfId="63" xr:uid="{22688D4E-1217-403A-8DA9-451B5A752E0E}"/>
    <cellStyle name="標準_04100002(1)" xfId="46" xr:uid="{00000000-0005-0000-0000-00002E000000}"/>
    <cellStyle name="標準_04100002-01(1)" xfId="47" xr:uid="{00000000-0005-0000-0000-00002F000000}"/>
    <cellStyle name="標準_③-２加算様式（就労）" xfId="48" xr:uid="{00000000-0005-0000-0000-000030000000}"/>
    <cellStyle name="標準_事業者指定様式（多機能用総括表）作業ファイル" xfId="55" xr:uid="{3F736CDC-0A90-47AB-AFA8-4C2938026F70}"/>
    <cellStyle name="標準_非該当誓約書"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6133\AppData\Local\Temp\Tempc81d878f-d9c2-4b43-90e9-5772cb8cf87a_001269464%20(2).zip\060412&#25351;&#23450;&#30003;&#35531;&#38306;&#36899;&#27096;&#24335;&#65288;060628&#36861;&#21152;&#65289;\05_&#21442;&#32771;&#36039;&#26009;&#65300;&#65288;&#21220;&#21209;&#20307;&#21046;&#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hlw.go.jp/web/t_doc?dataId=00ta8302&amp;dataType=1&amp;pageNo=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U57"/>
  <sheetViews>
    <sheetView tabSelected="1" view="pageBreakPreview" zoomScaleNormal="100" workbookViewId="0">
      <selection sqref="A1:E1"/>
    </sheetView>
  </sheetViews>
  <sheetFormatPr defaultRowHeight="13.5"/>
  <cols>
    <col min="1" max="2" width="4.625" style="1" customWidth="1"/>
    <col min="3" max="21" width="4.25" style="1" customWidth="1"/>
    <col min="22" max="45" width="4.625" style="1" customWidth="1"/>
    <col min="46" max="16384" width="9" style="1"/>
  </cols>
  <sheetData>
    <row r="1" spans="1:21" ht="14.25" thickBot="1">
      <c r="A1" s="437" t="s">
        <v>35</v>
      </c>
      <c r="B1" s="437"/>
      <c r="C1" s="437"/>
      <c r="D1" s="438"/>
      <c r="E1" s="438"/>
    </row>
    <row r="2" spans="1:21" ht="15" thickTop="1" thickBot="1">
      <c r="P2" s="444" t="s">
        <v>36</v>
      </c>
      <c r="Q2" s="445"/>
      <c r="R2" s="446"/>
      <c r="S2" s="439"/>
      <c r="T2" s="440"/>
      <c r="U2" s="441"/>
    </row>
    <row r="3" spans="1:21" ht="14.25" thickTop="1"/>
    <row r="4" spans="1:21">
      <c r="F4" s="93" t="s">
        <v>37</v>
      </c>
    </row>
    <row r="5" spans="1:21">
      <c r="A5" s="2"/>
      <c r="B5" s="2"/>
      <c r="C5" s="2"/>
      <c r="D5" s="2"/>
      <c r="E5" s="2"/>
      <c r="F5" s="1" t="s">
        <v>38</v>
      </c>
      <c r="G5" s="2"/>
      <c r="H5" s="2"/>
      <c r="I5" s="2"/>
      <c r="J5" s="2"/>
      <c r="K5" s="2"/>
      <c r="L5" s="2" t="s">
        <v>39</v>
      </c>
      <c r="M5" s="2"/>
      <c r="N5" s="2"/>
      <c r="O5" s="2"/>
      <c r="P5" s="2"/>
      <c r="Q5" s="2"/>
      <c r="R5" s="2"/>
      <c r="S5" s="2"/>
      <c r="T5" s="2"/>
      <c r="U5" s="2"/>
    </row>
    <row r="6" spans="1:21">
      <c r="F6" s="1" t="s">
        <v>40</v>
      </c>
    </row>
    <row r="7" spans="1:21">
      <c r="U7" s="3" t="s">
        <v>41</v>
      </c>
    </row>
    <row r="8" spans="1:21">
      <c r="B8" s="1" t="s">
        <v>42</v>
      </c>
    </row>
    <row r="9" spans="1:21">
      <c r="J9" s="4" t="s">
        <v>43</v>
      </c>
      <c r="M9" s="4" t="s">
        <v>44</v>
      </c>
    </row>
    <row r="10" spans="1:21">
      <c r="J10" s="4" t="s">
        <v>45</v>
      </c>
      <c r="M10" s="4" t="s">
        <v>46</v>
      </c>
    </row>
    <row r="11" spans="1:21">
      <c r="M11" s="4" t="s">
        <v>47</v>
      </c>
      <c r="U11" s="1" t="s">
        <v>48</v>
      </c>
    </row>
    <row r="13" spans="1:21">
      <c r="A13" s="442" t="s">
        <v>49</v>
      </c>
      <c r="B13" s="442"/>
      <c r="C13" s="442"/>
      <c r="D13" s="442"/>
      <c r="E13" s="442"/>
      <c r="F13" s="442"/>
      <c r="G13" s="442"/>
      <c r="H13" s="442"/>
      <c r="I13" s="442"/>
      <c r="J13" s="442"/>
      <c r="K13" s="442"/>
      <c r="L13" s="442"/>
      <c r="M13" s="442"/>
      <c r="N13" s="442"/>
      <c r="O13" s="442"/>
      <c r="P13" s="442"/>
      <c r="Q13" s="442"/>
      <c r="R13" s="442"/>
      <c r="S13" s="442"/>
      <c r="T13" s="442"/>
      <c r="U13" s="442"/>
    </row>
    <row r="14" spans="1:21">
      <c r="A14" s="443" t="s">
        <v>50</v>
      </c>
      <c r="B14" s="443"/>
      <c r="C14" s="443"/>
      <c r="D14" s="443"/>
      <c r="E14" s="443"/>
      <c r="F14" s="443"/>
      <c r="G14" s="443"/>
      <c r="H14" s="443"/>
      <c r="I14" s="443"/>
      <c r="J14" s="443"/>
      <c r="K14" s="443"/>
      <c r="L14" s="443"/>
      <c r="M14" s="443"/>
      <c r="N14" s="443"/>
      <c r="O14" s="443"/>
      <c r="P14" s="443"/>
      <c r="Q14" s="443"/>
      <c r="R14" s="443"/>
      <c r="S14" s="443"/>
      <c r="T14" s="443"/>
      <c r="U14" s="443"/>
    </row>
    <row r="15" spans="1:21" ht="14.25" thickBot="1">
      <c r="A15" s="5"/>
      <c r="B15" s="5"/>
      <c r="C15" s="5"/>
      <c r="D15" s="5"/>
      <c r="E15" s="5"/>
      <c r="F15" s="5"/>
      <c r="G15" s="5"/>
      <c r="H15" s="5"/>
      <c r="I15" s="5"/>
      <c r="J15" s="5"/>
      <c r="K15" s="5"/>
      <c r="L15" s="5"/>
      <c r="M15" s="5"/>
      <c r="N15" s="5"/>
      <c r="O15" s="5"/>
      <c r="P15" s="5"/>
      <c r="Q15" s="5"/>
      <c r="R15" s="5"/>
      <c r="S15" s="5"/>
      <c r="T15" s="5"/>
      <c r="U15" s="5"/>
    </row>
    <row r="16" spans="1:21" ht="15" thickTop="1" thickBot="1">
      <c r="A16" s="6"/>
      <c r="B16" s="6"/>
      <c r="C16" s="6"/>
      <c r="D16" s="6"/>
      <c r="E16" s="6"/>
      <c r="F16" s="6"/>
      <c r="G16" s="6"/>
      <c r="H16" s="6"/>
      <c r="I16" s="6"/>
      <c r="J16" s="6"/>
      <c r="K16" s="6"/>
      <c r="L16" s="6"/>
      <c r="M16" s="7"/>
      <c r="N16" s="467" t="s">
        <v>51</v>
      </c>
      <c r="O16" s="468"/>
      <c r="P16" s="468"/>
      <c r="Q16" s="468"/>
      <c r="R16" s="469"/>
      <c r="S16" s="439"/>
      <c r="T16" s="440"/>
      <c r="U16" s="441"/>
    </row>
    <row r="17" spans="1:21" ht="24" customHeight="1" thickTop="1">
      <c r="A17" s="447" t="s">
        <v>52</v>
      </c>
      <c r="B17" s="448" t="s">
        <v>53</v>
      </c>
      <c r="C17" s="449"/>
      <c r="D17" s="449"/>
      <c r="E17" s="450"/>
      <c r="F17" s="451"/>
      <c r="G17" s="452"/>
      <c r="H17" s="452"/>
      <c r="I17" s="452"/>
      <c r="J17" s="452"/>
      <c r="K17" s="452"/>
      <c r="L17" s="452"/>
      <c r="M17" s="452"/>
      <c r="N17" s="452"/>
      <c r="O17" s="452"/>
      <c r="P17" s="452"/>
      <c r="Q17" s="452"/>
      <c r="R17" s="452"/>
      <c r="S17" s="452"/>
      <c r="T17" s="452"/>
      <c r="U17" s="453"/>
    </row>
    <row r="18" spans="1:21">
      <c r="A18" s="376"/>
      <c r="B18" s="408" t="s">
        <v>54</v>
      </c>
      <c r="C18" s="456"/>
      <c r="D18" s="456"/>
      <c r="E18" s="457"/>
      <c r="F18" s="390"/>
      <c r="G18" s="391"/>
      <c r="H18" s="391"/>
      <c r="I18" s="391"/>
      <c r="J18" s="391"/>
      <c r="K18" s="391"/>
      <c r="L18" s="391"/>
      <c r="M18" s="391"/>
      <c r="N18" s="391"/>
      <c r="O18" s="391"/>
      <c r="P18" s="391"/>
      <c r="Q18" s="391"/>
      <c r="R18" s="391"/>
      <c r="S18" s="391"/>
      <c r="T18" s="391"/>
      <c r="U18" s="392"/>
    </row>
    <row r="19" spans="1:21">
      <c r="A19" s="376"/>
      <c r="B19" s="410"/>
      <c r="C19" s="458"/>
      <c r="D19" s="458"/>
      <c r="E19" s="459"/>
      <c r="F19" s="393"/>
      <c r="G19" s="394"/>
      <c r="H19" s="394"/>
      <c r="I19" s="394"/>
      <c r="J19" s="394"/>
      <c r="K19" s="394"/>
      <c r="L19" s="394"/>
      <c r="M19" s="394"/>
      <c r="N19" s="394"/>
      <c r="O19" s="394"/>
      <c r="P19" s="394"/>
      <c r="Q19" s="394"/>
      <c r="R19" s="394"/>
      <c r="S19" s="394"/>
      <c r="T19" s="394"/>
      <c r="U19" s="395"/>
    </row>
    <row r="20" spans="1:21" ht="23.25" customHeight="1">
      <c r="A20" s="376"/>
      <c r="B20" s="408" t="s">
        <v>55</v>
      </c>
      <c r="C20" s="456"/>
      <c r="D20" s="456"/>
      <c r="E20" s="457"/>
      <c r="F20" s="402" t="s">
        <v>56</v>
      </c>
      <c r="G20" s="403"/>
      <c r="H20" s="403"/>
      <c r="I20" s="403"/>
      <c r="J20" s="403"/>
      <c r="K20" s="403"/>
      <c r="L20" s="403"/>
      <c r="M20" s="403"/>
      <c r="N20" s="403"/>
      <c r="O20" s="403"/>
      <c r="P20" s="403"/>
      <c r="Q20" s="403"/>
      <c r="R20" s="403"/>
      <c r="S20" s="403"/>
      <c r="T20" s="403"/>
      <c r="U20" s="404"/>
    </row>
    <row r="21" spans="1:21" ht="23.25" customHeight="1">
      <c r="A21" s="376"/>
      <c r="B21" s="410"/>
      <c r="C21" s="458"/>
      <c r="D21" s="458"/>
      <c r="E21" s="459"/>
      <c r="F21" s="405"/>
      <c r="G21" s="406"/>
      <c r="H21" s="406"/>
      <c r="I21" s="406"/>
      <c r="J21" s="406"/>
      <c r="K21" s="406"/>
      <c r="L21" s="406"/>
      <c r="M21" s="406"/>
      <c r="N21" s="406"/>
      <c r="O21" s="406"/>
      <c r="P21" s="406"/>
      <c r="Q21" s="406"/>
      <c r="R21" s="406"/>
      <c r="S21" s="406"/>
      <c r="T21" s="406"/>
      <c r="U21" s="407"/>
    </row>
    <row r="22" spans="1:21" ht="24" customHeight="1">
      <c r="A22" s="376"/>
      <c r="B22" s="470" t="s">
        <v>57</v>
      </c>
      <c r="C22" s="471"/>
      <c r="D22" s="471"/>
      <c r="E22" s="472"/>
      <c r="F22" s="378" t="s">
        <v>58</v>
      </c>
      <c r="G22" s="454"/>
      <c r="H22" s="477"/>
      <c r="I22" s="478"/>
      <c r="J22" s="454"/>
      <c r="K22" s="454"/>
      <c r="L22" s="477"/>
      <c r="M22" s="378" t="s">
        <v>59</v>
      </c>
      <c r="N22" s="475"/>
      <c r="O22" s="476"/>
      <c r="P22" s="361"/>
      <c r="Q22" s="454"/>
      <c r="R22" s="454"/>
      <c r="S22" s="454"/>
      <c r="T22" s="454"/>
      <c r="U22" s="455"/>
    </row>
    <row r="23" spans="1:21" ht="24" customHeight="1">
      <c r="A23" s="376"/>
      <c r="B23" s="470" t="s">
        <v>60</v>
      </c>
      <c r="C23" s="473"/>
      <c r="D23" s="473"/>
      <c r="E23" s="474"/>
      <c r="F23" s="478"/>
      <c r="G23" s="454"/>
      <c r="H23" s="454"/>
      <c r="I23" s="454"/>
      <c r="J23" s="454"/>
      <c r="K23" s="454"/>
      <c r="L23" s="477"/>
      <c r="M23" s="378" t="s">
        <v>61</v>
      </c>
      <c r="N23" s="379"/>
      <c r="O23" s="380"/>
      <c r="P23" s="361"/>
      <c r="Q23" s="454"/>
      <c r="R23" s="454"/>
      <c r="S23" s="454"/>
      <c r="T23" s="454"/>
      <c r="U23" s="455"/>
    </row>
    <row r="24" spans="1:21" ht="19.5" customHeight="1">
      <c r="A24" s="376"/>
      <c r="B24" s="408" t="s">
        <v>62</v>
      </c>
      <c r="C24" s="456"/>
      <c r="D24" s="456"/>
      <c r="E24" s="457"/>
      <c r="F24" s="408" t="s">
        <v>63</v>
      </c>
      <c r="G24" s="456"/>
      <c r="H24" s="457"/>
      <c r="I24" s="402"/>
      <c r="J24" s="403"/>
      <c r="K24" s="403"/>
      <c r="L24" s="460"/>
      <c r="M24" s="408" t="s">
        <v>64</v>
      </c>
      <c r="N24" s="456"/>
      <c r="O24" s="457"/>
      <c r="P24" s="461"/>
      <c r="Q24" s="382"/>
      <c r="R24" s="382"/>
      <c r="S24" s="382"/>
      <c r="T24" s="382"/>
      <c r="U24" s="383"/>
    </row>
    <row r="25" spans="1:21" ht="19.5" customHeight="1">
      <c r="A25" s="376"/>
      <c r="B25" s="410"/>
      <c r="C25" s="458"/>
      <c r="D25" s="458"/>
      <c r="E25" s="459"/>
      <c r="F25" s="410"/>
      <c r="G25" s="458"/>
      <c r="H25" s="459"/>
      <c r="I25" s="405"/>
      <c r="J25" s="406"/>
      <c r="K25" s="406"/>
      <c r="L25" s="462"/>
      <c r="M25" s="463" t="s">
        <v>65</v>
      </c>
      <c r="N25" s="464"/>
      <c r="O25" s="465"/>
      <c r="P25" s="466"/>
      <c r="Q25" s="406"/>
      <c r="R25" s="406"/>
      <c r="S25" s="406"/>
      <c r="T25" s="406"/>
      <c r="U25" s="407"/>
    </row>
    <row r="26" spans="1:21" ht="21.75" customHeight="1">
      <c r="A26" s="376"/>
      <c r="B26" s="408" t="s">
        <v>66</v>
      </c>
      <c r="C26" s="456"/>
      <c r="D26" s="456"/>
      <c r="E26" s="457"/>
      <c r="F26" s="402" t="s">
        <v>56</v>
      </c>
      <c r="G26" s="403"/>
      <c r="H26" s="403"/>
      <c r="I26" s="403"/>
      <c r="J26" s="403"/>
      <c r="K26" s="403"/>
      <c r="L26" s="403"/>
      <c r="M26" s="403"/>
      <c r="N26" s="403"/>
      <c r="O26" s="403"/>
      <c r="P26" s="403"/>
      <c r="Q26" s="403"/>
      <c r="R26" s="403"/>
      <c r="S26" s="403"/>
      <c r="T26" s="403"/>
      <c r="U26" s="404"/>
    </row>
    <row r="27" spans="1:21" ht="21.75" customHeight="1">
      <c r="A27" s="377"/>
      <c r="B27" s="410"/>
      <c r="C27" s="458"/>
      <c r="D27" s="458"/>
      <c r="E27" s="459"/>
      <c r="F27" s="405"/>
      <c r="G27" s="406"/>
      <c r="H27" s="406"/>
      <c r="I27" s="406"/>
      <c r="J27" s="406"/>
      <c r="K27" s="406"/>
      <c r="L27" s="406"/>
      <c r="M27" s="406"/>
      <c r="N27" s="406"/>
      <c r="O27" s="406"/>
      <c r="P27" s="406"/>
      <c r="Q27" s="406"/>
      <c r="R27" s="406"/>
      <c r="S27" s="406"/>
      <c r="T27" s="406"/>
      <c r="U27" s="407"/>
    </row>
    <row r="28" spans="1:21" ht="21" customHeight="1">
      <c r="A28" s="375" t="s">
        <v>67</v>
      </c>
      <c r="B28" s="378" t="s">
        <v>68</v>
      </c>
      <c r="C28" s="379"/>
      <c r="D28" s="379"/>
      <c r="E28" s="380"/>
      <c r="F28" s="381"/>
      <c r="G28" s="382"/>
      <c r="H28" s="382"/>
      <c r="I28" s="382"/>
      <c r="J28" s="382"/>
      <c r="K28" s="382"/>
      <c r="L28" s="382"/>
      <c r="M28" s="382"/>
      <c r="N28" s="382"/>
      <c r="O28" s="382"/>
      <c r="P28" s="382"/>
      <c r="Q28" s="382"/>
      <c r="R28" s="382"/>
      <c r="S28" s="382"/>
      <c r="T28" s="382"/>
      <c r="U28" s="383"/>
    </row>
    <row r="29" spans="1:21">
      <c r="A29" s="376"/>
      <c r="B29" s="384" t="s">
        <v>69</v>
      </c>
      <c r="C29" s="385"/>
      <c r="D29" s="385"/>
      <c r="E29" s="386"/>
      <c r="F29" s="390"/>
      <c r="G29" s="391"/>
      <c r="H29" s="391"/>
      <c r="I29" s="391"/>
      <c r="J29" s="391"/>
      <c r="K29" s="391"/>
      <c r="L29" s="391"/>
      <c r="M29" s="391"/>
      <c r="N29" s="391"/>
      <c r="O29" s="391"/>
      <c r="P29" s="391"/>
      <c r="Q29" s="391"/>
      <c r="R29" s="391"/>
      <c r="S29" s="391"/>
      <c r="T29" s="391"/>
      <c r="U29" s="392"/>
    </row>
    <row r="30" spans="1:21">
      <c r="A30" s="376"/>
      <c r="B30" s="387"/>
      <c r="C30" s="388"/>
      <c r="D30" s="388"/>
      <c r="E30" s="389"/>
      <c r="F30" s="393"/>
      <c r="G30" s="394"/>
      <c r="H30" s="394"/>
      <c r="I30" s="394"/>
      <c r="J30" s="394"/>
      <c r="K30" s="394"/>
      <c r="L30" s="394"/>
      <c r="M30" s="394"/>
      <c r="N30" s="394"/>
      <c r="O30" s="394"/>
      <c r="P30" s="394"/>
      <c r="Q30" s="394"/>
      <c r="R30" s="394"/>
      <c r="S30" s="394"/>
      <c r="T30" s="394"/>
      <c r="U30" s="395"/>
    </row>
    <row r="31" spans="1:21" ht="23.25" customHeight="1">
      <c r="A31" s="376"/>
      <c r="B31" s="396" t="s">
        <v>70</v>
      </c>
      <c r="C31" s="397"/>
      <c r="D31" s="397"/>
      <c r="E31" s="398"/>
      <c r="F31" s="402" t="s">
        <v>56</v>
      </c>
      <c r="G31" s="403"/>
      <c r="H31" s="403"/>
      <c r="I31" s="403"/>
      <c r="J31" s="403"/>
      <c r="K31" s="403"/>
      <c r="L31" s="403"/>
      <c r="M31" s="403"/>
      <c r="N31" s="403"/>
      <c r="O31" s="403"/>
      <c r="P31" s="403"/>
      <c r="Q31" s="403"/>
      <c r="R31" s="403"/>
      <c r="S31" s="403"/>
      <c r="T31" s="403"/>
      <c r="U31" s="404"/>
    </row>
    <row r="32" spans="1:21" ht="23.25" customHeight="1">
      <c r="A32" s="376"/>
      <c r="B32" s="399"/>
      <c r="C32" s="400"/>
      <c r="D32" s="400"/>
      <c r="E32" s="401"/>
      <c r="F32" s="405"/>
      <c r="G32" s="406"/>
      <c r="H32" s="406"/>
      <c r="I32" s="406"/>
      <c r="J32" s="406"/>
      <c r="K32" s="406"/>
      <c r="L32" s="406"/>
      <c r="M32" s="406"/>
      <c r="N32" s="406"/>
      <c r="O32" s="406"/>
      <c r="P32" s="406"/>
      <c r="Q32" s="406"/>
      <c r="R32" s="406"/>
      <c r="S32" s="406"/>
      <c r="T32" s="406"/>
      <c r="U32" s="407"/>
    </row>
    <row r="33" spans="1:21">
      <c r="A33" s="376"/>
      <c r="B33" s="420" t="s">
        <v>71</v>
      </c>
      <c r="C33" s="421"/>
      <c r="D33" s="421"/>
      <c r="E33" s="422"/>
      <c r="F33" s="8" t="s">
        <v>72</v>
      </c>
      <c r="G33" s="423" t="s">
        <v>73</v>
      </c>
      <c r="H33" s="424"/>
      <c r="I33" s="424"/>
      <c r="J33" s="424"/>
      <c r="K33" s="424"/>
      <c r="L33" s="425" t="s">
        <v>74</v>
      </c>
      <c r="M33" s="426"/>
      <c r="N33" s="11" t="s">
        <v>72</v>
      </c>
      <c r="O33" s="429" t="s">
        <v>278</v>
      </c>
      <c r="P33" s="429"/>
      <c r="Q33" s="429"/>
      <c r="R33" s="429"/>
      <c r="S33" s="430"/>
      <c r="T33" s="408" t="s">
        <v>75</v>
      </c>
      <c r="U33" s="409"/>
    </row>
    <row r="34" spans="1:21">
      <c r="A34" s="376"/>
      <c r="B34" s="434" t="s">
        <v>76</v>
      </c>
      <c r="C34" s="435"/>
      <c r="D34" s="435"/>
      <c r="E34" s="436"/>
      <c r="F34" s="9" t="s">
        <v>77</v>
      </c>
      <c r="G34" s="416" t="s">
        <v>78</v>
      </c>
      <c r="H34" s="417"/>
      <c r="I34" s="417"/>
      <c r="J34" s="417"/>
      <c r="K34" s="417"/>
      <c r="L34" s="427"/>
      <c r="M34" s="428"/>
      <c r="N34" s="12" t="s">
        <v>77</v>
      </c>
      <c r="O34" s="418" t="s">
        <v>79</v>
      </c>
      <c r="P34" s="418"/>
      <c r="Q34" s="418"/>
      <c r="R34" s="418"/>
      <c r="S34" s="419"/>
      <c r="T34" s="410"/>
      <c r="U34" s="411"/>
    </row>
    <row r="35" spans="1:21">
      <c r="A35" s="376"/>
      <c r="B35" s="431" t="s">
        <v>37</v>
      </c>
      <c r="C35" s="361"/>
      <c r="D35" s="362"/>
      <c r="E35" s="363"/>
      <c r="F35" s="13"/>
      <c r="G35" s="364"/>
      <c r="H35" s="356"/>
      <c r="I35" s="356"/>
      <c r="J35" s="356"/>
      <c r="K35" s="356"/>
      <c r="L35" s="412"/>
      <c r="M35" s="413"/>
      <c r="N35" s="14"/>
      <c r="O35" s="414"/>
      <c r="P35" s="414"/>
      <c r="Q35" s="414"/>
      <c r="R35" s="414"/>
      <c r="S35" s="415"/>
      <c r="T35" s="10"/>
      <c r="U35" s="15"/>
    </row>
    <row r="36" spans="1:21">
      <c r="A36" s="376"/>
      <c r="B36" s="432"/>
      <c r="C36" s="361"/>
      <c r="D36" s="362"/>
      <c r="E36" s="363"/>
      <c r="F36" s="16"/>
      <c r="G36" s="364"/>
      <c r="H36" s="356"/>
      <c r="I36" s="356"/>
      <c r="J36" s="356"/>
      <c r="K36" s="356"/>
      <c r="L36" s="365"/>
      <c r="M36" s="357"/>
      <c r="N36" s="17"/>
      <c r="O36" s="356"/>
      <c r="P36" s="356"/>
      <c r="Q36" s="356"/>
      <c r="R36" s="356"/>
      <c r="S36" s="357"/>
      <c r="T36" s="16"/>
      <c r="U36" s="18"/>
    </row>
    <row r="37" spans="1:21">
      <c r="A37" s="376"/>
      <c r="B37" s="432"/>
      <c r="C37" s="361"/>
      <c r="D37" s="362"/>
      <c r="E37" s="363"/>
      <c r="F37" s="16"/>
      <c r="G37" s="364"/>
      <c r="H37" s="356"/>
      <c r="I37" s="356"/>
      <c r="J37" s="356"/>
      <c r="K37" s="356"/>
      <c r="L37" s="365"/>
      <c r="M37" s="357"/>
      <c r="N37" s="17"/>
      <c r="O37" s="356"/>
      <c r="P37" s="356"/>
      <c r="Q37" s="356"/>
      <c r="R37" s="356"/>
      <c r="S37" s="357"/>
      <c r="T37" s="16"/>
      <c r="U37" s="18"/>
    </row>
    <row r="38" spans="1:21">
      <c r="A38" s="376"/>
      <c r="B38" s="432"/>
      <c r="C38" s="361"/>
      <c r="D38" s="362"/>
      <c r="E38" s="363"/>
      <c r="F38" s="16"/>
      <c r="G38" s="364"/>
      <c r="H38" s="356"/>
      <c r="I38" s="356"/>
      <c r="J38" s="356"/>
      <c r="K38" s="356"/>
      <c r="L38" s="365"/>
      <c r="M38" s="357"/>
      <c r="N38" s="17"/>
      <c r="O38" s="356"/>
      <c r="P38" s="356"/>
      <c r="Q38" s="356"/>
      <c r="R38" s="356"/>
      <c r="S38" s="357"/>
      <c r="T38" s="16"/>
      <c r="U38" s="18"/>
    </row>
    <row r="39" spans="1:21">
      <c r="A39" s="376"/>
      <c r="B39" s="432"/>
      <c r="C39" s="361"/>
      <c r="D39" s="362"/>
      <c r="E39" s="363"/>
      <c r="F39" s="16"/>
      <c r="G39" s="364"/>
      <c r="H39" s="356"/>
      <c r="I39" s="356"/>
      <c r="J39" s="356"/>
      <c r="K39" s="356"/>
      <c r="L39" s="365"/>
      <c r="M39" s="357"/>
      <c r="N39" s="17"/>
      <c r="O39" s="356"/>
      <c r="P39" s="356"/>
      <c r="Q39" s="356"/>
      <c r="R39" s="356"/>
      <c r="S39" s="357"/>
      <c r="T39" s="16"/>
      <c r="U39" s="18"/>
    </row>
    <row r="40" spans="1:21">
      <c r="A40" s="376"/>
      <c r="B40" s="433"/>
      <c r="C40" s="361"/>
      <c r="D40" s="362"/>
      <c r="E40" s="363"/>
      <c r="F40" s="13"/>
      <c r="G40" s="364"/>
      <c r="H40" s="356"/>
      <c r="I40" s="356"/>
      <c r="J40" s="356"/>
      <c r="K40" s="356"/>
      <c r="L40" s="412"/>
      <c r="M40" s="413"/>
      <c r="N40" s="14"/>
      <c r="O40" s="356"/>
      <c r="P40" s="356"/>
      <c r="Q40" s="356"/>
      <c r="R40" s="356"/>
      <c r="S40" s="357"/>
      <c r="T40" s="16"/>
      <c r="U40" s="18"/>
    </row>
    <row r="41" spans="1:21" ht="13.5" customHeight="1">
      <c r="A41" s="376"/>
      <c r="B41" s="366" t="s">
        <v>80</v>
      </c>
      <c r="C41" s="361"/>
      <c r="D41" s="362"/>
      <c r="E41" s="363"/>
      <c r="F41" s="13"/>
      <c r="G41" s="364"/>
      <c r="H41" s="356"/>
      <c r="I41" s="356"/>
      <c r="J41" s="356"/>
      <c r="K41" s="356"/>
      <c r="L41" s="412"/>
      <c r="M41" s="413"/>
      <c r="N41" s="14"/>
      <c r="O41" s="414"/>
      <c r="P41" s="414"/>
      <c r="Q41" s="414"/>
      <c r="R41" s="414"/>
      <c r="S41" s="415"/>
      <c r="T41" s="16"/>
      <c r="U41" s="18"/>
    </row>
    <row r="42" spans="1:21">
      <c r="A42" s="376"/>
      <c r="B42" s="367"/>
      <c r="C42" s="361"/>
      <c r="D42" s="362"/>
      <c r="E42" s="363"/>
      <c r="F42" s="16"/>
      <c r="G42" s="364"/>
      <c r="H42" s="356"/>
      <c r="I42" s="356"/>
      <c r="J42" s="356"/>
      <c r="K42" s="356"/>
      <c r="L42" s="365"/>
      <c r="M42" s="357"/>
      <c r="N42" s="14"/>
      <c r="O42" s="356"/>
      <c r="P42" s="356"/>
      <c r="Q42" s="356"/>
      <c r="R42" s="356"/>
      <c r="S42" s="357"/>
      <c r="T42" s="16"/>
      <c r="U42" s="18"/>
    </row>
    <row r="43" spans="1:21">
      <c r="A43" s="376"/>
      <c r="B43" s="367"/>
      <c r="C43" s="361"/>
      <c r="D43" s="362"/>
      <c r="E43" s="363"/>
      <c r="F43" s="16"/>
      <c r="G43" s="364"/>
      <c r="H43" s="356"/>
      <c r="I43" s="356"/>
      <c r="J43" s="356"/>
      <c r="K43" s="356"/>
      <c r="L43" s="365"/>
      <c r="M43" s="357"/>
      <c r="N43" s="14"/>
      <c r="O43" s="356"/>
      <c r="P43" s="356"/>
      <c r="Q43" s="356"/>
      <c r="R43" s="356"/>
      <c r="S43" s="357"/>
      <c r="T43" s="16"/>
      <c r="U43" s="18"/>
    </row>
    <row r="44" spans="1:21">
      <c r="A44" s="376"/>
      <c r="B44" s="367"/>
      <c r="C44" s="361"/>
      <c r="D44" s="362"/>
      <c r="E44" s="363"/>
      <c r="F44" s="16"/>
      <c r="G44" s="364"/>
      <c r="H44" s="356"/>
      <c r="I44" s="356"/>
      <c r="J44" s="356"/>
      <c r="K44" s="356"/>
      <c r="L44" s="365"/>
      <c r="M44" s="357"/>
      <c r="N44" s="14"/>
      <c r="O44" s="356"/>
      <c r="P44" s="356"/>
      <c r="Q44" s="356"/>
      <c r="R44" s="356"/>
      <c r="S44" s="357"/>
      <c r="T44" s="16"/>
      <c r="U44" s="18"/>
    </row>
    <row r="45" spans="1:21">
      <c r="A45" s="376"/>
      <c r="B45" s="367"/>
      <c r="C45" s="361"/>
      <c r="D45" s="362"/>
      <c r="E45" s="363"/>
      <c r="F45" s="16"/>
      <c r="G45" s="364"/>
      <c r="H45" s="356"/>
      <c r="I45" s="356"/>
      <c r="J45" s="356"/>
      <c r="K45" s="356"/>
      <c r="L45" s="365"/>
      <c r="M45" s="357"/>
      <c r="N45" s="14"/>
      <c r="O45" s="356"/>
      <c r="P45" s="356"/>
      <c r="Q45" s="356"/>
      <c r="R45" s="356"/>
      <c r="S45" s="357"/>
      <c r="T45" s="16"/>
      <c r="U45" s="18"/>
    </row>
    <row r="46" spans="1:21">
      <c r="A46" s="376"/>
      <c r="B46" s="368"/>
      <c r="C46" s="369"/>
      <c r="D46" s="370"/>
      <c r="E46" s="371"/>
      <c r="F46" s="13"/>
      <c r="G46" s="364"/>
      <c r="H46" s="356"/>
      <c r="I46" s="356"/>
      <c r="J46" s="356"/>
      <c r="K46" s="356"/>
      <c r="L46" s="365"/>
      <c r="M46" s="357"/>
      <c r="N46" s="14"/>
      <c r="O46" s="356"/>
      <c r="P46" s="356"/>
      <c r="Q46" s="356"/>
      <c r="R46" s="356"/>
      <c r="S46" s="357"/>
      <c r="T46" s="16"/>
      <c r="U46" s="18"/>
    </row>
    <row r="47" spans="1:21" ht="13.5" customHeight="1" thickBot="1">
      <c r="A47" s="377"/>
      <c r="B47" s="358" t="s">
        <v>40</v>
      </c>
      <c r="C47" s="359"/>
      <c r="D47" s="359"/>
      <c r="E47" s="360"/>
      <c r="F47" s="13"/>
      <c r="G47" s="364"/>
      <c r="H47" s="356"/>
      <c r="I47" s="356"/>
      <c r="J47" s="356"/>
      <c r="K47" s="356"/>
      <c r="L47" s="365"/>
      <c r="M47" s="357"/>
      <c r="N47" s="14"/>
      <c r="O47" s="356"/>
      <c r="P47" s="356"/>
      <c r="Q47" s="356"/>
      <c r="R47" s="356"/>
      <c r="S47" s="357"/>
      <c r="T47" s="19"/>
      <c r="U47" s="20"/>
    </row>
    <row r="48" spans="1:21" ht="14.25" thickTop="1">
      <c r="A48" s="374" t="s">
        <v>81</v>
      </c>
      <c r="B48" s="374"/>
      <c r="C48" s="374"/>
      <c r="D48" s="374"/>
      <c r="E48" s="374"/>
      <c r="F48" s="374"/>
      <c r="G48" s="374"/>
      <c r="H48" s="374"/>
      <c r="I48" s="374"/>
      <c r="J48" s="374"/>
      <c r="K48" s="374"/>
      <c r="L48" s="374"/>
      <c r="M48" s="374"/>
      <c r="N48" s="374"/>
      <c r="O48" s="374"/>
      <c r="P48" s="374"/>
      <c r="Q48" s="374"/>
      <c r="R48" s="374"/>
      <c r="S48" s="374"/>
      <c r="T48" s="374"/>
      <c r="U48" s="374"/>
    </row>
    <row r="49" spans="1:21">
      <c r="A49" s="373" t="s">
        <v>82</v>
      </c>
      <c r="B49" s="373"/>
      <c r="C49" s="373"/>
      <c r="D49" s="373"/>
      <c r="E49" s="373"/>
      <c r="F49" s="373"/>
      <c r="G49" s="373"/>
      <c r="H49" s="373"/>
      <c r="I49" s="373"/>
      <c r="J49" s="373"/>
      <c r="K49" s="373"/>
      <c r="L49" s="373"/>
      <c r="M49" s="373"/>
      <c r="N49" s="373"/>
      <c r="O49" s="373"/>
      <c r="P49" s="373"/>
      <c r="Q49" s="373"/>
      <c r="R49" s="373"/>
      <c r="S49" s="373"/>
      <c r="T49" s="373"/>
      <c r="U49" s="373"/>
    </row>
    <row r="50" spans="1:21">
      <c r="A50" s="373" t="s">
        <v>83</v>
      </c>
      <c r="B50" s="373"/>
      <c r="C50" s="373"/>
      <c r="D50" s="373"/>
      <c r="E50" s="373"/>
      <c r="F50" s="373"/>
      <c r="G50" s="373"/>
      <c r="H50" s="373"/>
      <c r="I50" s="373"/>
      <c r="J50" s="373"/>
      <c r="K50" s="373"/>
      <c r="L50" s="373"/>
      <c r="M50" s="373"/>
      <c r="N50" s="373"/>
      <c r="O50" s="373"/>
      <c r="P50" s="373"/>
      <c r="Q50" s="373"/>
      <c r="R50" s="373"/>
      <c r="S50" s="373"/>
      <c r="T50" s="373"/>
      <c r="U50" s="373"/>
    </row>
    <row r="51" spans="1:21">
      <c r="A51" s="373" t="s">
        <v>84</v>
      </c>
      <c r="B51" s="373"/>
      <c r="C51" s="373"/>
      <c r="D51" s="373"/>
      <c r="E51" s="373"/>
      <c r="F51" s="373"/>
      <c r="G51" s="373"/>
      <c r="H51" s="373"/>
      <c r="I51" s="373"/>
      <c r="J51" s="373"/>
      <c r="K51" s="373"/>
      <c r="L51" s="373"/>
      <c r="M51" s="373"/>
      <c r="N51" s="373"/>
      <c r="O51" s="373"/>
      <c r="P51" s="373"/>
      <c r="Q51" s="373"/>
      <c r="R51" s="373"/>
      <c r="S51" s="373"/>
      <c r="T51" s="373"/>
      <c r="U51" s="373"/>
    </row>
    <row r="52" spans="1:21">
      <c r="A52" s="373" t="s">
        <v>85</v>
      </c>
      <c r="B52" s="373"/>
      <c r="C52" s="373"/>
      <c r="D52" s="373"/>
      <c r="E52" s="373"/>
      <c r="F52" s="373"/>
      <c r="G52" s="373"/>
      <c r="H52" s="373"/>
      <c r="I52" s="373"/>
      <c r="J52" s="373"/>
      <c r="K52" s="373"/>
      <c r="L52" s="373"/>
      <c r="M52" s="373"/>
      <c r="N52" s="373"/>
      <c r="O52" s="373"/>
      <c r="P52" s="373"/>
      <c r="Q52" s="373"/>
      <c r="R52" s="373"/>
      <c r="S52" s="373"/>
      <c r="T52" s="373"/>
      <c r="U52" s="373"/>
    </row>
    <row r="53" spans="1:21">
      <c r="A53" s="373" t="s">
        <v>86</v>
      </c>
      <c r="B53" s="373"/>
      <c r="C53" s="373"/>
      <c r="D53" s="373"/>
      <c r="E53" s="373"/>
      <c r="F53" s="373"/>
      <c r="G53" s="373"/>
      <c r="H53" s="373"/>
      <c r="I53" s="373"/>
      <c r="J53" s="373"/>
      <c r="K53" s="373"/>
      <c r="L53" s="373"/>
      <c r="M53" s="373"/>
      <c r="N53" s="373"/>
      <c r="O53" s="373"/>
      <c r="P53" s="373"/>
      <c r="Q53" s="373"/>
      <c r="R53" s="373"/>
      <c r="S53" s="373"/>
      <c r="T53" s="373"/>
      <c r="U53" s="373"/>
    </row>
    <row r="54" spans="1:21">
      <c r="A54" s="372"/>
      <c r="B54" s="372"/>
      <c r="C54" s="372"/>
      <c r="D54" s="372"/>
      <c r="E54" s="372"/>
      <c r="F54" s="372"/>
      <c r="G54" s="372"/>
      <c r="H54" s="372"/>
      <c r="I54" s="372"/>
      <c r="J54" s="372"/>
      <c r="K54" s="372"/>
      <c r="L54" s="372"/>
      <c r="M54" s="372"/>
      <c r="N54" s="372"/>
      <c r="O54" s="372"/>
      <c r="P54" s="372"/>
      <c r="Q54" s="372"/>
      <c r="R54" s="372"/>
      <c r="S54" s="372"/>
      <c r="T54" s="372"/>
      <c r="U54" s="372"/>
    </row>
    <row r="55" spans="1:21">
      <c r="A55" s="21"/>
      <c r="B55" s="21"/>
      <c r="C55" s="21"/>
      <c r="D55" s="21"/>
      <c r="E55" s="21"/>
      <c r="F55" s="21"/>
      <c r="G55" s="21"/>
      <c r="H55" s="21"/>
      <c r="I55" s="21"/>
      <c r="J55" s="21"/>
      <c r="K55" s="21"/>
      <c r="L55" s="21"/>
      <c r="M55" s="21"/>
      <c r="N55" s="21"/>
      <c r="O55" s="21"/>
      <c r="P55" s="21"/>
      <c r="Q55" s="21"/>
      <c r="R55" s="21"/>
      <c r="S55" s="21"/>
      <c r="T55" s="21"/>
      <c r="U55" s="21"/>
    </row>
    <row r="56" spans="1:21">
      <c r="A56" s="21"/>
      <c r="B56" s="21"/>
      <c r="C56" s="21"/>
      <c r="D56" s="21"/>
      <c r="E56" s="21"/>
      <c r="F56" s="21"/>
      <c r="G56" s="21"/>
      <c r="H56" s="21"/>
      <c r="I56" s="21"/>
      <c r="J56" s="21"/>
      <c r="K56" s="21"/>
      <c r="L56" s="21"/>
      <c r="M56" s="21"/>
      <c r="N56" s="21"/>
      <c r="O56" s="21"/>
      <c r="P56" s="21"/>
      <c r="Q56" s="21"/>
      <c r="R56" s="21"/>
      <c r="S56" s="21"/>
      <c r="T56" s="21"/>
      <c r="U56" s="21"/>
    </row>
    <row r="57" spans="1:21">
      <c r="A57" s="21"/>
      <c r="B57" s="21"/>
      <c r="C57" s="21"/>
      <c r="D57" s="21"/>
      <c r="E57" s="21"/>
      <c r="F57" s="21"/>
      <c r="G57" s="21"/>
      <c r="H57" s="21"/>
      <c r="I57" s="21"/>
      <c r="J57" s="21"/>
      <c r="K57" s="21"/>
      <c r="L57" s="21"/>
      <c r="M57" s="21"/>
      <c r="N57" s="21"/>
      <c r="O57" s="21"/>
      <c r="P57" s="21"/>
      <c r="Q57" s="21"/>
      <c r="R57" s="21"/>
      <c r="S57" s="21"/>
      <c r="T57" s="21"/>
      <c r="U57" s="21"/>
    </row>
  </sheetData>
  <mergeCells count="112">
    <mergeCell ref="S16:U16"/>
    <mergeCell ref="P22:U22"/>
    <mergeCell ref="B18:E19"/>
    <mergeCell ref="F20:U20"/>
    <mergeCell ref="B22:E22"/>
    <mergeCell ref="B23:E23"/>
    <mergeCell ref="M23:O23"/>
    <mergeCell ref="M22:O22"/>
    <mergeCell ref="F22:H22"/>
    <mergeCell ref="F23:L23"/>
    <mergeCell ref="I22:L22"/>
    <mergeCell ref="A1:E1"/>
    <mergeCell ref="S2:U2"/>
    <mergeCell ref="A13:U13"/>
    <mergeCell ref="A14:U14"/>
    <mergeCell ref="P2:R2"/>
    <mergeCell ref="F21:U21"/>
    <mergeCell ref="A17:A27"/>
    <mergeCell ref="B17:E17"/>
    <mergeCell ref="F17:U17"/>
    <mergeCell ref="P23:U23"/>
    <mergeCell ref="B24:E25"/>
    <mergeCell ref="F24:H25"/>
    <mergeCell ref="I24:L24"/>
    <mergeCell ref="M24:O24"/>
    <mergeCell ref="P24:U24"/>
    <mergeCell ref="I25:L25"/>
    <mergeCell ref="M25:O25"/>
    <mergeCell ref="P25:U25"/>
    <mergeCell ref="B26:E27"/>
    <mergeCell ref="F26:U26"/>
    <mergeCell ref="F27:U27"/>
    <mergeCell ref="N16:R16"/>
    <mergeCell ref="F18:U19"/>
    <mergeCell ref="B20:E21"/>
    <mergeCell ref="G34:K34"/>
    <mergeCell ref="O34:S34"/>
    <mergeCell ref="B33:E33"/>
    <mergeCell ref="G33:K33"/>
    <mergeCell ref="L33:M34"/>
    <mergeCell ref="O33:S33"/>
    <mergeCell ref="C35:E35"/>
    <mergeCell ref="G35:K35"/>
    <mergeCell ref="L35:M35"/>
    <mergeCell ref="O35:S35"/>
    <mergeCell ref="B35:B40"/>
    <mergeCell ref="B34:E34"/>
    <mergeCell ref="C36:E36"/>
    <mergeCell ref="G36:K36"/>
    <mergeCell ref="L36:M36"/>
    <mergeCell ref="O36:S36"/>
    <mergeCell ref="C37:E37"/>
    <mergeCell ref="G37:K37"/>
    <mergeCell ref="L37:M37"/>
    <mergeCell ref="O37:S37"/>
    <mergeCell ref="C38:E38"/>
    <mergeCell ref="G38:K38"/>
    <mergeCell ref="L38:M38"/>
    <mergeCell ref="O38:S38"/>
    <mergeCell ref="C39:E39"/>
    <mergeCell ref="G39:K39"/>
    <mergeCell ref="L39:M39"/>
    <mergeCell ref="O39:S39"/>
    <mergeCell ref="C40:E40"/>
    <mergeCell ref="G40:K40"/>
    <mergeCell ref="L40:M40"/>
    <mergeCell ref="O40:S40"/>
    <mergeCell ref="C41:E41"/>
    <mergeCell ref="G41:K41"/>
    <mergeCell ref="L41:M41"/>
    <mergeCell ref="O41:S41"/>
    <mergeCell ref="A54:U54"/>
    <mergeCell ref="A53:U53"/>
    <mergeCell ref="A49:U49"/>
    <mergeCell ref="A50:U50"/>
    <mergeCell ref="A51:U51"/>
    <mergeCell ref="A48:U48"/>
    <mergeCell ref="A52:U52"/>
    <mergeCell ref="G47:K47"/>
    <mergeCell ref="L47:M47"/>
    <mergeCell ref="A28:A47"/>
    <mergeCell ref="B28:E28"/>
    <mergeCell ref="F28:U28"/>
    <mergeCell ref="B29:E30"/>
    <mergeCell ref="F29:U30"/>
    <mergeCell ref="B31:E32"/>
    <mergeCell ref="F31:U31"/>
    <mergeCell ref="F32:U32"/>
    <mergeCell ref="T33:U34"/>
    <mergeCell ref="O47:S47"/>
    <mergeCell ref="C45:E45"/>
    <mergeCell ref="G45:K45"/>
    <mergeCell ref="L45:M45"/>
    <mergeCell ref="O45:S45"/>
    <mergeCell ref="O46:S46"/>
    <mergeCell ref="O44:S44"/>
    <mergeCell ref="B47:E47"/>
    <mergeCell ref="C42:E42"/>
    <mergeCell ref="G42:K42"/>
    <mergeCell ref="L42:M42"/>
    <mergeCell ref="O42:S42"/>
    <mergeCell ref="C43:E43"/>
    <mergeCell ref="G43:K43"/>
    <mergeCell ref="L43:M43"/>
    <mergeCell ref="O43:S43"/>
    <mergeCell ref="B41:B46"/>
    <mergeCell ref="C46:E46"/>
    <mergeCell ref="G46:K46"/>
    <mergeCell ref="L46:M46"/>
    <mergeCell ref="C44:E44"/>
    <mergeCell ref="G44:K44"/>
    <mergeCell ref="L44:M44"/>
  </mergeCells>
  <phoneticPr fontId="4"/>
  <pageMargins left="0.62992125984251968" right="0.59055118110236227" top="0.70866141732283472" bottom="0.59055118110236227" header="0.51181102362204722" footer="0.19685039370078741"/>
  <pageSetup paperSize="9" scale="97" orientation="portrait" r:id="rId1"/>
  <headerFooter alignWithMargins="0"/>
  <rowBreaks count="1" manualBreakCount="1">
    <brk id="53"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341CE-93DD-4FB5-B29A-FDB05B5B2E52}">
  <sheetPr>
    <tabColor theme="8" tint="0.59999389629810485"/>
  </sheetPr>
  <dimension ref="A1:AQ84"/>
  <sheetViews>
    <sheetView showGridLines="0" view="pageBreakPreview" zoomScaleNormal="100" zoomScaleSheetLayoutView="100" workbookViewId="0">
      <selection sqref="A1:E1"/>
    </sheetView>
  </sheetViews>
  <sheetFormatPr defaultColWidth="8.25" defaultRowHeight="21" customHeight="1"/>
  <cols>
    <col min="1" max="1" width="2.625" style="86" customWidth="1"/>
    <col min="2" max="2" width="14.125" style="87" customWidth="1"/>
    <col min="3" max="3" width="6.625" style="86" customWidth="1"/>
    <col min="4" max="5" width="7.625" style="86" customWidth="1"/>
    <col min="6" max="36" width="2.625" style="86" customWidth="1"/>
    <col min="37" max="37" width="6.625" style="86" customWidth="1"/>
    <col min="38" max="39" width="7.625" style="86" customWidth="1"/>
    <col min="40" max="40" width="5.625" style="86" customWidth="1"/>
    <col min="41" max="16384" width="8.25" style="86"/>
  </cols>
  <sheetData>
    <row r="1" spans="1:40" ht="24.95" customHeight="1">
      <c r="A1" s="198" t="s">
        <v>408</v>
      </c>
      <c r="C1" s="199"/>
      <c r="D1" s="199"/>
      <c r="E1" s="199"/>
      <c r="F1" s="199"/>
      <c r="G1" s="199"/>
      <c r="H1" s="199"/>
      <c r="I1" s="199"/>
      <c r="J1" s="199"/>
      <c r="K1" s="199"/>
      <c r="L1" s="199"/>
      <c r="M1" s="199"/>
      <c r="N1" s="199"/>
      <c r="O1" s="199"/>
      <c r="P1" s="199"/>
      <c r="Q1" s="199"/>
      <c r="R1" s="199"/>
      <c r="S1" s="199"/>
      <c r="T1" s="199"/>
      <c r="U1" s="199"/>
      <c r="V1" s="199"/>
      <c r="W1" s="199"/>
      <c r="X1" s="129"/>
      <c r="Y1" s="129"/>
      <c r="Z1" s="92"/>
      <c r="AA1" s="92"/>
      <c r="AB1" s="92"/>
      <c r="AC1" s="92"/>
      <c r="AD1" s="200"/>
      <c r="AE1" s="200"/>
      <c r="AF1" s="200"/>
      <c r="AG1" s="200"/>
      <c r="AH1" s="200"/>
      <c r="AI1" s="201" t="s">
        <v>409</v>
      </c>
      <c r="AJ1" s="201"/>
      <c r="AK1" s="660" t="s">
        <v>487</v>
      </c>
      <c r="AL1" s="660"/>
      <c r="AM1" s="660"/>
      <c r="AN1" s="660"/>
    </row>
    <row r="2" spans="1:40" ht="18" customHeight="1">
      <c r="A2" s="92"/>
      <c r="B2" s="202"/>
      <c r="C2" s="202"/>
      <c r="D2" s="202"/>
      <c r="E2" s="202"/>
      <c r="F2" s="202"/>
      <c r="G2" s="202"/>
      <c r="H2" s="202"/>
      <c r="I2" s="202"/>
      <c r="J2" s="202"/>
      <c r="K2" s="202"/>
      <c r="L2" s="202"/>
      <c r="M2" s="661">
        <v>2024</v>
      </c>
      <c r="N2" s="661"/>
      <c r="O2" s="661"/>
      <c r="P2" s="661"/>
      <c r="Q2" s="662" t="s">
        <v>411</v>
      </c>
      <c r="R2" s="662"/>
      <c r="S2" s="661">
        <v>5</v>
      </c>
      <c r="T2" s="661"/>
      <c r="U2" s="662" t="s">
        <v>412</v>
      </c>
      <c r="V2" s="662"/>
      <c r="W2" s="202"/>
      <c r="X2" s="202"/>
      <c r="Y2" s="202"/>
      <c r="Z2" s="92"/>
      <c r="AA2" s="92"/>
      <c r="AC2" s="201"/>
      <c r="AD2" s="202"/>
      <c r="AE2" s="202"/>
      <c r="AF2" s="202"/>
      <c r="AG2" s="202"/>
      <c r="AH2" s="202"/>
      <c r="AI2" s="201" t="s">
        <v>413</v>
      </c>
      <c r="AJ2" s="201"/>
      <c r="AK2" s="663"/>
      <c r="AL2" s="663"/>
      <c r="AM2" s="663"/>
      <c r="AN2" s="663"/>
    </row>
    <row r="3" spans="1:40" ht="18" customHeight="1">
      <c r="A3" s="203"/>
      <c r="B3" s="203"/>
      <c r="C3" s="203"/>
      <c r="D3" s="203"/>
      <c r="E3" s="203"/>
      <c r="F3" s="203"/>
      <c r="G3" s="203"/>
      <c r="H3" s="203"/>
      <c r="I3" s="203"/>
      <c r="J3" s="203"/>
      <c r="K3" s="203"/>
      <c r="L3" s="203"/>
      <c r="M3" s="203"/>
      <c r="N3" s="203"/>
      <c r="O3" s="203"/>
      <c r="P3" s="203"/>
      <c r="Q3" s="203"/>
      <c r="R3" s="203"/>
      <c r="S3" s="203"/>
      <c r="T3" s="203"/>
      <c r="U3" s="203"/>
      <c r="V3" s="203"/>
      <c r="W3" s="203"/>
      <c r="Y3" s="204"/>
      <c r="Z3" s="204"/>
      <c r="AA3" s="204"/>
      <c r="AB3" s="92"/>
      <c r="AC3" s="204"/>
      <c r="AD3" s="204"/>
      <c r="AE3" s="204"/>
      <c r="AF3" s="204"/>
      <c r="AG3" s="204"/>
      <c r="AH3" s="204"/>
      <c r="AI3" s="205" t="s">
        <v>414</v>
      </c>
      <c r="AJ3" s="201"/>
      <c r="AK3" s="664"/>
      <c r="AL3" s="664"/>
      <c r="AM3" s="664"/>
      <c r="AN3" s="664"/>
    </row>
    <row r="4" spans="1:40" ht="18" customHeight="1">
      <c r="A4" s="203"/>
      <c r="B4" s="203"/>
      <c r="C4" s="203"/>
      <c r="D4" s="203"/>
      <c r="E4" s="203"/>
      <c r="F4" s="203"/>
      <c r="G4" s="203"/>
      <c r="H4" s="203"/>
      <c r="I4" s="203"/>
      <c r="J4" s="203"/>
      <c r="K4" s="203"/>
      <c r="L4" s="203"/>
      <c r="M4" s="203"/>
      <c r="N4" s="203"/>
      <c r="O4" s="203"/>
      <c r="P4" s="203"/>
      <c r="Q4" s="203"/>
      <c r="R4" s="203"/>
      <c r="S4" s="203"/>
      <c r="T4" s="203"/>
      <c r="U4" s="203"/>
      <c r="V4" s="203"/>
      <c r="W4" s="203"/>
      <c r="Y4" s="204"/>
      <c r="Z4" s="204"/>
      <c r="AA4" s="204"/>
      <c r="AB4" s="92"/>
      <c r="AC4" s="204"/>
      <c r="AD4" s="204"/>
      <c r="AE4" s="204"/>
      <c r="AF4" s="204"/>
      <c r="AG4" s="204"/>
      <c r="AH4" s="204"/>
      <c r="AI4" s="205" t="s">
        <v>415</v>
      </c>
      <c r="AJ4" s="201"/>
      <c r="AK4" s="664"/>
      <c r="AL4" s="664"/>
      <c r="AM4" s="664"/>
      <c r="AN4" s="664"/>
    </row>
    <row r="5" spans="1:40" ht="18" customHeight="1">
      <c r="A5" s="203"/>
      <c r="B5" s="203"/>
      <c r="C5" s="203"/>
      <c r="D5" s="203"/>
      <c r="E5" s="203"/>
      <c r="F5" s="203"/>
      <c r="G5" s="203"/>
      <c r="H5" s="203"/>
      <c r="I5" s="203"/>
      <c r="J5" s="203"/>
      <c r="K5" s="203"/>
      <c r="L5" s="203"/>
      <c r="M5" s="203"/>
      <c r="N5" s="203"/>
      <c r="O5" s="203"/>
      <c r="P5" s="203"/>
      <c r="Q5" s="203"/>
      <c r="R5" s="203"/>
      <c r="S5" s="203"/>
      <c r="U5" s="203"/>
      <c r="V5" s="203"/>
      <c r="W5" s="203"/>
      <c r="Y5" s="204"/>
      <c r="Z5" s="204"/>
      <c r="AA5" s="204"/>
      <c r="AB5" s="92"/>
      <c r="AC5" s="204"/>
      <c r="AD5" s="204"/>
      <c r="AE5" s="204"/>
      <c r="AF5" s="204"/>
      <c r="AG5" s="205" t="s">
        <v>416</v>
      </c>
      <c r="AH5" s="665"/>
      <c r="AI5" s="665"/>
      <c r="AJ5" s="665"/>
      <c r="AK5" s="204" t="s">
        <v>417</v>
      </c>
      <c r="AL5" s="206"/>
      <c r="AM5" s="204" t="s">
        <v>418</v>
      </c>
      <c r="AN5" s="92"/>
    </row>
    <row r="6" spans="1:40" ht="9.9499999999999993" customHeight="1">
      <c r="A6" s="92"/>
      <c r="B6" s="207"/>
      <c r="C6" s="207"/>
      <c r="D6" s="207"/>
      <c r="E6" s="207"/>
      <c r="F6" s="207"/>
      <c r="G6" s="207"/>
      <c r="H6" s="207"/>
      <c r="I6" s="207"/>
      <c r="J6" s="207"/>
      <c r="K6" s="207"/>
      <c r="L6" s="207"/>
      <c r="M6" s="207"/>
      <c r="N6" s="207"/>
      <c r="O6" s="207"/>
      <c r="P6" s="207"/>
      <c r="Q6" s="207"/>
      <c r="R6" s="207"/>
      <c r="S6" s="207"/>
      <c r="T6" s="207"/>
      <c r="U6" s="207"/>
      <c r="V6" s="207"/>
      <c r="W6" s="207"/>
      <c r="X6" s="202"/>
      <c r="Y6" s="202"/>
      <c r="Z6" s="202"/>
      <c r="AA6" s="202"/>
      <c r="AB6" s="202"/>
      <c r="AC6" s="202"/>
      <c r="AD6" s="202"/>
      <c r="AE6" s="202"/>
      <c r="AF6" s="202"/>
      <c r="AG6" s="202"/>
      <c r="AH6" s="202"/>
      <c r="AI6" s="202"/>
      <c r="AJ6" s="202"/>
      <c r="AK6" s="202"/>
      <c r="AL6" s="202"/>
      <c r="AM6" s="92"/>
      <c r="AN6" s="92"/>
    </row>
    <row r="7" spans="1:40" ht="15" customHeight="1">
      <c r="A7" s="666" t="s">
        <v>419</v>
      </c>
      <c r="B7" s="667" t="s">
        <v>420</v>
      </c>
      <c r="C7" s="668" t="s">
        <v>421</v>
      </c>
      <c r="D7" s="667" t="s">
        <v>422</v>
      </c>
      <c r="E7" s="671" t="s">
        <v>423</v>
      </c>
      <c r="F7" s="672" t="s">
        <v>424</v>
      </c>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3" t="s">
        <v>425</v>
      </c>
      <c r="AL7" s="675" t="s">
        <v>426</v>
      </c>
      <c r="AM7" s="676" t="s">
        <v>427</v>
      </c>
      <c r="AN7" s="676"/>
    </row>
    <row r="8" spans="1:40" ht="15" customHeight="1">
      <c r="A8" s="666"/>
      <c r="B8" s="667"/>
      <c r="C8" s="669"/>
      <c r="D8" s="667"/>
      <c r="E8" s="671"/>
      <c r="F8" s="667" t="s">
        <v>217</v>
      </c>
      <c r="G8" s="667"/>
      <c r="H8" s="667"/>
      <c r="I8" s="667"/>
      <c r="J8" s="667"/>
      <c r="K8" s="667"/>
      <c r="L8" s="667"/>
      <c r="M8" s="667" t="s">
        <v>218</v>
      </c>
      <c r="N8" s="667"/>
      <c r="O8" s="667"/>
      <c r="P8" s="667"/>
      <c r="Q8" s="667"/>
      <c r="R8" s="667"/>
      <c r="S8" s="667"/>
      <c r="T8" s="667" t="s">
        <v>219</v>
      </c>
      <c r="U8" s="667"/>
      <c r="V8" s="667"/>
      <c r="W8" s="667"/>
      <c r="X8" s="667"/>
      <c r="Y8" s="667"/>
      <c r="Z8" s="667"/>
      <c r="AA8" s="667" t="s">
        <v>220</v>
      </c>
      <c r="AB8" s="667"/>
      <c r="AC8" s="667"/>
      <c r="AD8" s="667"/>
      <c r="AE8" s="667"/>
      <c r="AF8" s="667"/>
      <c r="AG8" s="667"/>
      <c r="AH8" s="667" t="s">
        <v>428</v>
      </c>
      <c r="AI8" s="667"/>
      <c r="AJ8" s="667"/>
      <c r="AK8" s="673"/>
      <c r="AL8" s="675"/>
      <c r="AM8" s="676"/>
      <c r="AN8" s="676"/>
    </row>
    <row r="9" spans="1:40" ht="15" customHeight="1">
      <c r="A9" s="666"/>
      <c r="B9" s="667"/>
      <c r="C9" s="669"/>
      <c r="D9" s="667"/>
      <c r="E9" s="671"/>
      <c r="F9" s="208">
        <f>DATE($M$2,$S$2,1)</f>
        <v>45413</v>
      </c>
      <c r="G9" s="208">
        <f>DATE($M$2,$S$2,2)</f>
        <v>45414</v>
      </c>
      <c r="H9" s="208">
        <f>DATE($M$2,$S$2,3)</f>
        <v>45415</v>
      </c>
      <c r="I9" s="208">
        <f>DATE($M$2,$S$2,4)</f>
        <v>45416</v>
      </c>
      <c r="J9" s="208">
        <f>DATE($M$2,$S$2,5)</f>
        <v>45417</v>
      </c>
      <c r="K9" s="208">
        <f>DATE($M$2,$S$2,6)</f>
        <v>45418</v>
      </c>
      <c r="L9" s="208">
        <f>DATE($M$2,$S$2,7)</f>
        <v>45419</v>
      </c>
      <c r="M9" s="208">
        <f>DATE($M$2,$S$2,8)</f>
        <v>45420</v>
      </c>
      <c r="N9" s="208">
        <f>DATE($M$2,$S$2,9)</f>
        <v>45421</v>
      </c>
      <c r="O9" s="208">
        <f>DATE($M$2,$S$2,10)</f>
        <v>45422</v>
      </c>
      <c r="P9" s="208">
        <f>DATE($M$2,$S$2,11)</f>
        <v>45423</v>
      </c>
      <c r="Q9" s="208">
        <f>DATE($M$2,$S$2,12)</f>
        <v>45424</v>
      </c>
      <c r="R9" s="208">
        <f>DATE($M$2,$S$2,13)</f>
        <v>45425</v>
      </c>
      <c r="S9" s="208">
        <f>DATE($M$2,$S$2,14)</f>
        <v>45426</v>
      </c>
      <c r="T9" s="208">
        <f>DATE($M$2,$S$2,15)</f>
        <v>45427</v>
      </c>
      <c r="U9" s="208">
        <f>DATE($M$2,$S$2,16)</f>
        <v>45428</v>
      </c>
      <c r="V9" s="208">
        <f>DATE($M$2,$S$2,17)</f>
        <v>45429</v>
      </c>
      <c r="W9" s="208">
        <f>DATE($M$2,$S$2,18)</f>
        <v>45430</v>
      </c>
      <c r="X9" s="208">
        <f>DATE($M$2,$S$2,19)</f>
        <v>45431</v>
      </c>
      <c r="Y9" s="208">
        <f>DATE($M$2,$S$2,20)</f>
        <v>45432</v>
      </c>
      <c r="Z9" s="208">
        <f>DATE($M$2,$S$2,21)</f>
        <v>45433</v>
      </c>
      <c r="AA9" s="208">
        <f>DATE($M$2,$S$2,22)</f>
        <v>45434</v>
      </c>
      <c r="AB9" s="208">
        <f>DATE($M$2,$S$2,23)</f>
        <v>45435</v>
      </c>
      <c r="AC9" s="208">
        <f>DATE($M$2,$S$2,24)</f>
        <v>45436</v>
      </c>
      <c r="AD9" s="208">
        <f>DATE($M$2,$S$2,25)</f>
        <v>45437</v>
      </c>
      <c r="AE9" s="208">
        <f>DATE($M$2,$S$2,26)</f>
        <v>45438</v>
      </c>
      <c r="AF9" s="208">
        <f>DATE($M$2,$S$2,27)</f>
        <v>45439</v>
      </c>
      <c r="AG9" s="208">
        <f>DATE($M$2,$S$2,28)</f>
        <v>45440</v>
      </c>
      <c r="AH9" s="208">
        <f>IF(DAY(EOMONTH(F9,0))&lt;29,"",DATE($M$2,$S$2,29))</f>
        <v>45441</v>
      </c>
      <c r="AI9" s="208">
        <f>IF(DAY(EOMONTH(F9,0))&lt;30,"",DATE($M$2,$S$2,30))</f>
        <v>45442</v>
      </c>
      <c r="AJ9" s="208">
        <f>IF(DAY(EOMONTH(F9,0))&lt;31,"",DATE($M$2,$S$2,31))</f>
        <v>45443</v>
      </c>
      <c r="AK9" s="673"/>
      <c r="AL9" s="675"/>
      <c r="AM9" s="676"/>
      <c r="AN9" s="676"/>
    </row>
    <row r="10" spans="1:40" ht="15" customHeight="1">
      <c r="A10" s="666"/>
      <c r="B10" s="667"/>
      <c r="C10" s="670"/>
      <c r="D10" s="667"/>
      <c r="E10" s="671"/>
      <c r="F10" s="209">
        <f>DATE($M$2,$S$2,1)</f>
        <v>45413</v>
      </c>
      <c r="G10" s="209">
        <f>DATE($M$2,$S$2,2)</f>
        <v>45414</v>
      </c>
      <c r="H10" s="209">
        <f>DATE($M$2,$S$2,3)</f>
        <v>45415</v>
      </c>
      <c r="I10" s="209">
        <f>DATE($M$2,$S$2,4)</f>
        <v>45416</v>
      </c>
      <c r="J10" s="209">
        <f>DATE($M$2,$S$2,5)</f>
        <v>45417</v>
      </c>
      <c r="K10" s="209">
        <f>DATE($M$2,$S$2,6)</f>
        <v>45418</v>
      </c>
      <c r="L10" s="209">
        <f>DATE($M$2,$S$2,7)</f>
        <v>45419</v>
      </c>
      <c r="M10" s="209">
        <f>DATE($M$2,$S$2,8)</f>
        <v>45420</v>
      </c>
      <c r="N10" s="209">
        <f>DATE($M$2,$S$2,9)</f>
        <v>45421</v>
      </c>
      <c r="O10" s="209">
        <f>DATE($M$2,$S$2,10)</f>
        <v>45422</v>
      </c>
      <c r="P10" s="209">
        <f>DATE($M$2,$S$2,11)</f>
        <v>45423</v>
      </c>
      <c r="Q10" s="209">
        <f>DATE($M$2,$S$2,12)</f>
        <v>45424</v>
      </c>
      <c r="R10" s="209">
        <f>DATE($M$2,$S$2,13)</f>
        <v>45425</v>
      </c>
      <c r="S10" s="209">
        <f>DATE($M$2,$S$2,14)</f>
        <v>45426</v>
      </c>
      <c r="T10" s="209">
        <f>DATE($M$2,$S$2,15)</f>
        <v>45427</v>
      </c>
      <c r="U10" s="209">
        <f>DATE($M$2,$S$2,16)</f>
        <v>45428</v>
      </c>
      <c r="V10" s="209">
        <f>DATE($M$2,$S$2,17)</f>
        <v>45429</v>
      </c>
      <c r="W10" s="209">
        <f>DATE($M$2,$S$2,18)</f>
        <v>45430</v>
      </c>
      <c r="X10" s="209">
        <f>DATE($M$2,$S$2,19)</f>
        <v>45431</v>
      </c>
      <c r="Y10" s="209">
        <f>DATE($M$2,$S$2,20)</f>
        <v>45432</v>
      </c>
      <c r="Z10" s="209">
        <f>DATE($M$2,$S$2,21)</f>
        <v>45433</v>
      </c>
      <c r="AA10" s="209">
        <f>DATE($M$2,$S$2,22)</f>
        <v>45434</v>
      </c>
      <c r="AB10" s="209">
        <f>DATE($M$2,$S$2,23)</f>
        <v>45435</v>
      </c>
      <c r="AC10" s="209">
        <f>DATE($M$2,$S$2,24)</f>
        <v>45436</v>
      </c>
      <c r="AD10" s="209">
        <f>DATE($M$2,$S$2,25)</f>
        <v>45437</v>
      </c>
      <c r="AE10" s="209">
        <f>DATE($M$2,$S$2,26)</f>
        <v>45438</v>
      </c>
      <c r="AF10" s="209">
        <f>DATE($M$2,$S$2,27)</f>
        <v>45439</v>
      </c>
      <c r="AG10" s="209">
        <f>DATE($M$2,$S$2,28)</f>
        <v>45440</v>
      </c>
      <c r="AH10" s="209">
        <f>IF(DAY(EOMONTH(F10,0))&lt;29,"",DATE($M$2,$S$2,29))</f>
        <v>45441</v>
      </c>
      <c r="AI10" s="209">
        <f>IF(DAY(EOMONTH(F10,0))&lt;30,"",DATE($M$2,$S$2,30))</f>
        <v>45442</v>
      </c>
      <c r="AJ10" s="209">
        <f>IF(DAY(EOMONTH(F10,0))&lt;31,"",DATE($M$2,$S$2,31))</f>
        <v>45443</v>
      </c>
      <c r="AK10" s="673"/>
      <c r="AL10" s="675"/>
      <c r="AM10" s="676"/>
      <c r="AN10" s="676"/>
    </row>
    <row r="11" spans="1:40" ht="18" customHeight="1">
      <c r="A11" s="210">
        <v>1</v>
      </c>
      <c r="B11" s="211" t="s">
        <v>429</v>
      </c>
      <c r="C11" s="212" t="s">
        <v>430</v>
      </c>
      <c r="D11" s="213"/>
      <c r="E11" s="214" t="s">
        <v>430</v>
      </c>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f>+SUM(F11:AJ11)</f>
        <v>0</v>
      </c>
      <c r="AL11" s="217">
        <f>IF($AK$3="４週",AK11/4,AK11/(DAY(EOMONTH($F$9,0))/7))</f>
        <v>0</v>
      </c>
      <c r="AM11" s="674"/>
      <c r="AN11" s="674"/>
    </row>
    <row r="12" spans="1:40" ht="18" customHeight="1">
      <c r="A12" s="210">
        <v>2</v>
      </c>
      <c r="B12" s="211" t="s">
        <v>429</v>
      </c>
      <c r="C12" s="212" t="s">
        <v>431</v>
      </c>
      <c r="D12" s="213"/>
      <c r="E12" s="214" t="s">
        <v>431</v>
      </c>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f t="shared" ref="AK12:AK31" si="0">+SUM(F12:AJ12)</f>
        <v>0</v>
      </c>
      <c r="AL12" s="217">
        <f>IF($AK$3="４週",AK12/4,AK12/(DAY(EOMONTH($F$9,0))/7))</f>
        <v>0</v>
      </c>
      <c r="AM12" s="674"/>
      <c r="AN12" s="674"/>
    </row>
    <row r="13" spans="1:40" ht="18" customHeight="1">
      <c r="A13" s="210">
        <v>3</v>
      </c>
      <c r="B13" s="211" t="s">
        <v>429</v>
      </c>
      <c r="C13" s="212" t="s">
        <v>432</v>
      </c>
      <c r="D13" s="213"/>
      <c r="E13" s="214" t="s">
        <v>432</v>
      </c>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f t="shared" si="0"/>
        <v>0</v>
      </c>
      <c r="AL13" s="217">
        <f>IF($AK$3="４週",AK13/4,AK13/(DAY(EOMONTH($F$9,0))/7))</f>
        <v>0</v>
      </c>
      <c r="AM13" s="674"/>
      <c r="AN13" s="674"/>
    </row>
    <row r="14" spans="1:40" ht="18" customHeight="1">
      <c r="A14" s="210">
        <v>4</v>
      </c>
      <c r="B14" s="211" t="s">
        <v>429</v>
      </c>
      <c r="C14" s="212" t="s">
        <v>433</v>
      </c>
      <c r="D14" s="213"/>
      <c r="E14" s="214" t="s">
        <v>433</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f t="shared" si="0"/>
        <v>0</v>
      </c>
      <c r="AL14" s="217">
        <f>IF($AK$3="４週",AK14/4,AK14/(DAY(EOMONTH($F$9,0))/7))</f>
        <v>0</v>
      </c>
      <c r="AM14" s="674"/>
      <c r="AN14" s="674"/>
    </row>
    <row r="15" spans="1:40" ht="18" customHeight="1">
      <c r="A15" s="210">
        <v>5</v>
      </c>
      <c r="B15" s="211"/>
      <c r="C15" s="212"/>
      <c r="D15" s="213"/>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f t="shared" si="0"/>
        <v>0</v>
      </c>
      <c r="AL15" s="217">
        <f t="shared" ref="AL15:AL30" si="1">IF($AK$3="４週",AK15/4,AK15/(DAY(EOMONTH($F$9,0))/7))</f>
        <v>0</v>
      </c>
      <c r="AM15" s="674"/>
      <c r="AN15" s="674"/>
    </row>
    <row r="16" spans="1:40" ht="18" customHeight="1">
      <c r="A16" s="210">
        <v>6</v>
      </c>
      <c r="B16" s="211"/>
      <c r="C16" s="212"/>
      <c r="D16" s="213"/>
      <c r="E16" s="214"/>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f t="shared" si="0"/>
        <v>0</v>
      </c>
      <c r="AL16" s="217">
        <f t="shared" si="1"/>
        <v>0</v>
      </c>
      <c r="AM16" s="674"/>
      <c r="AN16" s="674"/>
    </row>
    <row r="17" spans="1:40" ht="18" customHeight="1">
      <c r="A17" s="210">
        <v>7</v>
      </c>
      <c r="B17" s="211"/>
      <c r="C17" s="212"/>
      <c r="D17" s="213"/>
      <c r="E17" s="214"/>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f t="shared" si="0"/>
        <v>0</v>
      </c>
      <c r="AL17" s="217">
        <f t="shared" si="1"/>
        <v>0</v>
      </c>
      <c r="AM17" s="674"/>
      <c r="AN17" s="674"/>
    </row>
    <row r="18" spans="1:40" ht="18" customHeight="1">
      <c r="A18" s="210">
        <v>8</v>
      </c>
      <c r="B18" s="211"/>
      <c r="C18" s="212"/>
      <c r="D18" s="213"/>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f t="shared" si="0"/>
        <v>0</v>
      </c>
      <c r="AL18" s="217">
        <f t="shared" si="1"/>
        <v>0</v>
      </c>
      <c r="AM18" s="674"/>
      <c r="AN18" s="674"/>
    </row>
    <row r="19" spans="1:40" ht="18" customHeight="1">
      <c r="A19" s="210">
        <v>9</v>
      </c>
      <c r="B19" s="211"/>
      <c r="C19" s="212"/>
      <c r="D19" s="213"/>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6">
        <f t="shared" si="0"/>
        <v>0</v>
      </c>
      <c r="AL19" s="217">
        <f t="shared" si="1"/>
        <v>0</v>
      </c>
      <c r="AM19" s="674"/>
      <c r="AN19" s="674"/>
    </row>
    <row r="20" spans="1:40" ht="18" customHeight="1">
      <c r="A20" s="210">
        <v>10</v>
      </c>
      <c r="B20" s="211"/>
      <c r="C20" s="212"/>
      <c r="D20" s="213"/>
      <c r="E20" s="214"/>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f t="shared" si="0"/>
        <v>0</v>
      </c>
      <c r="AL20" s="217">
        <f t="shared" si="1"/>
        <v>0</v>
      </c>
      <c r="AM20" s="674"/>
      <c r="AN20" s="674"/>
    </row>
    <row r="21" spans="1:40" ht="18" customHeight="1">
      <c r="A21" s="210">
        <v>11</v>
      </c>
      <c r="B21" s="211"/>
      <c r="C21" s="212"/>
      <c r="D21" s="213"/>
      <c r="E21" s="214"/>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f t="shared" si="0"/>
        <v>0</v>
      </c>
      <c r="AL21" s="217">
        <f t="shared" si="1"/>
        <v>0</v>
      </c>
      <c r="AM21" s="674"/>
      <c r="AN21" s="674"/>
    </row>
    <row r="22" spans="1:40" ht="18" customHeight="1">
      <c r="A22" s="210">
        <v>12</v>
      </c>
      <c r="B22" s="211"/>
      <c r="C22" s="212"/>
      <c r="D22" s="213"/>
      <c r="E22" s="214"/>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6">
        <f t="shared" si="0"/>
        <v>0</v>
      </c>
      <c r="AL22" s="217">
        <f t="shared" si="1"/>
        <v>0</v>
      </c>
      <c r="AM22" s="674"/>
      <c r="AN22" s="674"/>
    </row>
    <row r="23" spans="1:40" ht="18" customHeight="1">
      <c r="A23" s="210">
        <v>13</v>
      </c>
      <c r="B23" s="211"/>
      <c r="C23" s="212"/>
      <c r="D23" s="213"/>
      <c r="E23" s="214"/>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f t="shared" si="0"/>
        <v>0</v>
      </c>
      <c r="AL23" s="217">
        <f t="shared" si="1"/>
        <v>0</v>
      </c>
      <c r="AM23" s="674"/>
      <c r="AN23" s="674"/>
    </row>
    <row r="24" spans="1:40" ht="18" customHeight="1">
      <c r="A24" s="210">
        <v>14</v>
      </c>
      <c r="B24" s="211"/>
      <c r="C24" s="212"/>
      <c r="D24" s="213"/>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f t="shared" si="0"/>
        <v>0</v>
      </c>
      <c r="AL24" s="217">
        <f t="shared" si="1"/>
        <v>0</v>
      </c>
      <c r="AM24" s="674"/>
      <c r="AN24" s="674"/>
    </row>
    <row r="25" spans="1:40" ht="18" customHeight="1">
      <c r="A25" s="210">
        <v>15</v>
      </c>
      <c r="B25" s="211"/>
      <c r="C25" s="212"/>
      <c r="D25" s="213"/>
      <c r="E25" s="214"/>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f t="shared" si="0"/>
        <v>0</v>
      </c>
      <c r="AL25" s="217">
        <f t="shared" si="1"/>
        <v>0</v>
      </c>
      <c r="AM25" s="674"/>
      <c r="AN25" s="674"/>
    </row>
    <row r="26" spans="1:40" ht="18" customHeight="1">
      <c r="A26" s="210">
        <v>16</v>
      </c>
      <c r="B26" s="211"/>
      <c r="C26" s="212"/>
      <c r="D26" s="213"/>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f t="shared" si="0"/>
        <v>0</v>
      </c>
      <c r="AL26" s="217">
        <f t="shared" si="1"/>
        <v>0</v>
      </c>
      <c r="AM26" s="674"/>
      <c r="AN26" s="674"/>
    </row>
    <row r="27" spans="1:40" ht="18" customHeight="1">
      <c r="A27" s="210">
        <v>17</v>
      </c>
      <c r="B27" s="211"/>
      <c r="C27" s="212"/>
      <c r="D27" s="213"/>
      <c r="E27" s="214"/>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f t="shared" si="0"/>
        <v>0</v>
      </c>
      <c r="AL27" s="217">
        <f t="shared" si="1"/>
        <v>0</v>
      </c>
      <c r="AM27" s="674"/>
      <c r="AN27" s="674"/>
    </row>
    <row r="28" spans="1:40" ht="18" customHeight="1">
      <c r="A28" s="210">
        <v>18</v>
      </c>
      <c r="B28" s="211"/>
      <c r="C28" s="212"/>
      <c r="D28" s="213"/>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f t="shared" si="0"/>
        <v>0</v>
      </c>
      <c r="AL28" s="217">
        <f t="shared" si="1"/>
        <v>0</v>
      </c>
      <c r="AM28" s="674"/>
      <c r="AN28" s="674"/>
    </row>
    <row r="29" spans="1:40" ht="18" customHeight="1">
      <c r="A29" s="210">
        <v>19</v>
      </c>
      <c r="B29" s="211"/>
      <c r="C29" s="212"/>
      <c r="D29" s="213"/>
      <c r="E29" s="214"/>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6">
        <f t="shared" si="0"/>
        <v>0</v>
      </c>
      <c r="AL29" s="217">
        <f t="shared" si="1"/>
        <v>0</v>
      </c>
      <c r="AM29" s="674"/>
      <c r="AN29" s="674"/>
    </row>
    <row r="30" spans="1:40" ht="18" customHeight="1">
      <c r="A30" s="210">
        <v>20</v>
      </c>
      <c r="B30" s="211"/>
      <c r="C30" s="212"/>
      <c r="D30" s="213"/>
      <c r="E30" s="214"/>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6">
        <f t="shared" si="0"/>
        <v>0</v>
      </c>
      <c r="AL30" s="217">
        <f t="shared" si="1"/>
        <v>0</v>
      </c>
      <c r="AM30" s="674"/>
      <c r="AN30" s="674"/>
    </row>
    <row r="31" spans="1:40" ht="18" customHeight="1">
      <c r="A31" s="671" t="s">
        <v>221</v>
      </c>
      <c r="B31" s="681"/>
      <c r="C31" s="681"/>
      <c r="D31" s="681"/>
      <c r="E31" s="681"/>
      <c r="F31" s="218">
        <f>+SUM(F11:F30)</f>
        <v>0</v>
      </c>
      <c r="G31" s="218">
        <f t="shared" ref="G31:AJ31" si="2">+SUM(G11:G30)</f>
        <v>0</v>
      </c>
      <c r="H31" s="218">
        <f t="shared" si="2"/>
        <v>0</v>
      </c>
      <c r="I31" s="218">
        <f t="shared" si="2"/>
        <v>0</v>
      </c>
      <c r="J31" s="218">
        <f t="shared" si="2"/>
        <v>0</v>
      </c>
      <c r="K31" s="218">
        <f t="shared" si="2"/>
        <v>0</v>
      </c>
      <c r="L31" s="218">
        <f t="shared" si="2"/>
        <v>0</v>
      </c>
      <c r="M31" s="218">
        <f t="shared" si="2"/>
        <v>0</v>
      </c>
      <c r="N31" s="218">
        <f t="shared" si="2"/>
        <v>0</v>
      </c>
      <c r="O31" s="218">
        <f t="shared" si="2"/>
        <v>0</v>
      </c>
      <c r="P31" s="218">
        <f t="shared" si="2"/>
        <v>0</v>
      </c>
      <c r="Q31" s="218">
        <f t="shared" si="2"/>
        <v>0</v>
      </c>
      <c r="R31" s="218">
        <f t="shared" si="2"/>
        <v>0</v>
      </c>
      <c r="S31" s="218">
        <f t="shared" si="2"/>
        <v>0</v>
      </c>
      <c r="T31" s="218">
        <f t="shared" si="2"/>
        <v>0</v>
      </c>
      <c r="U31" s="218">
        <f t="shared" si="2"/>
        <v>0</v>
      </c>
      <c r="V31" s="218">
        <f t="shared" si="2"/>
        <v>0</v>
      </c>
      <c r="W31" s="218">
        <f t="shared" si="2"/>
        <v>0</v>
      </c>
      <c r="X31" s="218">
        <f t="shared" si="2"/>
        <v>0</v>
      </c>
      <c r="Y31" s="218">
        <f t="shared" si="2"/>
        <v>0</v>
      </c>
      <c r="Z31" s="218">
        <f t="shared" si="2"/>
        <v>0</v>
      </c>
      <c r="AA31" s="218">
        <f t="shared" si="2"/>
        <v>0</v>
      </c>
      <c r="AB31" s="218">
        <f t="shared" si="2"/>
        <v>0</v>
      </c>
      <c r="AC31" s="218">
        <f t="shared" si="2"/>
        <v>0</v>
      </c>
      <c r="AD31" s="218">
        <f t="shared" si="2"/>
        <v>0</v>
      </c>
      <c r="AE31" s="218">
        <f t="shared" si="2"/>
        <v>0</v>
      </c>
      <c r="AF31" s="218">
        <f t="shared" si="2"/>
        <v>0</v>
      </c>
      <c r="AG31" s="218">
        <f t="shared" si="2"/>
        <v>0</v>
      </c>
      <c r="AH31" s="218">
        <f t="shared" si="2"/>
        <v>0</v>
      </c>
      <c r="AI31" s="218">
        <f t="shared" si="2"/>
        <v>0</v>
      </c>
      <c r="AJ31" s="218">
        <f t="shared" si="2"/>
        <v>0</v>
      </c>
      <c r="AK31" s="216">
        <f t="shared" si="0"/>
        <v>0</v>
      </c>
      <c r="AL31" s="217">
        <f>IF($AK$3="４週",AK31/4,AK31/(DAY(EOMONTH($F$9,0))/7))</f>
        <v>0</v>
      </c>
      <c r="AM31" s="666"/>
      <c r="AN31" s="666"/>
    </row>
    <row r="32" spans="1:40" ht="18" customHeight="1">
      <c r="A32" s="681" t="s">
        <v>222</v>
      </c>
      <c r="B32" s="681"/>
      <c r="C32" s="681"/>
      <c r="D32" s="681"/>
      <c r="E32" s="68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8"/>
      <c r="AL32" s="220"/>
      <c r="AM32" s="666"/>
      <c r="AN32" s="666"/>
    </row>
    <row r="33" spans="1:43" ht="15" customHeight="1">
      <c r="A33" s="207"/>
      <c r="B33" s="207"/>
      <c r="C33" s="207"/>
      <c r="D33" s="207"/>
      <c r="E33" s="20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07"/>
      <c r="AL33" s="207"/>
      <c r="AM33" s="92"/>
    </row>
    <row r="34" spans="1:43" ht="15" customHeight="1">
      <c r="A34" s="207"/>
      <c r="B34" s="207"/>
      <c r="C34" s="207"/>
      <c r="D34" s="207"/>
      <c r="E34" s="20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07"/>
      <c r="AL34" s="207"/>
      <c r="AM34" s="92"/>
    </row>
    <row r="35" spans="1:43" ht="21" customHeight="1">
      <c r="A35" s="129" t="s">
        <v>434</v>
      </c>
      <c r="B35" s="207"/>
      <c r="C35" s="207"/>
      <c r="D35" s="207"/>
      <c r="E35" s="207"/>
      <c r="F35" s="207"/>
      <c r="G35" s="221"/>
      <c r="H35" s="221"/>
      <c r="I35" s="221"/>
      <c r="J35" s="221"/>
      <c r="K35" s="221"/>
      <c r="L35" s="221"/>
      <c r="M35" s="221"/>
      <c r="N35" s="221"/>
      <c r="O35" s="221"/>
      <c r="AM35" s="207"/>
      <c r="AN35" s="92"/>
    </row>
    <row r="36" spans="1:43" ht="24.95" customHeight="1">
      <c r="A36" s="667"/>
      <c r="B36" s="667"/>
      <c r="C36" s="667"/>
      <c r="D36" s="222">
        <v>4</v>
      </c>
      <c r="E36" s="222">
        <v>5</v>
      </c>
      <c r="F36" s="680">
        <v>6</v>
      </c>
      <c r="G36" s="680"/>
      <c r="H36" s="680"/>
      <c r="I36" s="680">
        <v>7</v>
      </c>
      <c r="J36" s="680"/>
      <c r="K36" s="680"/>
      <c r="L36" s="680">
        <v>8</v>
      </c>
      <c r="M36" s="680"/>
      <c r="N36" s="680"/>
      <c r="O36" s="680">
        <v>9</v>
      </c>
      <c r="P36" s="680"/>
      <c r="Q36" s="680"/>
      <c r="R36" s="680">
        <v>10</v>
      </c>
      <c r="S36" s="680"/>
      <c r="T36" s="680"/>
      <c r="U36" s="680">
        <v>11</v>
      </c>
      <c r="V36" s="680"/>
      <c r="W36" s="680"/>
      <c r="X36" s="680">
        <v>12</v>
      </c>
      <c r="Y36" s="680"/>
      <c r="Z36" s="680"/>
      <c r="AA36" s="680">
        <v>1</v>
      </c>
      <c r="AB36" s="680"/>
      <c r="AC36" s="680"/>
      <c r="AD36" s="680">
        <v>2</v>
      </c>
      <c r="AE36" s="680"/>
      <c r="AF36" s="680"/>
      <c r="AG36" s="680">
        <v>3</v>
      </c>
      <c r="AH36" s="680"/>
      <c r="AI36" s="680"/>
      <c r="AJ36" s="667" t="s">
        <v>3</v>
      </c>
      <c r="AK36" s="667"/>
      <c r="AL36" s="223" t="s">
        <v>435</v>
      </c>
      <c r="AM36" s="224"/>
      <c r="AN36" s="224"/>
      <c r="AO36" s="224"/>
      <c r="AP36" s="224"/>
      <c r="AQ36" s="224"/>
    </row>
    <row r="37" spans="1:43" ht="18" customHeight="1">
      <c r="A37" s="692" t="s">
        <v>437</v>
      </c>
      <c r="B37" s="692"/>
      <c r="C37" s="692"/>
      <c r="D37" s="218">
        <f>SUM(D40:D43)</f>
        <v>1740</v>
      </c>
      <c r="E37" s="218">
        <f>SUM(E40:E43)</f>
        <v>1631</v>
      </c>
      <c r="F37" s="706">
        <f>SUM(F40:H43)</f>
        <v>1740</v>
      </c>
      <c r="G37" s="706"/>
      <c r="H37" s="706"/>
      <c r="I37" s="706">
        <f>SUM(I40:K43)</f>
        <v>1827</v>
      </c>
      <c r="J37" s="706"/>
      <c r="K37" s="706"/>
      <c r="L37" s="706">
        <f>SUM(L40:N43)</f>
        <v>1827</v>
      </c>
      <c r="M37" s="706"/>
      <c r="N37" s="706"/>
      <c r="O37" s="706">
        <f>SUM(O40:Q43)</f>
        <v>1653</v>
      </c>
      <c r="P37" s="706"/>
      <c r="Q37" s="706"/>
      <c r="R37" s="706">
        <f>SUM(R40:T43)</f>
        <v>1740</v>
      </c>
      <c r="S37" s="706"/>
      <c r="T37" s="706"/>
      <c r="U37" s="706">
        <f>SUM(U40:W43)</f>
        <v>1740</v>
      </c>
      <c r="V37" s="706"/>
      <c r="W37" s="706"/>
      <c r="X37" s="706">
        <f>SUM(X40:Z43)</f>
        <v>1653</v>
      </c>
      <c r="Y37" s="706"/>
      <c r="Z37" s="706"/>
      <c r="AA37" s="706">
        <f>SUM(AA40:AC43)</f>
        <v>1653</v>
      </c>
      <c r="AB37" s="706"/>
      <c r="AC37" s="706"/>
      <c r="AD37" s="706">
        <f>SUM(AD40:AF43)</f>
        <v>1653</v>
      </c>
      <c r="AE37" s="706"/>
      <c r="AF37" s="706"/>
      <c r="AG37" s="706">
        <f>SUM(AG40:AI43)</f>
        <v>1740</v>
      </c>
      <c r="AH37" s="706"/>
      <c r="AI37" s="706"/>
      <c r="AJ37" s="686">
        <f t="shared" ref="AJ37:AJ43" si="3">SUM(D37:AI37)</f>
        <v>20597</v>
      </c>
      <c r="AK37" s="686"/>
      <c r="AL37" s="226">
        <f>ROUNDUP(AJ37/AJ44,1)</f>
        <v>87</v>
      </c>
      <c r="AM37" s="224"/>
      <c r="AN37" s="224"/>
      <c r="AO37" s="224"/>
      <c r="AP37" s="224"/>
      <c r="AQ37" s="224"/>
    </row>
    <row r="38" spans="1:43" ht="18" customHeight="1">
      <c r="A38" s="247" t="s">
        <v>438</v>
      </c>
      <c r="B38" s="248"/>
      <c r="C38" s="249"/>
      <c r="D38" s="215">
        <v>50</v>
      </c>
      <c r="E38" s="215">
        <v>45</v>
      </c>
      <c r="F38" s="685">
        <v>50</v>
      </c>
      <c r="G38" s="685"/>
      <c r="H38" s="685"/>
      <c r="I38" s="685">
        <v>50</v>
      </c>
      <c r="J38" s="685"/>
      <c r="K38" s="685"/>
      <c r="L38" s="685">
        <v>50</v>
      </c>
      <c r="M38" s="685"/>
      <c r="N38" s="685"/>
      <c r="O38" s="685">
        <v>45</v>
      </c>
      <c r="P38" s="685"/>
      <c r="Q38" s="685"/>
      <c r="R38" s="685">
        <v>50</v>
      </c>
      <c r="S38" s="685"/>
      <c r="T38" s="685"/>
      <c r="U38" s="685">
        <v>50</v>
      </c>
      <c r="V38" s="685"/>
      <c r="W38" s="685"/>
      <c r="X38" s="685">
        <v>45</v>
      </c>
      <c r="Y38" s="685"/>
      <c r="Z38" s="685"/>
      <c r="AA38" s="685">
        <v>45</v>
      </c>
      <c r="AB38" s="685"/>
      <c r="AC38" s="685"/>
      <c r="AD38" s="685">
        <v>45</v>
      </c>
      <c r="AE38" s="685"/>
      <c r="AF38" s="685"/>
      <c r="AG38" s="685">
        <v>50</v>
      </c>
      <c r="AH38" s="685"/>
      <c r="AI38" s="685"/>
      <c r="AJ38" s="686">
        <f t="shared" si="3"/>
        <v>575</v>
      </c>
      <c r="AK38" s="686"/>
      <c r="AL38" s="226">
        <f t="shared" ref="AL38:AL43" si="4">ROUNDUP(AJ38/$AJ$44,1)</f>
        <v>2.5</v>
      </c>
      <c r="AM38" s="224"/>
      <c r="AN38" s="224"/>
      <c r="AO38" s="224"/>
      <c r="AP38" s="224"/>
      <c r="AQ38" s="224"/>
    </row>
    <row r="39" spans="1:43" ht="18" customHeight="1">
      <c r="A39" s="247" t="s">
        <v>439</v>
      </c>
      <c r="B39" s="248"/>
      <c r="C39" s="249"/>
      <c r="D39" s="215">
        <v>50</v>
      </c>
      <c r="E39" s="215">
        <v>50</v>
      </c>
      <c r="F39" s="685">
        <v>50</v>
      </c>
      <c r="G39" s="685"/>
      <c r="H39" s="685"/>
      <c r="I39" s="685">
        <v>55</v>
      </c>
      <c r="J39" s="685"/>
      <c r="K39" s="685"/>
      <c r="L39" s="685">
        <v>55</v>
      </c>
      <c r="M39" s="685"/>
      <c r="N39" s="685"/>
      <c r="O39" s="685">
        <v>50</v>
      </c>
      <c r="P39" s="685"/>
      <c r="Q39" s="685"/>
      <c r="R39" s="685">
        <v>50</v>
      </c>
      <c r="S39" s="685"/>
      <c r="T39" s="685"/>
      <c r="U39" s="685">
        <v>50</v>
      </c>
      <c r="V39" s="685"/>
      <c r="W39" s="685"/>
      <c r="X39" s="685">
        <v>50</v>
      </c>
      <c r="Y39" s="685"/>
      <c r="Z39" s="685"/>
      <c r="AA39" s="685">
        <v>50</v>
      </c>
      <c r="AB39" s="685"/>
      <c r="AC39" s="685"/>
      <c r="AD39" s="685">
        <v>50</v>
      </c>
      <c r="AE39" s="685"/>
      <c r="AF39" s="685"/>
      <c r="AG39" s="685">
        <v>50</v>
      </c>
      <c r="AH39" s="685"/>
      <c r="AI39" s="685"/>
      <c r="AJ39" s="686">
        <f t="shared" si="3"/>
        <v>610</v>
      </c>
      <c r="AK39" s="686"/>
      <c r="AL39" s="226">
        <f t="shared" si="4"/>
        <v>2.6</v>
      </c>
      <c r="AM39" s="224"/>
      <c r="AN39" s="224"/>
      <c r="AO39" s="224"/>
      <c r="AP39" s="224"/>
      <c r="AQ39" s="224"/>
    </row>
    <row r="40" spans="1:43" ht="18" customHeight="1">
      <c r="A40" s="247" t="s">
        <v>440</v>
      </c>
      <c r="B40" s="248"/>
      <c r="C40" s="249"/>
      <c r="D40" s="215">
        <v>100</v>
      </c>
      <c r="E40" s="215">
        <v>95</v>
      </c>
      <c r="F40" s="685">
        <v>100</v>
      </c>
      <c r="G40" s="685"/>
      <c r="H40" s="685"/>
      <c r="I40" s="685">
        <v>105</v>
      </c>
      <c r="J40" s="685"/>
      <c r="K40" s="685"/>
      <c r="L40" s="685">
        <v>105</v>
      </c>
      <c r="M40" s="685"/>
      <c r="N40" s="685"/>
      <c r="O40" s="685">
        <v>95</v>
      </c>
      <c r="P40" s="685"/>
      <c r="Q40" s="685"/>
      <c r="R40" s="685">
        <v>100</v>
      </c>
      <c r="S40" s="685"/>
      <c r="T40" s="685"/>
      <c r="U40" s="685">
        <v>100</v>
      </c>
      <c r="V40" s="685"/>
      <c r="W40" s="685"/>
      <c r="X40" s="685">
        <v>95</v>
      </c>
      <c r="Y40" s="685"/>
      <c r="Z40" s="685"/>
      <c r="AA40" s="685">
        <v>95</v>
      </c>
      <c r="AB40" s="685"/>
      <c r="AC40" s="685"/>
      <c r="AD40" s="685">
        <v>95</v>
      </c>
      <c r="AE40" s="685"/>
      <c r="AF40" s="685"/>
      <c r="AG40" s="685">
        <v>100</v>
      </c>
      <c r="AH40" s="685"/>
      <c r="AI40" s="685"/>
      <c r="AJ40" s="686">
        <f t="shared" si="3"/>
        <v>1185</v>
      </c>
      <c r="AK40" s="686"/>
      <c r="AL40" s="226">
        <f t="shared" si="4"/>
        <v>5</v>
      </c>
      <c r="AM40" s="224"/>
      <c r="AN40" s="224"/>
      <c r="AO40" s="224"/>
      <c r="AP40" s="224"/>
      <c r="AQ40" s="224"/>
    </row>
    <row r="41" spans="1:43" ht="18" customHeight="1">
      <c r="A41" s="247" t="s">
        <v>441</v>
      </c>
      <c r="B41" s="248"/>
      <c r="C41" s="249"/>
      <c r="D41" s="215">
        <v>100</v>
      </c>
      <c r="E41" s="215">
        <v>95</v>
      </c>
      <c r="F41" s="685">
        <v>100</v>
      </c>
      <c r="G41" s="685"/>
      <c r="H41" s="685"/>
      <c r="I41" s="685">
        <v>105</v>
      </c>
      <c r="J41" s="685"/>
      <c r="K41" s="685"/>
      <c r="L41" s="685">
        <v>105</v>
      </c>
      <c r="M41" s="685"/>
      <c r="N41" s="685"/>
      <c r="O41" s="685">
        <v>95</v>
      </c>
      <c r="P41" s="685"/>
      <c r="Q41" s="685"/>
      <c r="R41" s="685">
        <v>100</v>
      </c>
      <c r="S41" s="685"/>
      <c r="T41" s="685"/>
      <c r="U41" s="685">
        <v>100</v>
      </c>
      <c r="V41" s="685"/>
      <c r="W41" s="685"/>
      <c r="X41" s="685">
        <v>95</v>
      </c>
      <c r="Y41" s="685"/>
      <c r="Z41" s="685"/>
      <c r="AA41" s="685">
        <v>95</v>
      </c>
      <c r="AB41" s="685"/>
      <c r="AC41" s="685"/>
      <c r="AD41" s="685">
        <v>95</v>
      </c>
      <c r="AE41" s="685"/>
      <c r="AF41" s="685"/>
      <c r="AG41" s="685">
        <v>100</v>
      </c>
      <c r="AH41" s="685"/>
      <c r="AI41" s="685"/>
      <c r="AJ41" s="686">
        <f t="shared" si="3"/>
        <v>1185</v>
      </c>
      <c r="AK41" s="686"/>
      <c r="AL41" s="226">
        <f t="shared" si="4"/>
        <v>5</v>
      </c>
      <c r="AM41" s="224"/>
      <c r="AN41" s="224"/>
      <c r="AO41" s="224"/>
      <c r="AP41" s="224"/>
      <c r="AQ41" s="224"/>
    </row>
    <row r="42" spans="1:43" ht="18" customHeight="1">
      <c r="A42" s="247" t="s">
        <v>443</v>
      </c>
      <c r="B42" s="248"/>
      <c r="C42" s="249"/>
      <c r="D42" s="215">
        <v>140</v>
      </c>
      <c r="E42" s="215">
        <v>131</v>
      </c>
      <c r="F42" s="685">
        <v>140</v>
      </c>
      <c r="G42" s="685"/>
      <c r="H42" s="685"/>
      <c r="I42" s="685">
        <v>147</v>
      </c>
      <c r="J42" s="685"/>
      <c r="K42" s="685"/>
      <c r="L42" s="685">
        <v>147</v>
      </c>
      <c r="M42" s="685"/>
      <c r="N42" s="685"/>
      <c r="O42" s="685">
        <v>133</v>
      </c>
      <c r="P42" s="685"/>
      <c r="Q42" s="685"/>
      <c r="R42" s="685">
        <v>140</v>
      </c>
      <c r="S42" s="685"/>
      <c r="T42" s="685"/>
      <c r="U42" s="685">
        <v>140</v>
      </c>
      <c r="V42" s="685"/>
      <c r="W42" s="685"/>
      <c r="X42" s="685">
        <v>133</v>
      </c>
      <c r="Y42" s="685"/>
      <c r="Z42" s="685"/>
      <c r="AA42" s="685">
        <v>133</v>
      </c>
      <c r="AB42" s="685"/>
      <c r="AC42" s="685"/>
      <c r="AD42" s="685">
        <v>133</v>
      </c>
      <c r="AE42" s="685"/>
      <c r="AF42" s="685"/>
      <c r="AG42" s="685">
        <v>140</v>
      </c>
      <c r="AH42" s="685"/>
      <c r="AI42" s="685"/>
      <c r="AJ42" s="686">
        <f t="shared" si="3"/>
        <v>1657</v>
      </c>
      <c r="AK42" s="686"/>
      <c r="AL42" s="226">
        <f t="shared" si="4"/>
        <v>7</v>
      </c>
      <c r="AM42" s="224"/>
      <c r="AN42" s="224"/>
      <c r="AO42" s="224"/>
      <c r="AP42" s="224"/>
      <c r="AQ42" s="224"/>
    </row>
    <row r="43" spans="1:43" ht="18" customHeight="1">
      <c r="A43" s="689" t="s">
        <v>445</v>
      </c>
      <c r="B43" s="690"/>
      <c r="C43" s="691"/>
      <c r="D43" s="215">
        <v>1400</v>
      </c>
      <c r="E43" s="215">
        <v>1310</v>
      </c>
      <c r="F43" s="685">
        <v>1400</v>
      </c>
      <c r="G43" s="685"/>
      <c r="H43" s="685"/>
      <c r="I43" s="685">
        <v>1470</v>
      </c>
      <c r="J43" s="685"/>
      <c r="K43" s="685"/>
      <c r="L43" s="685">
        <v>1470</v>
      </c>
      <c r="M43" s="685"/>
      <c r="N43" s="685"/>
      <c r="O43" s="685">
        <v>1330</v>
      </c>
      <c r="P43" s="685"/>
      <c r="Q43" s="685"/>
      <c r="R43" s="685">
        <v>1400</v>
      </c>
      <c r="S43" s="685"/>
      <c r="T43" s="685"/>
      <c r="U43" s="685">
        <v>1400</v>
      </c>
      <c r="V43" s="685"/>
      <c r="W43" s="685"/>
      <c r="X43" s="685">
        <v>1330</v>
      </c>
      <c r="Y43" s="685"/>
      <c r="Z43" s="685"/>
      <c r="AA43" s="685">
        <v>1330</v>
      </c>
      <c r="AB43" s="685"/>
      <c r="AC43" s="685"/>
      <c r="AD43" s="685">
        <v>1330</v>
      </c>
      <c r="AE43" s="685"/>
      <c r="AF43" s="685"/>
      <c r="AG43" s="685">
        <v>1400</v>
      </c>
      <c r="AH43" s="685"/>
      <c r="AI43" s="685"/>
      <c r="AJ43" s="686">
        <f t="shared" si="3"/>
        <v>16570</v>
      </c>
      <c r="AK43" s="686"/>
      <c r="AL43" s="226">
        <f t="shared" si="4"/>
        <v>70</v>
      </c>
      <c r="AM43" s="224"/>
      <c r="AN43" s="224"/>
      <c r="AO43" s="224"/>
      <c r="AP43" s="224"/>
      <c r="AQ43" s="224"/>
    </row>
    <row r="44" spans="1:43" ht="18" customHeight="1">
      <c r="A44" s="692" t="s">
        <v>446</v>
      </c>
      <c r="B44" s="692"/>
      <c r="C44" s="692"/>
      <c r="D44" s="215">
        <v>20</v>
      </c>
      <c r="E44" s="215">
        <v>19</v>
      </c>
      <c r="F44" s="685">
        <v>20</v>
      </c>
      <c r="G44" s="685"/>
      <c r="H44" s="685"/>
      <c r="I44" s="685">
        <v>21</v>
      </c>
      <c r="J44" s="685"/>
      <c r="K44" s="685"/>
      <c r="L44" s="685">
        <v>21</v>
      </c>
      <c r="M44" s="685"/>
      <c r="N44" s="685"/>
      <c r="O44" s="685">
        <v>19</v>
      </c>
      <c r="P44" s="685"/>
      <c r="Q44" s="685"/>
      <c r="R44" s="685">
        <v>20</v>
      </c>
      <c r="S44" s="685"/>
      <c r="T44" s="685"/>
      <c r="U44" s="685">
        <v>20</v>
      </c>
      <c r="V44" s="685"/>
      <c r="W44" s="685"/>
      <c r="X44" s="685">
        <v>19</v>
      </c>
      <c r="Y44" s="685"/>
      <c r="Z44" s="685"/>
      <c r="AA44" s="685">
        <v>19</v>
      </c>
      <c r="AB44" s="685"/>
      <c r="AC44" s="685"/>
      <c r="AD44" s="685">
        <v>19</v>
      </c>
      <c r="AE44" s="685"/>
      <c r="AF44" s="685"/>
      <c r="AG44" s="685">
        <v>20</v>
      </c>
      <c r="AH44" s="685"/>
      <c r="AI44" s="685"/>
      <c r="AJ44" s="686">
        <f>+SUM(D44:AI44)</f>
        <v>237</v>
      </c>
      <c r="AK44" s="686"/>
      <c r="AL44" s="231"/>
      <c r="AM44" s="224"/>
      <c r="AN44" s="224"/>
      <c r="AO44" s="224"/>
      <c r="AP44" s="224"/>
      <c r="AQ44" s="224"/>
    </row>
    <row r="45" spans="1:43" ht="5.0999999999999996" customHeight="1">
      <c r="A45" s="232"/>
      <c r="B45" s="232"/>
      <c r="C45" s="232"/>
      <c r="D45" s="224"/>
      <c r="E45" s="224"/>
      <c r="F45" s="224"/>
      <c r="G45" s="224"/>
      <c r="H45" s="224"/>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33"/>
      <c r="AK45" s="221"/>
      <c r="AL45" s="207"/>
      <c r="AM45" s="207"/>
      <c r="AN45" s="92"/>
    </row>
    <row r="46" spans="1:43" ht="18" customHeight="1">
      <c r="A46" s="129" t="s">
        <v>447</v>
      </c>
      <c r="B46" s="221"/>
      <c r="D46" s="221"/>
      <c r="E46" s="221"/>
      <c r="F46" s="221"/>
      <c r="G46" s="221"/>
      <c r="H46" s="221"/>
      <c r="I46" s="221"/>
      <c r="J46" s="221"/>
      <c r="K46" s="221"/>
      <c r="L46" s="221"/>
      <c r="M46" s="221"/>
      <c r="N46" s="221"/>
      <c r="O46" s="221"/>
      <c r="P46" s="221"/>
      <c r="Q46" s="221"/>
      <c r="R46" s="221"/>
      <c r="S46" s="221"/>
      <c r="T46" s="221"/>
      <c r="U46" s="221"/>
      <c r="V46" s="221"/>
      <c r="W46" s="207"/>
      <c r="X46" s="221"/>
      <c r="Y46" s="221"/>
      <c r="Z46" s="221"/>
      <c r="AA46" s="221"/>
      <c r="AB46" s="221"/>
      <c r="AC46" s="221"/>
      <c r="AD46" s="221"/>
      <c r="AE46" s="221"/>
      <c r="AF46" s="221"/>
      <c r="AG46" s="221"/>
      <c r="AH46" s="221"/>
      <c r="AI46" s="221"/>
      <c r="AJ46" s="233"/>
      <c r="AK46" s="221"/>
      <c r="AL46" s="207"/>
      <c r="AM46" s="207"/>
      <c r="AN46" s="92"/>
    </row>
    <row r="47" spans="1:43" ht="45" customHeight="1">
      <c r="A47" s="667" t="s">
        <v>448</v>
      </c>
      <c r="B47" s="667"/>
      <c r="C47" s="667" t="s">
        <v>429</v>
      </c>
      <c r="D47" s="667"/>
      <c r="E47" s="675" t="s">
        <v>449</v>
      </c>
      <c r="F47" s="675"/>
      <c r="G47" s="675"/>
      <c r="H47" s="675"/>
      <c r="I47" s="224"/>
      <c r="J47" s="224"/>
      <c r="K47" s="224"/>
      <c r="L47" s="224"/>
      <c r="M47" s="224"/>
      <c r="N47" s="224"/>
      <c r="O47" s="224"/>
      <c r="P47" s="224"/>
      <c r="Q47" s="224"/>
      <c r="R47" s="224"/>
      <c r="S47" s="224"/>
      <c r="T47" s="224"/>
      <c r="U47" s="224"/>
      <c r="W47" s="207"/>
      <c r="X47" s="221"/>
      <c r="Y47" s="221"/>
      <c r="Z47" s="221"/>
      <c r="AA47" s="221"/>
      <c r="AB47" s="221"/>
      <c r="AC47" s="221"/>
      <c r="AD47" s="221"/>
      <c r="AE47" s="221"/>
      <c r="AF47" s="221"/>
      <c r="AG47" s="221"/>
      <c r="AH47" s="221"/>
      <c r="AI47" s="221"/>
      <c r="AJ47" s="233"/>
      <c r="AK47" s="221"/>
      <c r="AL47" s="207"/>
      <c r="AM47" s="207"/>
      <c r="AN47" s="92"/>
    </row>
    <row r="48" spans="1:43" ht="18" customHeight="1">
      <c r="A48" s="675" t="s">
        <v>451</v>
      </c>
      <c r="B48" s="675"/>
      <c r="C48" s="706">
        <f>ROUNDDOWN(IF(AL37&lt;=30,1,1+ROUNDUP((AL37-30)/30,0)),1)</f>
        <v>3</v>
      </c>
      <c r="D48" s="706"/>
      <c r="E48" s="706">
        <f>ROUNDDOWN(AL37/6,1)</f>
        <v>14.5</v>
      </c>
      <c r="F48" s="706"/>
      <c r="G48" s="706"/>
      <c r="H48" s="706"/>
      <c r="I48" s="224"/>
      <c r="J48" s="224"/>
      <c r="K48" s="224"/>
      <c r="L48" s="224"/>
      <c r="M48" s="224"/>
      <c r="N48" s="224"/>
      <c r="O48" s="224"/>
      <c r="P48" s="224"/>
      <c r="Q48" s="224"/>
      <c r="R48" s="224"/>
      <c r="S48" s="224"/>
      <c r="T48" s="224"/>
      <c r="U48" s="224"/>
      <c r="W48" s="207"/>
      <c r="X48" s="221"/>
      <c r="Y48" s="221"/>
      <c r="Z48" s="221"/>
      <c r="AA48" s="221"/>
      <c r="AB48" s="221"/>
      <c r="AC48" s="221"/>
      <c r="AD48" s="221"/>
      <c r="AE48" s="221"/>
      <c r="AF48" s="221"/>
      <c r="AG48" s="221"/>
      <c r="AH48" s="221"/>
      <c r="AI48" s="221"/>
      <c r="AJ48" s="233"/>
      <c r="AK48" s="221"/>
      <c r="AL48" s="207"/>
      <c r="AM48" s="207"/>
      <c r="AN48" s="92"/>
    </row>
    <row r="49" spans="1:40" ht="5.0999999999999996" customHeight="1">
      <c r="A49" s="232"/>
      <c r="B49" s="232"/>
      <c r="C49" s="232"/>
      <c r="D49" s="232"/>
      <c r="E49" s="232"/>
      <c r="F49" s="232"/>
      <c r="G49" s="232"/>
      <c r="H49" s="232"/>
      <c r="I49" s="232"/>
      <c r="J49" s="221"/>
      <c r="K49" s="221"/>
      <c r="L49" s="221"/>
      <c r="M49" s="233"/>
      <c r="N49" s="221"/>
      <c r="O49" s="221"/>
      <c r="P49" s="221"/>
      <c r="Q49" s="224"/>
      <c r="W49" s="207"/>
      <c r="X49" s="221"/>
      <c r="Y49" s="221"/>
      <c r="Z49" s="221"/>
      <c r="AA49" s="221"/>
      <c r="AB49" s="221"/>
      <c r="AC49" s="221"/>
      <c r="AD49" s="221"/>
      <c r="AE49" s="221"/>
      <c r="AF49" s="221"/>
      <c r="AG49" s="221"/>
      <c r="AH49" s="221"/>
      <c r="AI49" s="221"/>
      <c r="AJ49" s="233"/>
      <c r="AK49" s="221"/>
      <c r="AL49" s="207"/>
      <c r="AM49" s="207"/>
      <c r="AN49" s="92"/>
    </row>
    <row r="50" spans="1:40" ht="21" customHeight="1">
      <c r="A50" s="129" t="s">
        <v>452</v>
      </c>
      <c r="B50" s="86"/>
      <c r="C50" s="202"/>
      <c r="D50" s="202"/>
      <c r="E50" s="202"/>
      <c r="F50" s="20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202"/>
      <c r="AM50" s="202"/>
      <c r="AN50" s="92"/>
    </row>
    <row r="51" spans="1:40" ht="24.95" customHeight="1">
      <c r="A51" s="92"/>
      <c r="B51" s="207"/>
      <c r="C51" s="698" t="str">
        <f>IF(VLOOKUP($AK$1,[2]選択肢!$A$1:$J$31,C56,FALSE)=0,"-",VLOOKUP($AK$1,[2]選択肢!$A$1:$J$31,C56,FALSE))</f>
        <v>管理者</v>
      </c>
      <c r="D51" s="699"/>
      <c r="E51" s="701" t="str">
        <f>IF(VLOOKUP($AK$1,[2]選択肢!$A$1:$J$31,E56,FALSE)=0,"-",VLOOKUP($AK$1,[2]選択肢!$A$1:$J$31,E56,FALSE))</f>
        <v>サービス管理責任者</v>
      </c>
      <c r="F51" s="701"/>
      <c r="G51" s="701"/>
      <c r="H51" s="701"/>
      <c r="I51" s="698" t="str">
        <f>IF(VLOOKUP($AK$1,[2]選択肢!$A$1:$J$31,I56,FALSE)=0,"-",VLOOKUP($AK$1,[2]選択肢!$A$1:$J$31,I56,FALSE))</f>
        <v>世話人</v>
      </c>
      <c r="J51" s="699"/>
      <c r="K51" s="699"/>
      <c r="L51" s="699"/>
      <c r="M51" s="699"/>
      <c r="N51" s="700"/>
      <c r="O51" s="698" t="str">
        <f>IF(VLOOKUP($AK$1,[2]選択肢!$A$1:$J$31,O56,FALSE)=0,"-",VLOOKUP($AK$1,[2]選択肢!$A$1:$J$31,O56,FALSE))</f>
        <v>その他職員</v>
      </c>
      <c r="P51" s="699"/>
      <c r="Q51" s="699"/>
      <c r="R51" s="699"/>
      <c r="S51" s="699"/>
      <c r="T51" s="700"/>
      <c r="U51" s="698" t="str">
        <f>IF(VLOOKUP($AK$1,[2]選択肢!$A$1:$J$31,U56,FALSE)=0,"-",VLOOKUP($AK$1,[2]選択肢!$A$1:$J$31,U56,FALSE))</f>
        <v>-</v>
      </c>
      <c r="V51" s="699"/>
      <c r="W51" s="699"/>
      <c r="X51" s="699"/>
      <c r="Y51" s="699"/>
      <c r="Z51" s="700"/>
      <c r="AA51" s="698" t="str">
        <f>IF(VLOOKUP($AK$1,[2]選択肢!$A$1:$J$31,AA56,FALSE)=0,"-",VLOOKUP($AK$1,[2]選択肢!$A$1:$J$31,AA56,FALSE))</f>
        <v>-</v>
      </c>
      <c r="AB51" s="699"/>
      <c r="AC51" s="699"/>
      <c r="AD51" s="699"/>
      <c r="AE51" s="699"/>
      <c r="AF51" s="700"/>
      <c r="AG51" s="701" t="str">
        <f>IF(VLOOKUP($AK$1,[2]選択肢!$A$1:$J$31,AG56,FALSE)=0,"-",VLOOKUP($AK$1,[2]選択肢!$A$1:$J$31,AG56,FALSE))</f>
        <v>-</v>
      </c>
      <c r="AH51" s="701"/>
      <c r="AI51" s="701"/>
      <c r="AJ51" s="701"/>
      <c r="AK51" s="701"/>
      <c r="AL51" s="701" t="str">
        <f>IF(VLOOKUP($AK$1,[2]選択肢!$A$1:$J$31,AL56,FALSE)=0,"-",VLOOKUP($AK$1,[2]選択肢!$A$1:$J$31,AL56,FALSE))</f>
        <v>-</v>
      </c>
      <c r="AM51" s="701"/>
      <c r="AN51" s="92"/>
    </row>
    <row r="52" spans="1:40" ht="18" customHeight="1">
      <c r="A52" s="92"/>
      <c r="B52" s="207"/>
      <c r="C52" s="234" t="s">
        <v>453</v>
      </c>
      <c r="D52" s="234" t="s">
        <v>454</v>
      </c>
      <c r="E52" s="235" t="s">
        <v>453</v>
      </c>
      <c r="F52" s="702" t="s">
        <v>454</v>
      </c>
      <c r="G52" s="702"/>
      <c r="H52" s="702"/>
      <c r="I52" s="703" t="s">
        <v>453</v>
      </c>
      <c r="J52" s="704"/>
      <c r="K52" s="705"/>
      <c r="L52" s="703" t="s">
        <v>454</v>
      </c>
      <c r="M52" s="704"/>
      <c r="N52" s="705"/>
      <c r="O52" s="703" t="s">
        <v>453</v>
      </c>
      <c r="P52" s="704"/>
      <c r="Q52" s="705"/>
      <c r="R52" s="703" t="s">
        <v>454</v>
      </c>
      <c r="S52" s="704"/>
      <c r="T52" s="705"/>
      <c r="U52" s="703" t="s">
        <v>453</v>
      </c>
      <c r="V52" s="704"/>
      <c r="W52" s="705"/>
      <c r="X52" s="703" t="s">
        <v>454</v>
      </c>
      <c r="Y52" s="704"/>
      <c r="Z52" s="705"/>
      <c r="AA52" s="703" t="s">
        <v>453</v>
      </c>
      <c r="AB52" s="704"/>
      <c r="AC52" s="705"/>
      <c r="AD52" s="703" t="s">
        <v>454</v>
      </c>
      <c r="AE52" s="704"/>
      <c r="AF52" s="705"/>
      <c r="AG52" s="703" t="s">
        <v>453</v>
      </c>
      <c r="AH52" s="704"/>
      <c r="AI52" s="705"/>
      <c r="AJ52" s="703" t="s">
        <v>454</v>
      </c>
      <c r="AK52" s="705"/>
      <c r="AL52" s="235" t="s">
        <v>98</v>
      </c>
      <c r="AM52" s="235" t="s">
        <v>99</v>
      </c>
      <c r="AN52" s="92"/>
    </row>
    <row r="53" spans="1:40" ht="18" customHeight="1">
      <c r="A53" s="92"/>
      <c r="B53" s="236" t="s">
        <v>455</v>
      </c>
      <c r="C53" s="235">
        <f>COUNTIFS($B$11:$B$30,C$51,$C$11:$C$30,"A",$E$11:$E$30,"*")</f>
        <v>0</v>
      </c>
      <c r="D53" s="235">
        <f>COUNTIFS($B$11:$B$30,C$51,$C$11:$C$30,"B",$E$11:$E$30,"*")</f>
        <v>0</v>
      </c>
      <c r="E53" s="235">
        <f>COUNTIFS($B$11:$B$30,E$51,$C$11:$C$30,"A",$E$11:$E$30,"*")</f>
        <v>1</v>
      </c>
      <c r="F53" s="703">
        <f>COUNTIFS($B$11:$B$30,E$51,$C$11:$C$30,"B",$E$11:$E$30,"*")</f>
        <v>1</v>
      </c>
      <c r="G53" s="704"/>
      <c r="H53" s="705"/>
      <c r="I53" s="703">
        <f>COUNTIFS($B$11:$B$30,I$51,$C$11:$C$30,"A",$E$11:$E$30,"*")</f>
        <v>0</v>
      </c>
      <c r="J53" s="704"/>
      <c r="K53" s="705"/>
      <c r="L53" s="703">
        <f>COUNTIFS($B$11:$B$30,I$51,$C$11:$C$30,"B",$E$11:$E$30,"*")</f>
        <v>0</v>
      </c>
      <c r="M53" s="704"/>
      <c r="N53" s="705"/>
      <c r="O53" s="703">
        <f>COUNTIFS($B$11:$B$30,O$51,$C$11:$C$30,"A",$E$11:$E$30,"*")</f>
        <v>0</v>
      </c>
      <c r="P53" s="704"/>
      <c r="Q53" s="705"/>
      <c r="R53" s="703">
        <f>COUNTIFS($B$11:$B$30,O$51,$C$11:$C$30,"B",$E$11:$E$30,"*")</f>
        <v>0</v>
      </c>
      <c r="S53" s="704"/>
      <c r="T53" s="705"/>
      <c r="U53" s="703">
        <f>COUNTIFS($B$11:$B$30,U$51,$C$11:$C$30,"A",$E$11:$E$30,"*")</f>
        <v>0</v>
      </c>
      <c r="V53" s="704"/>
      <c r="W53" s="705"/>
      <c r="X53" s="703">
        <f>COUNTIFS($B$11:$B$30,U$51,$C$11:$C$30,"B",$E$11:$E$30,"*")</f>
        <v>0</v>
      </c>
      <c r="Y53" s="704"/>
      <c r="Z53" s="705"/>
      <c r="AA53" s="703">
        <f>COUNTIFS($B$11:$B$30,AA$51,$C$11:$C$30,"A",$E$11:$E$30,"*")</f>
        <v>0</v>
      </c>
      <c r="AB53" s="704"/>
      <c r="AC53" s="705"/>
      <c r="AD53" s="703">
        <f>COUNTIFS($B$11:$B$30,AA$51,$C$11:$C$30,"B",$E$11:$E$30,"*")</f>
        <v>0</v>
      </c>
      <c r="AE53" s="704"/>
      <c r="AF53" s="705"/>
      <c r="AG53" s="703">
        <f>COUNTIFS($B$11:$B$30,AG$51,$C$11:$C$30,"A",$E$11:$E$30,"*")</f>
        <v>0</v>
      </c>
      <c r="AH53" s="704"/>
      <c r="AI53" s="705"/>
      <c r="AJ53" s="703">
        <f>COUNTIFS($B$11:$B$30,AG$51,$C$11:$C$30,"B",$E$11:$E$30,"*")</f>
        <v>0</v>
      </c>
      <c r="AK53" s="705"/>
      <c r="AL53" s="235">
        <f>COUNTIFS($B$11:$B$30,AL$51,$C$11:$C$30,"A",$E$11:$E$30,"*")</f>
        <v>0</v>
      </c>
      <c r="AM53" s="235">
        <f>COUNTIFS($B$11:$B$30,AL$51,$C$11:$C$30,"B",$E$11:$E$30,"*")</f>
        <v>0</v>
      </c>
      <c r="AN53" s="92"/>
    </row>
    <row r="54" spans="1:40" ht="18" customHeight="1">
      <c r="A54" s="92"/>
      <c r="B54" s="223" t="s">
        <v>456</v>
      </c>
      <c r="C54" s="237"/>
      <c r="D54" s="237"/>
      <c r="E54" s="235">
        <f>COUNTIFS($B$11:$B$30,E$51,$C$11:$C$30,"C",$E$11:$E$30,"*")</f>
        <v>1</v>
      </c>
      <c r="F54" s="703">
        <f>COUNTIFS($B$11:$B$30,E$51,$C$11:$C$30,"D",$E$11:$E$30,"*")</f>
        <v>1</v>
      </c>
      <c r="G54" s="704"/>
      <c r="H54" s="705"/>
      <c r="I54" s="703">
        <f>COUNTIFS($B$11:$B$30,I$51,$C$11:$C$30,"C",$E$11:$E$30,"*")</f>
        <v>0</v>
      </c>
      <c r="J54" s="704"/>
      <c r="K54" s="705"/>
      <c r="L54" s="703">
        <f>COUNTIFS($B$11:$B$30,I$51,$C$11:$C$30,"D",$E$11:$E$30,"*")</f>
        <v>0</v>
      </c>
      <c r="M54" s="704"/>
      <c r="N54" s="705"/>
      <c r="O54" s="703">
        <f>COUNTIFS($B$11:$B$30,O$51,$C$11:$C$30,"C",$E$11:$E$30,"*")</f>
        <v>0</v>
      </c>
      <c r="P54" s="704"/>
      <c r="Q54" s="705"/>
      <c r="R54" s="703">
        <f>COUNTIFS($B$11:$B$30,O$51,$C$11:$C$30,"D",$E$11:$E$30,"*")</f>
        <v>0</v>
      </c>
      <c r="S54" s="704"/>
      <c r="T54" s="705"/>
      <c r="U54" s="703">
        <f>COUNTIFS($B$11:$B$30,U$51,$C$11:$C$30,"C",$E$11:$E$30,"*")</f>
        <v>0</v>
      </c>
      <c r="V54" s="704"/>
      <c r="W54" s="705"/>
      <c r="X54" s="703">
        <f>COUNTIFS($B$11:$B$30,U$51,$C$11:$C$30,"D",$E$11:$E$30,"*")</f>
        <v>0</v>
      </c>
      <c r="Y54" s="704"/>
      <c r="Z54" s="705"/>
      <c r="AA54" s="703">
        <f>COUNTIFS($B$11:$B$30,AA$51,$C$11:$C$30,"C",$E$11:$E$30,"*")</f>
        <v>0</v>
      </c>
      <c r="AB54" s="704"/>
      <c r="AC54" s="705"/>
      <c r="AD54" s="703">
        <f>COUNTIFS($B$11:$B$30,AA$51,$C$11:$C$30,"D",$E$11:$E$30,"*")</f>
        <v>0</v>
      </c>
      <c r="AE54" s="704"/>
      <c r="AF54" s="705"/>
      <c r="AG54" s="703">
        <f>COUNTIFS($B$11:$B$30,AG$51,$C$11:$C$30,"C",$E$11:$E$30,"*")</f>
        <v>0</v>
      </c>
      <c r="AH54" s="704"/>
      <c r="AI54" s="705"/>
      <c r="AJ54" s="703">
        <f>COUNTIFS($B$11:$B$30,AG$51,$C$11:$C$30,"D",$E$11:$E$30,"*")</f>
        <v>0</v>
      </c>
      <c r="AK54" s="705"/>
      <c r="AL54" s="235">
        <f>COUNTIFS($B$11:$B$30,AL$51,$C$11:$C$30,"C",$E$11:$E$30,"*")</f>
        <v>0</v>
      </c>
      <c r="AM54" s="235">
        <f>COUNTIFS($B$11:$B$30,AL$51,$C$11:$C$30,"D",$E$11:$E$30,"*")</f>
        <v>0</v>
      </c>
      <c r="AN54" s="92"/>
    </row>
    <row r="55" spans="1:40" ht="24.95" customHeight="1">
      <c r="A55" s="92"/>
      <c r="B55" s="223" t="s">
        <v>457</v>
      </c>
      <c r="C55" s="708"/>
      <c r="D55" s="709"/>
      <c r="E55" s="698" t="str">
        <f>IF($AK$3="４週",SUMIFS($AK$11:$AK$30,$B$11:$B$30,E51)/4/$AH$5,IF($AK$3="歴月",SUMIFS($AK$11:$AK$30,$B$11:$B$30,E51)/$AL$5,"記載する期間を選択してください"))</f>
        <v>記載する期間を選択してください</v>
      </c>
      <c r="F55" s="699"/>
      <c r="G55" s="699"/>
      <c r="H55" s="700"/>
      <c r="I55" s="698" t="str">
        <f>IF($AK$3="４週",SUMIFS($AK$11:$AK$30,$B$11:$B$30,I51)/4/$AH$5,IF($AK$3="歴月",SUMIFS($AK$11:$AK$30,$B$11:$B$30,I51)/$AL$5,"記載する期間を選択してください"))</f>
        <v>記載する期間を選択してください</v>
      </c>
      <c r="J55" s="699"/>
      <c r="K55" s="699"/>
      <c r="L55" s="699"/>
      <c r="M55" s="699"/>
      <c r="N55" s="700"/>
      <c r="O55" s="698" t="str">
        <f>IF($AK$3="４週",SUMIFS($AK$11:$AK$30,$B$11:$B$30,O51)/4/$AH$5,IF($AK$3="歴月",SUMIFS($AK$11:$AK$30,$B$11:$B$30,O51)/$AL$5,"記載する期間を選択してください"))</f>
        <v>記載する期間を選択してください</v>
      </c>
      <c r="P55" s="699"/>
      <c r="Q55" s="699"/>
      <c r="R55" s="699"/>
      <c r="S55" s="699"/>
      <c r="T55" s="700"/>
      <c r="U55" s="698" t="str">
        <f>IF($AK$3="４週",SUMIFS($AK$11:$AK$30,$B$11:$B$30,U51)/4/$AH$5,IF($AK$3="歴月",SUMIFS($AK$11:$AK$30,$B$11:$B$30,U51)/$AL$5,"記載する期間を選択してください"))</f>
        <v>記載する期間を選択してください</v>
      </c>
      <c r="V55" s="699"/>
      <c r="W55" s="699"/>
      <c r="X55" s="699"/>
      <c r="Y55" s="699"/>
      <c r="Z55" s="700"/>
      <c r="AA55" s="698" t="str">
        <f>IF($AK$3="４週",SUMIFS($AK$11:$AK$30,$B$11:$B$30,AA51)/4/$AH$5,IF($AK$3="歴月",SUMIFS($AK$11:$AK$30,$B$11:$B$30,AA51)/$AL$5,"記載する期間を選択してください"))</f>
        <v>記載する期間を選択してください</v>
      </c>
      <c r="AB55" s="699"/>
      <c r="AC55" s="699"/>
      <c r="AD55" s="699"/>
      <c r="AE55" s="699"/>
      <c r="AF55" s="700"/>
      <c r="AG55" s="698" t="str">
        <f>IF($AK$3="４週",SUMIFS($AK$11:$AK$30,$B$11:$B$30,AG51)/4/$AH$5,IF($AK$3="歴月",SUMIFS($AK$11:$AK$30,$B$11:$B$30,AG51)/$AL$5,"記載する期間を選択してください"))</f>
        <v>記載する期間を選択してください</v>
      </c>
      <c r="AH55" s="699"/>
      <c r="AI55" s="699"/>
      <c r="AJ55" s="699"/>
      <c r="AK55" s="700"/>
      <c r="AL55" s="698" t="str">
        <f>IF($AK$3="４週",SUMIFS($AK$11:$AK$30,$B$11:$B$30,AL51)/4/$AH$5,IF($AK$3="歴月",SUMIFS($AK$11:$AK$30,$B$11:$B$30,AL51)/$AL$5,"記載する期間を選択してください"))</f>
        <v>記載する期間を選択してください</v>
      </c>
      <c r="AM55" s="700"/>
      <c r="AN55" s="92"/>
    </row>
    <row r="56" spans="1:40" ht="5.0999999999999996" customHeight="1">
      <c r="A56" s="92"/>
      <c r="B56" s="86"/>
      <c r="C56" s="238">
        <v>2</v>
      </c>
      <c r="D56" s="238"/>
      <c r="E56" s="238">
        <v>3</v>
      </c>
      <c r="F56" s="238"/>
      <c r="G56" s="238"/>
      <c r="H56" s="238"/>
      <c r="I56" s="238">
        <v>4</v>
      </c>
      <c r="J56" s="238"/>
      <c r="K56" s="238"/>
      <c r="L56" s="238"/>
      <c r="M56" s="238"/>
      <c r="N56" s="238"/>
      <c r="O56" s="238">
        <v>5</v>
      </c>
      <c r="P56" s="238"/>
      <c r="Q56" s="238"/>
      <c r="R56" s="238"/>
      <c r="S56" s="238"/>
      <c r="T56" s="238"/>
      <c r="U56" s="238">
        <v>6</v>
      </c>
      <c r="V56" s="238"/>
      <c r="W56" s="238"/>
      <c r="X56" s="238"/>
      <c r="Y56" s="238"/>
      <c r="Z56" s="238"/>
      <c r="AA56" s="238">
        <v>7</v>
      </c>
      <c r="AB56" s="238"/>
      <c r="AC56" s="238"/>
      <c r="AD56" s="238"/>
      <c r="AE56" s="238"/>
      <c r="AF56" s="238"/>
      <c r="AG56" s="238">
        <v>8</v>
      </c>
      <c r="AH56" s="238"/>
      <c r="AI56" s="238"/>
      <c r="AJ56" s="238"/>
      <c r="AK56" s="238"/>
      <c r="AL56" s="238">
        <v>9</v>
      </c>
      <c r="AM56" s="239"/>
      <c r="AN56" s="92"/>
    </row>
    <row r="57" spans="1:40" ht="15" customHeight="1">
      <c r="A57" s="221" t="s">
        <v>458</v>
      </c>
      <c r="B57" s="240"/>
      <c r="C57" s="241"/>
      <c r="D57" s="241"/>
      <c r="E57" s="241"/>
      <c r="F57" s="242"/>
      <c r="G57" s="241"/>
      <c r="H57" s="238"/>
      <c r="I57" s="238"/>
      <c r="J57" s="238"/>
      <c r="K57" s="238"/>
      <c r="L57" s="238"/>
      <c r="M57" s="238"/>
      <c r="N57" s="238"/>
      <c r="O57" s="238"/>
      <c r="P57" s="238"/>
      <c r="Q57" s="238"/>
      <c r="R57" s="238">
        <v>6</v>
      </c>
      <c r="S57" s="238"/>
      <c r="T57" s="238"/>
      <c r="U57" s="238"/>
      <c r="V57" s="238"/>
      <c r="W57" s="238"/>
      <c r="X57" s="238">
        <v>7</v>
      </c>
      <c r="Y57" s="238"/>
      <c r="Z57" s="238"/>
      <c r="AA57" s="238"/>
      <c r="AB57" s="238"/>
      <c r="AC57" s="238"/>
      <c r="AD57" s="238">
        <v>8</v>
      </c>
      <c r="AE57" s="238"/>
      <c r="AF57" s="238"/>
      <c r="AG57" s="243"/>
      <c r="AH57" s="243"/>
      <c r="AI57" s="243"/>
      <c r="AJ57" s="243">
        <v>9</v>
      </c>
      <c r="AK57" s="244"/>
      <c r="AL57" s="244"/>
      <c r="AM57" s="92"/>
    </row>
    <row r="58" spans="1:40" s="221" customFormat="1" ht="15" customHeight="1">
      <c r="A58" s="221" t="s">
        <v>459</v>
      </c>
      <c r="B58" s="232"/>
      <c r="C58" s="232"/>
      <c r="D58" s="232"/>
      <c r="E58" s="232"/>
      <c r="F58" s="232"/>
      <c r="G58" s="232"/>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row>
    <row r="59" spans="1:40" s="221" customFormat="1" ht="15" customHeight="1">
      <c r="A59" s="221" t="s">
        <v>460</v>
      </c>
      <c r="B59" s="232"/>
      <c r="C59" s="232"/>
      <c r="D59" s="232"/>
      <c r="E59" s="232"/>
      <c r="F59" s="232"/>
      <c r="G59" s="232"/>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row>
    <row r="60" spans="1:40" s="221" customFormat="1" ht="15" customHeight="1">
      <c r="A60" s="221" t="s">
        <v>461</v>
      </c>
      <c r="B60" s="232"/>
      <c r="C60" s="232"/>
      <c r="D60" s="232"/>
      <c r="E60" s="232"/>
      <c r="F60" s="232"/>
      <c r="G60" s="232"/>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row>
    <row r="61" spans="1:40" s="221" customFormat="1" ht="15" customHeight="1">
      <c r="A61" s="221" t="s">
        <v>462</v>
      </c>
      <c r="B61" s="232"/>
      <c r="C61" s="232"/>
      <c r="D61" s="232"/>
      <c r="E61" s="232"/>
      <c r="F61" s="232"/>
      <c r="G61" s="2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40" ht="15" customHeight="1">
      <c r="A62" s="221" t="s">
        <v>463</v>
      </c>
      <c r="B62" s="245"/>
      <c r="C62" s="221"/>
      <c r="D62" s="221"/>
      <c r="E62" s="221"/>
      <c r="F62" s="221"/>
      <c r="G62" s="221"/>
    </row>
    <row r="63" spans="1:40" ht="15" customHeight="1">
      <c r="A63" s="221" t="s">
        <v>464</v>
      </c>
      <c r="B63" s="245"/>
      <c r="C63" s="221"/>
      <c r="D63" s="221"/>
      <c r="E63" s="221"/>
      <c r="F63" s="221"/>
      <c r="G63" s="221"/>
    </row>
    <row r="64" spans="1:40" ht="15" customHeight="1">
      <c r="A64" s="221"/>
      <c r="B64" s="236" t="s">
        <v>465</v>
      </c>
      <c r="C64" s="667" t="s">
        <v>466</v>
      </c>
      <c r="D64" s="667"/>
      <c r="E64" s="667"/>
      <c r="F64" s="221"/>
      <c r="G64" s="221"/>
    </row>
    <row r="65" spans="1:7" ht="15" customHeight="1">
      <c r="A65" s="221"/>
      <c r="B65" s="246" t="s">
        <v>430</v>
      </c>
      <c r="C65" s="686" t="s">
        <v>467</v>
      </c>
      <c r="D65" s="686"/>
      <c r="E65" s="686"/>
      <c r="F65" s="221"/>
      <c r="G65" s="221"/>
    </row>
    <row r="66" spans="1:7" ht="15" customHeight="1">
      <c r="A66" s="221"/>
      <c r="B66" s="246" t="s">
        <v>431</v>
      </c>
      <c r="C66" s="686" t="s">
        <v>468</v>
      </c>
      <c r="D66" s="686"/>
      <c r="E66" s="686"/>
      <c r="F66" s="221"/>
      <c r="G66" s="221"/>
    </row>
    <row r="67" spans="1:7" ht="15" customHeight="1">
      <c r="A67" s="221"/>
      <c r="B67" s="246" t="s">
        <v>432</v>
      </c>
      <c r="C67" s="686" t="s">
        <v>469</v>
      </c>
      <c r="D67" s="686"/>
      <c r="E67" s="686"/>
      <c r="F67" s="221"/>
      <c r="G67" s="221"/>
    </row>
    <row r="68" spans="1:7" ht="15" customHeight="1">
      <c r="A68" s="221"/>
      <c r="B68" s="246" t="s">
        <v>433</v>
      </c>
      <c r="C68" s="686" t="s">
        <v>470</v>
      </c>
      <c r="D68" s="686"/>
      <c r="E68" s="686"/>
      <c r="F68" s="221"/>
      <c r="G68" s="221"/>
    </row>
    <row r="69" spans="1:7" ht="15" customHeight="1">
      <c r="A69" s="221"/>
      <c r="B69" s="221" t="s">
        <v>471</v>
      </c>
      <c r="C69" s="221"/>
      <c r="D69" s="221"/>
      <c r="E69" s="221"/>
      <c r="F69" s="221"/>
      <c r="G69" s="221"/>
    </row>
    <row r="70" spans="1:7" ht="15" customHeight="1">
      <c r="A70" s="221"/>
      <c r="B70" s="221" t="s">
        <v>472</v>
      </c>
      <c r="C70" s="221"/>
      <c r="D70" s="221"/>
      <c r="E70" s="221"/>
      <c r="F70" s="221"/>
      <c r="G70" s="221"/>
    </row>
    <row r="71" spans="1:7" ht="15" customHeight="1">
      <c r="A71" s="221"/>
      <c r="B71" s="221" t="s">
        <v>473</v>
      </c>
      <c r="C71" s="221"/>
      <c r="D71" s="221"/>
      <c r="E71" s="221"/>
      <c r="F71" s="221"/>
      <c r="G71" s="221"/>
    </row>
    <row r="72" spans="1:7" ht="15" customHeight="1">
      <c r="A72" s="221" t="s">
        <v>474</v>
      </c>
      <c r="B72" s="245"/>
      <c r="C72" s="221"/>
      <c r="D72" s="221"/>
      <c r="E72" s="221"/>
      <c r="F72" s="221"/>
      <c r="G72" s="221"/>
    </row>
    <row r="73" spans="1:7" ht="15" customHeight="1">
      <c r="A73" s="221" t="s">
        <v>475</v>
      </c>
      <c r="B73" s="245"/>
      <c r="C73" s="221"/>
      <c r="D73" s="221"/>
      <c r="E73" s="221"/>
      <c r="F73" s="221"/>
      <c r="G73" s="221"/>
    </row>
    <row r="74" spans="1:7" ht="15" customHeight="1">
      <c r="A74" s="221" t="s">
        <v>476</v>
      </c>
      <c r="B74" s="245"/>
      <c r="C74" s="221"/>
      <c r="D74" s="221"/>
      <c r="E74" s="221"/>
      <c r="F74" s="221"/>
      <c r="G74" s="221"/>
    </row>
    <row r="75" spans="1:7" ht="15" customHeight="1">
      <c r="A75" s="221" t="s">
        <v>477</v>
      </c>
      <c r="B75" s="245"/>
      <c r="C75" s="221"/>
      <c r="D75" s="221"/>
      <c r="E75" s="221"/>
      <c r="F75" s="221"/>
      <c r="G75" s="221"/>
    </row>
    <row r="76" spans="1:7" ht="15" customHeight="1">
      <c r="A76" s="221" t="s">
        <v>478</v>
      </c>
      <c r="B76" s="245"/>
      <c r="C76" s="221"/>
      <c r="D76" s="221"/>
      <c r="E76" s="221"/>
      <c r="F76" s="221"/>
      <c r="G76" s="221"/>
    </row>
    <row r="77" spans="1:7" ht="15" customHeight="1">
      <c r="A77" s="221" t="s">
        <v>479</v>
      </c>
      <c r="B77" s="245"/>
      <c r="C77" s="221"/>
      <c r="D77" s="221"/>
      <c r="E77" s="221"/>
      <c r="F77" s="221"/>
      <c r="G77" s="221"/>
    </row>
    <row r="78" spans="1:7" ht="15" customHeight="1">
      <c r="A78" s="221" t="s">
        <v>480</v>
      </c>
      <c r="B78" s="245"/>
      <c r="C78" s="221"/>
      <c r="D78" s="221"/>
      <c r="E78" s="221"/>
      <c r="F78" s="221"/>
      <c r="G78" s="221"/>
    </row>
    <row r="79" spans="1:7" ht="15" customHeight="1">
      <c r="A79" s="221" t="s">
        <v>481</v>
      </c>
      <c r="B79" s="245"/>
      <c r="C79" s="221"/>
      <c r="D79" s="221"/>
      <c r="E79" s="221"/>
      <c r="F79" s="221"/>
      <c r="G79" s="221"/>
    </row>
    <row r="80" spans="1:7" ht="15" customHeight="1">
      <c r="A80" s="221" t="s">
        <v>482</v>
      </c>
      <c r="B80" s="245"/>
      <c r="C80" s="221"/>
      <c r="D80" s="221"/>
      <c r="E80" s="221"/>
      <c r="F80" s="221"/>
      <c r="G80" s="221"/>
    </row>
    <row r="81" spans="1:7" ht="15" customHeight="1">
      <c r="A81" s="221" t="s">
        <v>483</v>
      </c>
      <c r="B81" s="245"/>
      <c r="C81" s="221"/>
      <c r="D81" s="221"/>
      <c r="E81" s="221"/>
      <c r="F81" s="221"/>
      <c r="G81" s="221"/>
    </row>
    <row r="82" spans="1:7" ht="15" customHeight="1">
      <c r="A82" s="221" t="s">
        <v>484</v>
      </c>
      <c r="B82" s="245"/>
      <c r="C82" s="221"/>
      <c r="D82" s="221"/>
      <c r="E82" s="221"/>
      <c r="F82" s="221"/>
      <c r="G82" s="221"/>
    </row>
    <row r="83" spans="1:7" ht="15" customHeight="1">
      <c r="A83" s="221" t="s">
        <v>485</v>
      </c>
      <c r="B83" s="245"/>
      <c r="C83" s="221"/>
      <c r="D83" s="221"/>
      <c r="E83" s="221"/>
      <c r="F83" s="221"/>
      <c r="G83" s="221"/>
    </row>
    <row r="84" spans="1:7" ht="15" customHeight="1">
      <c r="A84" s="221" t="s">
        <v>486</v>
      </c>
      <c r="B84" s="245"/>
      <c r="C84" s="221"/>
      <c r="D84" s="221"/>
      <c r="E84" s="221"/>
      <c r="F84" s="221"/>
      <c r="G84" s="221"/>
    </row>
  </sheetData>
  <mergeCells count="209">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whole" operator="greaterThanOrEqual" allowBlank="1" showInputMessage="1" showErrorMessage="1" sqref="AG37:AG44 I37:I44 AD37:AD44 AA37:AA44 X37:X44 U37:U44 R37:R44 O37:O44 L37:L44 D37:F44" xr:uid="{D7412DAF-ACC2-442C-ADE9-8E37B47711D3}">
      <formula1>0</formula1>
    </dataValidation>
    <dataValidation type="list" allowBlank="1" showInputMessage="1" showErrorMessage="1" sqref="B11:B30" xr:uid="{4F5C60D6-8E58-4CC8-8D0F-2ADE45B4D6E0}">
      <formula1>INDIRECT($AK$1)</formula1>
    </dataValidation>
    <dataValidation type="list" allowBlank="1" showInputMessage="1" showErrorMessage="1" sqref="AK3:AN3" xr:uid="{D3985BEC-EE15-402B-8667-6DF72D2DAFF3}">
      <formula1>"４週,歴月"</formula1>
    </dataValidation>
    <dataValidation type="list" allowBlank="1" showInputMessage="1" showErrorMessage="1" sqref="AK4:AN4" xr:uid="{2682CFA4-DE90-4CF0-8D30-D97EE319DC28}">
      <formula1>"予定,実績"</formula1>
    </dataValidation>
    <dataValidation operator="greaterThanOrEqual" allowBlank="1" showInputMessage="1" showErrorMessage="1" sqref="I45:I46 I49 L45:L46 L49 AL37:AL43 AJ37:AJ44" xr:uid="{ADE9132B-A694-4109-B317-A7DDF86C9721}"/>
    <dataValidation type="list" allowBlank="1" showInputMessage="1" showErrorMessage="1" sqref="C11:C30" xr:uid="{E25DF81A-8C77-4AD3-B910-F42AD023D3B4}">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2" manualBreakCount="2">
    <brk id="34" max="39" man="1"/>
    <brk id="71" max="3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A82A-3695-4418-80BD-5A9B05C614B8}">
  <sheetPr>
    <tabColor theme="8" tint="0.59999389629810485"/>
  </sheetPr>
  <dimension ref="A1:AQ87"/>
  <sheetViews>
    <sheetView showGridLines="0" view="pageBreakPreview" zoomScaleNormal="100" zoomScaleSheetLayoutView="100" workbookViewId="0">
      <selection sqref="A1:E1"/>
    </sheetView>
  </sheetViews>
  <sheetFormatPr defaultColWidth="8.25" defaultRowHeight="21" customHeight="1"/>
  <cols>
    <col min="1" max="1" width="2.625" style="86" customWidth="1"/>
    <col min="2" max="2" width="14.875" style="87" customWidth="1"/>
    <col min="3" max="3" width="6.625" style="86" customWidth="1"/>
    <col min="4" max="5" width="7.625" style="86" customWidth="1"/>
    <col min="6" max="36" width="2.625" style="86" customWidth="1"/>
    <col min="37" max="37" width="6.625" style="86" customWidth="1"/>
    <col min="38" max="39" width="7.625" style="86" customWidth="1"/>
    <col min="40" max="40" width="5.625" style="86" customWidth="1"/>
    <col min="41" max="16384" width="8.25" style="86"/>
  </cols>
  <sheetData>
    <row r="1" spans="1:40" ht="24.95" customHeight="1">
      <c r="A1" s="198" t="s">
        <v>408</v>
      </c>
      <c r="C1" s="199"/>
      <c r="D1" s="199"/>
      <c r="E1" s="199"/>
      <c r="F1" s="199"/>
      <c r="G1" s="199"/>
      <c r="H1" s="199"/>
      <c r="I1" s="199"/>
      <c r="J1" s="199"/>
      <c r="K1" s="199"/>
      <c r="L1" s="199"/>
      <c r="M1" s="199"/>
      <c r="N1" s="199"/>
      <c r="O1" s="199"/>
      <c r="P1" s="199"/>
      <c r="Q1" s="199"/>
      <c r="R1" s="199"/>
      <c r="S1" s="199"/>
      <c r="T1" s="199"/>
      <c r="U1" s="199"/>
      <c r="V1" s="199"/>
      <c r="W1" s="199"/>
      <c r="X1" s="129"/>
      <c r="Y1" s="129"/>
      <c r="Z1" s="92"/>
      <c r="AA1" s="92"/>
      <c r="AB1" s="92"/>
      <c r="AC1" s="92"/>
      <c r="AD1" s="200"/>
      <c r="AE1" s="200"/>
      <c r="AF1" s="200"/>
      <c r="AG1" s="200"/>
      <c r="AH1" s="200"/>
      <c r="AI1" s="201" t="s">
        <v>409</v>
      </c>
      <c r="AJ1" s="201"/>
      <c r="AK1" s="660" t="s">
        <v>488</v>
      </c>
      <c r="AL1" s="660"/>
      <c r="AM1" s="660"/>
      <c r="AN1" s="660"/>
    </row>
    <row r="2" spans="1:40" ht="18" customHeight="1">
      <c r="A2" s="92"/>
      <c r="B2" s="202"/>
      <c r="C2" s="202"/>
      <c r="D2" s="202"/>
      <c r="E2" s="202"/>
      <c r="F2" s="202"/>
      <c r="G2" s="202"/>
      <c r="H2" s="202"/>
      <c r="I2" s="202"/>
      <c r="J2" s="202"/>
      <c r="K2" s="202"/>
      <c r="L2" s="202"/>
      <c r="M2" s="661"/>
      <c r="N2" s="661"/>
      <c r="O2" s="661"/>
      <c r="P2" s="661"/>
      <c r="Q2" s="662" t="s">
        <v>411</v>
      </c>
      <c r="R2" s="662"/>
      <c r="S2" s="661"/>
      <c r="T2" s="661"/>
      <c r="U2" s="662" t="s">
        <v>412</v>
      </c>
      <c r="V2" s="662"/>
      <c r="W2" s="202"/>
      <c r="X2" s="202"/>
      <c r="Y2" s="202"/>
      <c r="Z2" s="92"/>
      <c r="AA2" s="92"/>
      <c r="AC2" s="201"/>
      <c r="AD2" s="202"/>
      <c r="AE2" s="202"/>
      <c r="AF2" s="202"/>
      <c r="AG2" s="202"/>
      <c r="AH2" s="202"/>
      <c r="AI2" s="201" t="s">
        <v>413</v>
      </c>
      <c r="AJ2" s="201"/>
      <c r="AK2" s="663"/>
      <c r="AL2" s="663"/>
      <c r="AM2" s="663"/>
      <c r="AN2" s="663"/>
    </row>
    <row r="3" spans="1:40" ht="18" customHeight="1">
      <c r="A3" s="203"/>
      <c r="B3" s="203"/>
      <c r="C3" s="203"/>
      <c r="D3" s="203"/>
      <c r="E3" s="203"/>
      <c r="F3" s="203"/>
      <c r="G3" s="203"/>
      <c r="H3" s="203"/>
      <c r="I3" s="203"/>
      <c r="J3" s="203"/>
      <c r="K3" s="203"/>
      <c r="L3" s="203"/>
      <c r="M3" s="203"/>
      <c r="N3" s="203"/>
      <c r="O3" s="203"/>
      <c r="P3" s="203"/>
      <c r="Q3" s="203"/>
      <c r="R3" s="203"/>
      <c r="S3" s="203"/>
      <c r="T3" s="203"/>
      <c r="U3" s="203"/>
      <c r="V3" s="203"/>
      <c r="W3" s="203"/>
      <c r="Y3" s="204"/>
      <c r="Z3" s="204"/>
      <c r="AA3" s="204"/>
      <c r="AB3" s="92"/>
      <c r="AC3" s="204"/>
      <c r="AD3" s="204"/>
      <c r="AE3" s="204"/>
      <c r="AF3" s="204"/>
      <c r="AG3" s="204"/>
      <c r="AH3" s="204"/>
      <c r="AI3" s="205" t="s">
        <v>414</v>
      </c>
      <c r="AJ3" s="201"/>
      <c r="AK3" s="664" t="s">
        <v>489</v>
      </c>
      <c r="AL3" s="664"/>
      <c r="AM3" s="664"/>
      <c r="AN3" s="664"/>
    </row>
    <row r="4" spans="1:40" ht="18" customHeight="1">
      <c r="A4" s="203"/>
      <c r="B4" s="203"/>
      <c r="C4" s="203"/>
      <c r="D4" s="203"/>
      <c r="E4" s="203"/>
      <c r="F4" s="203"/>
      <c r="G4" s="203"/>
      <c r="H4" s="203"/>
      <c r="I4" s="203"/>
      <c r="J4" s="203"/>
      <c r="K4" s="203"/>
      <c r="L4" s="203"/>
      <c r="M4" s="203"/>
      <c r="N4" s="203"/>
      <c r="O4" s="203"/>
      <c r="P4" s="203"/>
      <c r="Q4" s="203"/>
      <c r="R4" s="203"/>
      <c r="S4" s="203"/>
      <c r="T4" s="203"/>
      <c r="U4" s="203"/>
      <c r="V4" s="203"/>
      <c r="W4" s="203"/>
      <c r="Y4" s="204"/>
      <c r="Z4" s="204"/>
      <c r="AA4" s="204"/>
      <c r="AB4" s="92"/>
      <c r="AC4" s="204"/>
      <c r="AD4" s="204"/>
      <c r="AE4" s="204"/>
      <c r="AF4" s="204"/>
      <c r="AG4" s="204"/>
      <c r="AH4" s="204"/>
      <c r="AI4" s="205" t="s">
        <v>415</v>
      </c>
      <c r="AJ4" s="201"/>
      <c r="AK4" s="664"/>
      <c r="AL4" s="664"/>
      <c r="AM4" s="664"/>
      <c r="AN4" s="664"/>
    </row>
    <row r="5" spans="1:40" ht="18" customHeight="1">
      <c r="A5" s="203"/>
      <c r="B5" s="203"/>
      <c r="C5" s="203"/>
      <c r="D5" s="203"/>
      <c r="E5" s="203"/>
      <c r="F5" s="203"/>
      <c r="G5" s="203"/>
      <c r="H5" s="203"/>
      <c r="I5" s="203"/>
      <c r="J5" s="203"/>
      <c r="K5" s="203"/>
      <c r="L5" s="203"/>
      <c r="M5" s="203"/>
      <c r="N5" s="203"/>
      <c r="O5" s="203"/>
      <c r="P5" s="203"/>
      <c r="Q5" s="203"/>
      <c r="R5" s="203"/>
      <c r="S5" s="203"/>
      <c r="U5" s="203"/>
      <c r="V5" s="203"/>
      <c r="W5" s="203"/>
      <c r="Y5" s="204"/>
      <c r="Z5" s="204"/>
      <c r="AA5" s="204"/>
      <c r="AB5" s="92"/>
      <c r="AC5" s="204"/>
      <c r="AD5" s="204"/>
      <c r="AE5" s="204"/>
      <c r="AF5" s="204"/>
      <c r="AG5" s="205" t="s">
        <v>416</v>
      </c>
      <c r="AH5" s="665"/>
      <c r="AI5" s="665"/>
      <c r="AJ5" s="665"/>
      <c r="AK5" s="204" t="s">
        <v>417</v>
      </c>
      <c r="AL5" s="206"/>
      <c r="AM5" s="204" t="s">
        <v>418</v>
      </c>
      <c r="AN5" s="92"/>
    </row>
    <row r="6" spans="1:40" ht="9.9499999999999993" customHeight="1">
      <c r="A6" s="92"/>
      <c r="B6" s="207"/>
      <c r="C6" s="207"/>
      <c r="D6" s="207"/>
      <c r="E6" s="207"/>
      <c r="F6" s="207"/>
      <c r="G6" s="207"/>
      <c r="H6" s="207"/>
      <c r="I6" s="207"/>
      <c r="J6" s="207"/>
      <c r="K6" s="207"/>
      <c r="L6" s="207"/>
      <c r="M6" s="207"/>
      <c r="N6" s="207"/>
      <c r="O6" s="207"/>
      <c r="P6" s="207"/>
      <c r="Q6" s="207"/>
      <c r="R6" s="207"/>
      <c r="S6" s="207"/>
      <c r="T6" s="207"/>
      <c r="U6" s="207"/>
      <c r="V6" s="207"/>
      <c r="W6" s="207"/>
      <c r="X6" s="202"/>
      <c r="Y6" s="202"/>
      <c r="Z6" s="202"/>
      <c r="AA6" s="202"/>
      <c r="AB6" s="202"/>
      <c r="AC6" s="202"/>
      <c r="AD6" s="202"/>
      <c r="AE6" s="202"/>
      <c r="AF6" s="202"/>
      <c r="AG6" s="202"/>
      <c r="AH6" s="202"/>
      <c r="AI6" s="202"/>
      <c r="AJ6" s="202"/>
      <c r="AK6" s="202"/>
      <c r="AL6" s="202"/>
      <c r="AM6" s="92"/>
      <c r="AN6" s="92"/>
    </row>
    <row r="7" spans="1:40" ht="15" customHeight="1">
      <c r="A7" s="666" t="s">
        <v>419</v>
      </c>
      <c r="B7" s="667" t="s">
        <v>420</v>
      </c>
      <c r="C7" s="668" t="s">
        <v>421</v>
      </c>
      <c r="D7" s="667" t="s">
        <v>422</v>
      </c>
      <c r="E7" s="671" t="s">
        <v>423</v>
      </c>
      <c r="F7" s="672" t="s">
        <v>424</v>
      </c>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3" t="s">
        <v>425</v>
      </c>
      <c r="AL7" s="675" t="s">
        <v>426</v>
      </c>
      <c r="AM7" s="676" t="s">
        <v>427</v>
      </c>
      <c r="AN7" s="676"/>
    </row>
    <row r="8" spans="1:40" ht="15" customHeight="1">
      <c r="A8" s="666"/>
      <c r="B8" s="667"/>
      <c r="C8" s="669"/>
      <c r="D8" s="667"/>
      <c r="E8" s="671"/>
      <c r="F8" s="667" t="s">
        <v>217</v>
      </c>
      <c r="G8" s="667"/>
      <c r="H8" s="667"/>
      <c r="I8" s="667"/>
      <c r="J8" s="667"/>
      <c r="K8" s="667"/>
      <c r="L8" s="667"/>
      <c r="M8" s="667" t="s">
        <v>218</v>
      </c>
      <c r="N8" s="667"/>
      <c r="O8" s="667"/>
      <c r="P8" s="667"/>
      <c r="Q8" s="667"/>
      <c r="R8" s="667"/>
      <c r="S8" s="667"/>
      <c r="T8" s="667" t="s">
        <v>219</v>
      </c>
      <c r="U8" s="667"/>
      <c r="V8" s="667"/>
      <c r="W8" s="667"/>
      <c r="X8" s="667"/>
      <c r="Y8" s="667"/>
      <c r="Z8" s="667"/>
      <c r="AA8" s="667" t="s">
        <v>220</v>
      </c>
      <c r="AB8" s="667"/>
      <c r="AC8" s="667"/>
      <c r="AD8" s="667"/>
      <c r="AE8" s="667"/>
      <c r="AF8" s="667"/>
      <c r="AG8" s="667"/>
      <c r="AH8" s="667" t="s">
        <v>428</v>
      </c>
      <c r="AI8" s="667"/>
      <c r="AJ8" s="667"/>
      <c r="AK8" s="673"/>
      <c r="AL8" s="675"/>
      <c r="AM8" s="676"/>
      <c r="AN8" s="676"/>
    </row>
    <row r="9" spans="1:40" ht="15" customHeight="1">
      <c r="A9" s="666"/>
      <c r="B9" s="667"/>
      <c r="C9" s="669"/>
      <c r="D9" s="667"/>
      <c r="E9" s="671"/>
      <c r="F9" s="208" t="e">
        <f>DATE($M$2,$S$2,1)</f>
        <v>#NUM!</v>
      </c>
      <c r="G9" s="208" t="e">
        <f>DATE($M$2,$S$2,2)</f>
        <v>#NUM!</v>
      </c>
      <c r="H9" s="208" t="e">
        <f>DATE($M$2,$S$2,3)</f>
        <v>#NUM!</v>
      </c>
      <c r="I9" s="208" t="e">
        <f>DATE($M$2,$S$2,4)</f>
        <v>#NUM!</v>
      </c>
      <c r="J9" s="208" t="e">
        <f>DATE($M$2,$S$2,5)</f>
        <v>#NUM!</v>
      </c>
      <c r="K9" s="208" t="e">
        <f>DATE($M$2,$S$2,6)</f>
        <v>#NUM!</v>
      </c>
      <c r="L9" s="208" t="e">
        <f>DATE($M$2,$S$2,7)</f>
        <v>#NUM!</v>
      </c>
      <c r="M9" s="208" t="e">
        <f>DATE($M$2,$S$2,8)</f>
        <v>#NUM!</v>
      </c>
      <c r="N9" s="208" t="e">
        <f>DATE($M$2,$S$2,9)</f>
        <v>#NUM!</v>
      </c>
      <c r="O9" s="208" t="e">
        <f>DATE($M$2,$S$2,10)</f>
        <v>#NUM!</v>
      </c>
      <c r="P9" s="208" t="e">
        <f>DATE($M$2,$S$2,11)</f>
        <v>#NUM!</v>
      </c>
      <c r="Q9" s="208" t="e">
        <f>DATE($M$2,$S$2,12)</f>
        <v>#NUM!</v>
      </c>
      <c r="R9" s="208" t="e">
        <f>DATE($M$2,$S$2,13)</f>
        <v>#NUM!</v>
      </c>
      <c r="S9" s="208" t="e">
        <f>DATE($M$2,$S$2,14)</f>
        <v>#NUM!</v>
      </c>
      <c r="T9" s="208" t="e">
        <f>DATE($M$2,$S$2,15)</f>
        <v>#NUM!</v>
      </c>
      <c r="U9" s="208" t="e">
        <f>DATE($M$2,$S$2,16)</f>
        <v>#NUM!</v>
      </c>
      <c r="V9" s="208" t="e">
        <f>DATE($M$2,$S$2,17)</f>
        <v>#NUM!</v>
      </c>
      <c r="W9" s="208" t="e">
        <f>DATE($M$2,$S$2,18)</f>
        <v>#NUM!</v>
      </c>
      <c r="X9" s="208" t="e">
        <f>DATE($M$2,$S$2,19)</f>
        <v>#NUM!</v>
      </c>
      <c r="Y9" s="208" t="e">
        <f>DATE($M$2,$S$2,20)</f>
        <v>#NUM!</v>
      </c>
      <c r="Z9" s="208" t="e">
        <f>DATE($M$2,$S$2,21)</f>
        <v>#NUM!</v>
      </c>
      <c r="AA9" s="208" t="e">
        <f>DATE($M$2,$S$2,22)</f>
        <v>#NUM!</v>
      </c>
      <c r="AB9" s="208" t="e">
        <f>DATE($M$2,$S$2,23)</f>
        <v>#NUM!</v>
      </c>
      <c r="AC9" s="208" t="e">
        <f>DATE($M$2,$S$2,24)</f>
        <v>#NUM!</v>
      </c>
      <c r="AD9" s="208" t="e">
        <f>DATE($M$2,$S$2,25)</f>
        <v>#NUM!</v>
      </c>
      <c r="AE9" s="208" t="e">
        <f>DATE($M$2,$S$2,26)</f>
        <v>#NUM!</v>
      </c>
      <c r="AF9" s="208" t="e">
        <f>DATE($M$2,$S$2,27)</f>
        <v>#NUM!</v>
      </c>
      <c r="AG9" s="208" t="e">
        <f>DATE($M$2,$S$2,28)</f>
        <v>#NUM!</v>
      </c>
      <c r="AH9" s="208" t="e">
        <f>IF(DAY(EOMONTH(F9,0))&lt;29,"",DATE($M$2,$S$2,29))</f>
        <v>#NUM!</v>
      </c>
      <c r="AI9" s="208" t="e">
        <f>IF(DAY(EOMONTH(F9,0))&lt;30,"",DATE($M$2,$S$2,30))</f>
        <v>#NUM!</v>
      </c>
      <c r="AJ9" s="208" t="e">
        <f>IF(DAY(EOMONTH(F9,0))&lt;31,"",DATE($M$2,$S$2,31))</f>
        <v>#NUM!</v>
      </c>
      <c r="AK9" s="673"/>
      <c r="AL9" s="675"/>
      <c r="AM9" s="676"/>
      <c r="AN9" s="676"/>
    </row>
    <row r="10" spans="1:40" ht="15" customHeight="1">
      <c r="A10" s="666"/>
      <c r="B10" s="667"/>
      <c r="C10" s="670"/>
      <c r="D10" s="667"/>
      <c r="E10" s="671"/>
      <c r="F10" s="209" t="e">
        <f>DATE($M$2,$S$2,1)</f>
        <v>#NUM!</v>
      </c>
      <c r="G10" s="209" t="e">
        <f>DATE($M$2,$S$2,2)</f>
        <v>#NUM!</v>
      </c>
      <c r="H10" s="209" t="e">
        <f>DATE($M$2,$S$2,3)</f>
        <v>#NUM!</v>
      </c>
      <c r="I10" s="209" t="e">
        <f>DATE($M$2,$S$2,4)</f>
        <v>#NUM!</v>
      </c>
      <c r="J10" s="209" t="e">
        <f>DATE($M$2,$S$2,5)</f>
        <v>#NUM!</v>
      </c>
      <c r="K10" s="209" t="e">
        <f>DATE($M$2,$S$2,6)</f>
        <v>#NUM!</v>
      </c>
      <c r="L10" s="209" t="e">
        <f>DATE($M$2,$S$2,7)</f>
        <v>#NUM!</v>
      </c>
      <c r="M10" s="209" t="e">
        <f>DATE($M$2,$S$2,8)</f>
        <v>#NUM!</v>
      </c>
      <c r="N10" s="209" t="e">
        <f>DATE($M$2,$S$2,9)</f>
        <v>#NUM!</v>
      </c>
      <c r="O10" s="209" t="e">
        <f>DATE($M$2,$S$2,10)</f>
        <v>#NUM!</v>
      </c>
      <c r="P10" s="209" t="e">
        <f>DATE($M$2,$S$2,11)</f>
        <v>#NUM!</v>
      </c>
      <c r="Q10" s="209" t="e">
        <f>DATE($M$2,$S$2,12)</f>
        <v>#NUM!</v>
      </c>
      <c r="R10" s="209" t="e">
        <f>DATE($M$2,$S$2,13)</f>
        <v>#NUM!</v>
      </c>
      <c r="S10" s="209" t="e">
        <f>DATE($M$2,$S$2,14)</f>
        <v>#NUM!</v>
      </c>
      <c r="T10" s="209" t="e">
        <f>DATE($M$2,$S$2,15)</f>
        <v>#NUM!</v>
      </c>
      <c r="U10" s="209" t="e">
        <f>DATE($M$2,$S$2,16)</f>
        <v>#NUM!</v>
      </c>
      <c r="V10" s="209" t="e">
        <f>DATE($M$2,$S$2,17)</f>
        <v>#NUM!</v>
      </c>
      <c r="W10" s="209" t="e">
        <f>DATE($M$2,$S$2,18)</f>
        <v>#NUM!</v>
      </c>
      <c r="X10" s="209" t="e">
        <f>DATE($M$2,$S$2,19)</f>
        <v>#NUM!</v>
      </c>
      <c r="Y10" s="209" t="e">
        <f>DATE($M$2,$S$2,20)</f>
        <v>#NUM!</v>
      </c>
      <c r="Z10" s="209" t="e">
        <f>DATE($M$2,$S$2,21)</f>
        <v>#NUM!</v>
      </c>
      <c r="AA10" s="209" t="e">
        <f>DATE($M$2,$S$2,22)</f>
        <v>#NUM!</v>
      </c>
      <c r="AB10" s="209" t="e">
        <f>DATE($M$2,$S$2,23)</f>
        <v>#NUM!</v>
      </c>
      <c r="AC10" s="209" t="e">
        <f>DATE($M$2,$S$2,24)</f>
        <v>#NUM!</v>
      </c>
      <c r="AD10" s="209" t="e">
        <f>DATE($M$2,$S$2,25)</f>
        <v>#NUM!</v>
      </c>
      <c r="AE10" s="209" t="e">
        <f>DATE($M$2,$S$2,26)</f>
        <v>#NUM!</v>
      </c>
      <c r="AF10" s="209" t="e">
        <f>DATE($M$2,$S$2,27)</f>
        <v>#NUM!</v>
      </c>
      <c r="AG10" s="209" t="e">
        <f>DATE($M$2,$S$2,28)</f>
        <v>#NUM!</v>
      </c>
      <c r="AH10" s="209" t="e">
        <f>IF(DAY(EOMONTH(F10,0))&lt;29,"",DATE($M$2,$S$2,29))</f>
        <v>#NUM!</v>
      </c>
      <c r="AI10" s="209" t="e">
        <f>IF(DAY(EOMONTH(F10,0))&lt;30,"",DATE($M$2,$S$2,30))</f>
        <v>#NUM!</v>
      </c>
      <c r="AJ10" s="209" t="e">
        <f>IF(DAY(EOMONTH(F10,0))&lt;31,"",DATE($M$2,$S$2,31))</f>
        <v>#NUM!</v>
      </c>
      <c r="AK10" s="673"/>
      <c r="AL10" s="675"/>
      <c r="AM10" s="676"/>
      <c r="AN10" s="676"/>
    </row>
    <row r="11" spans="1:40" ht="18" customHeight="1">
      <c r="A11" s="210">
        <v>1</v>
      </c>
      <c r="B11" s="211"/>
      <c r="C11" s="212"/>
      <c r="D11" s="213"/>
      <c r="E11" s="214"/>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f>+SUM(F11:AJ11)</f>
        <v>0</v>
      </c>
      <c r="AL11" s="217">
        <f>IF($AK$3="４週",AK11/4,AK11/(DAY(EOMONTH($F$9,0))/7))</f>
        <v>0</v>
      </c>
      <c r="AM11" s="674"/>
      <c r="AN11" s="674"/>
    </row>
    <row r="12" spans="1:40" ht="18" customHeight="1">
      <c r="A12" s="210">
        <v>2</v>
      </c>
      <c r="B12" s="211"/>
      <c r="C12" s="212"/>
      <c r="D12" s="213"/>
      <c r="E12" s="214"/>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f t="shared" ref="AK12:AK31" si="0">+SUM(F12:AJ12)</f>
        <v>0</v>
      </c>
      <c r="AL12" s="217">
        <f>IF($AK$3="４週",AK12/4,AK12/(DAY(EOMONTH($F$9,0))/7))</f>
        <v>0</v>
      </c>
      <c r="AM12" s="674"/>
      <c r="AN12" s="674"/>
    </row>
    <row r="13" spans="1:40" ht="18" customHeight="1">
      <c r="A13" s="210">
        <v>3</v>
      </c>
      <c r="B13" s="211"/>
      <c r="C13" s="212"/>
      <c r="D13" s="213"/>
      <c r="E13" s="214"/>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f t="shared" si="0"/>
        <v>0</v>
      </c>
      <c r="AL13" s="217">
        <f>IF($AK$3="４週",AK13/4,AK13/(DAY(EOMONTH($F$9,0))/7))</f>
        <v>0</v>
      </c>
      <c r="AM13" s="674"/>
      <c r="AN13" s="674"/>
    </row>
    <row r="14" spans="1:40" ht="18" customHeight="1">
      <c r="A14" s="210">
        <v>4</v>
      </c>
      <c r="B14" s="211"/>
      <c r="C14" s="212"/>
      <c r="D14" s="213"/>
      <c r="E14" s="214"/>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f t="shared" si="0"/>
        <v>0</v>
      </c>
      <c r="AL14" s="217">
        <f>IF($AK$3="４週",AK14/4,AK14/(DAY(EOMONTH($F$9,0))/7))</f>
        <v>0</v>
      </c>
      <c r="AM14" s="674"/>
      <c r="AN14" s="674"/>
    </row>
    <row r="15" spans="1:40" ht="18" customHeight="1">
      <c r="A15" s="210">
        <v>5</v>
      </c>
      <c r="B15" s="211"/>
      <c r="C15" s="212"/>
      <c r="D15" s="213"/>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f t="shared" si="0"/>
        <v>0</v>
      </c>
      <c r="AL15" s="217">
        <f t="shared" ref="AL15:AL30" si="1">IF($AK$3="４週",AK15/4,AK15/(DAY(EOMONTH($F$9,0))/7))</f>
        <v>0</v>
      </c>
      <c r="AM15" s="674"/>
      <c r="AN15" s="674"/>
    </row>
    <row r="16" spans="1:40" ht="18" customHeight="1">
      <c r="A16" s="210">
        <v>6</v>
      </c>
      <c r="B16" s="211"/>
      <c r="C16" s="212"/>
      <c r="D16" s="213"/>
      <c r="E16" s="214"/>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f t="shared" si="0"/>
        <v>0</v>
      </c>
      <c r="AL16" s="217">
        <f t="shared" si="1"/>
        <v>0</v>
      </c>
      <c r="AM16" s="674"/>
      <c r="AN16" s="674"/>
    </row>
    <row r="17" spans="1:40" ht="18" customHeight="1">
      <c r="A17" s="210">
        <v>7</v>
      </c>
      <c r="B17" s="211"/>
      <c r="C17" s="212"/>
      <c r="D17" s="213"/>
      <c r="E17" s="214"/>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f t="shared" si="0"/>
        <v>0</v>
      </c>
      <c r="AL17" s="217">
        <f t="shared" si="1"/>
        <v>0</v>
      </c>
      <c r="AM17" s="674"/>
      <c r="AN17" s="674"/>
    </row>
    <row r="18" spans="1:40" ht="18" customHeight="1">
      <c r="A18" s="210">
        <v>8</v>
      </c>
      <c r="B18" s="211"/>
      <c r="C18" s="212"/>
      <c r="D18" s="213"/>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f t="shared" si="0"/>
        <v>0</v>
      </c>
      <c r="AL18" s="217">
        <f t="shared" si="1"/>
        <v>0</v>
      </c>
      <c r="AM18" s="674"/>
      <c r="AN18" s="674"/>
    </row>
    <row r="19" spans="1:40" ht="18" customHeight="1">
      <c r="A19" s="210">
        <v>9</v>
      </c>
      <c r="B19" s="211"/>
      <c r="C19" s="212"/>
      <c r="D19" s="213"/>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6">
        <f t="shared" si="0"/>
        <v>0</v>
      </c>
      <c r="AL19" s="217">
        <f t="shared" si="1"/>
        <v>0</v>
      </c>
      <c r="AM19" s="674"/>
      <c r="AN19" s="674"/>
    </row>
    <row r="20" spans="1:40" ht="18" customHeight="1">
      <c r="A20" s="210">
        <v>10</v>
      </c>
      <c r="B20" s="211"/>
      <c r="C20" s="212"/>
      <c r="D20" s="213"/>
      <c r="E20" s="214"/>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f t="shared" si="0"/>
        <v>0</v>
      </c>
      <c r="AL20" s="217">
        <f t="shared" si="1"/>
        <v>0</v>
      </c>
      <c r="AM20" s="674"/>
      <c r="AN20" s="674"/>
    </row>
    <row r="21" spans="1:40" ht="18" customHeight="1">
      <c r="A21" s="210">
        <v>11</v>
      </c>
      <c r="B21" s="211"/>
      <c r="C21" s="212"/>
      <c r="D21" s="213"/>
      <c r="E21" s="214"/>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f t="shared" si="0"/>
        <v>0</v>
      </c>
      <c r="AL21" s="217">
        <f t="shared" si="1"/>
        <v>0</v>
      </c>
      <c r="AM21" s="674"/>
      <c r="AN21" s="674"/>
    </row>
    <row r="22" spans="1:40" ht="18" customHeight="1">
      <c r="A22" s="210">
        <v>12</v>
      </c>
      <c r="B22" s="211"/>
      <c r="C22" s="212"/>
      <c r="D22" s="213"/>
      <c r="E22" s="214"/>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6">
        <f t="shared" si="0"/>
        <v>0</v>
      </c>
      <c r="AL22" s="217">
        <f t="shared" si="1"/>
        <v>0</v>
      </c>
      <c r="AM22" s="674"/>
      <c r="AN22" s="674"/>
    </row>
    <row r="23" spans="1:40" ht="18" customHeight="1">
      <c r="A23" s="210">
        <v>13</v>
      </c>
      <c r="B23" s="211"/>
      <c r="C23" s="212"/>
      <c r="D23" s="213"/>
      <c r="E23" s="214"/>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f t="shared" si="0"/>
        <v>0</v>
      </c>
      <c r="AL23" s="217">
        <f t="shared" si="1"/>
        <v>0</v>
      </c>
      <c r="AM23" s="674"/>
      <c r="AN23" s="674"/>
    </row>
    <row r="24" spans="1:40" ht="18" customHeight="1">
      <c r="A24" s="210">
        <v>14</v>
      </c>
      <c r="B24" s="211"/>
      <c r="C24" s="212"/>
      <c r="D24" s="213"/>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f t="shared" si="0"/>
        <v>0</v>
      </c>
      <c r="AL24" s="217">
        <f t="shared" si="1"/>
        <v>0</v>
      </c>
      <c r="AM24" s="674"/>
      <c r="AN24" s="674"/>
    </row>
    <row r="25" spans="1:40" ht="18" customHeight="1">
      <c r="A25" s="210">
        <v>15</v>
      </c>
      <c r="B25" s="211"/>
      <c r="C25" s="212"/>
      <c r="D25" s="213"/>
      <c r="E25" s="214"/>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f t="shared" si="0"/>
        <v>0</v>
      </c>
      <c r="AL25" s="217">
        <f t="shared" si="1"/>
        <v>0</v>
      </c>
      <c r="AM25" s="674"/>
      <c r="AN25" s="674"/>
    </row>
    <row r="26" spans="1:40" ht="18" customHeight="1">
      <c r="A26" s="210">
        <v>16</v>
      </c>
      <c r="B26" s="211"/>
      <c r="C26" s="212"/>
      <c r="D26" s="213"/>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f t="shared" si="0"/>
        <v>0</v>
      </c>
      <c r="AL26" s="217">
        <f t="shared" si="1"/>
        <v>0</v>
      </c>
      <c r="AM26" s="674"/>
      <c r="AN26" s="674"/>
    </row>
    <row r="27" spans="1:40" ht="18" customHeight="1">
      <c r="A27" s="210">
        <v>17</v>
      </c>
      <c r="B27" s="211"/>
      <c r="C27" s="212"/>
      <c r="D27" s="213"/>
      <c r="E27" s="214"/>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f t="shared" si="0"/>
        <v>0</v>
      </c>
      <c r="AL27" s="217">
        <f t="shared" si="1"/>
        <v>0</v>
      </c>
      <c r="AM27" s="674"/>
      <c r="AN27" s="674"/>
    </row>
    <row r="28" spans="1:40" ht="18" customHeight="1">
      <c r="A28" s="210">
        <v>18</v>
      </c>
      <c r="B28" s="211"/>
      <c r="C28" s="212"/>
      <c r="D28" s="213"/>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f t="shared" si="0"/>
        <v>0</v>
      </c>
      <c r="AL28" s="217">
        <f t="shared" si="1"/>
        <v>0</v>
      </c>
      <c r="AM28" s="674"/>
      <c r="AN28" s="674"/>
    </row>
    <row r="29" spans="1:40" ht="18" customHeight="1">
      <c r="A29" s="210">
        <v>19</v>
      </c>
      <c r="B29" s="211"/>
      <c r="C29" s="212"/>
      <c r="D29" s="213"/>
      <c r="E29" s="214"/>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6">
        <f t="shared" si="0"/>
        <v>0</v>
      </c>
      <c r="AL29" s="217">
        <f t="shared" si="1"/>
        <v>0</v>
      </c>
      <c r="AM29" s="674"/>
      <c r="AN29" s="674"/>
    </row>
    <row r="30" spans="1:40" ht="18" customHeight="1">
      <c r="A30" s="210">
        <v>20</v>
      </c>
      <c r="B30" s="211"/>
      <c r="C30" s="212"/>
      <c r="D30" s="213"/>
      <c r="E30" s="214"/>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6">
        <f t="shared" si="0"/>
        <v>0</v>
      </c>
      <c r="AL30" s="217">
        <f t="shared" si="1"/>
        <v>0</v>
      </c>
      <c r="AM30" s="674"/>
      <c r="AN30" s="674"/>
    </row>
    <row r="31" spans="1:40" ht="18" customHeight="1">
      <c r="A31" s="671" t="s">
        <v>221</v>
      </c>
      <c r="B31" s="681"/>
      <c r="C31" s="681"/>
      <c r="D31" s="681"/>
      <c r="E31" s="681"/>
      <c r="F31" s="218">
        <f>+SUM(F11:F30)</f>
        <v>0</v>
      </c>
      <c r="G31" s="218">
        <f t="shared" ref="G31:AJ31" si="2">+SUM(G11:G30)</f>
        <v>0</v>
      </c>
      <c r="H31" s="218">
        <f t="shared" si="2"/>
        <v>0</v>
      </c>
      <c r="I31" s="218">
        <f t="shared" si="2"/>
        <v>0</v>
      </c>
      <c r="J31" s="218">
        <f t="shared" si="2"/>
        <v>0</v>
      </c>
      <c r="K31" s="218">
        <f t="shared" si="2"/>
        <v>0</v>
      </c>
      <c r="L31" s="218">
        <f t="shared" si="2"/>
        <v>0</v>
      </c>
      <c r="M31" s="218">
        <f t="shared" si="2"/>
        <v>0</v>
      </c>
      <c r="N31" s="218">
        <f t="shared" si="2"/>
        <v>0</v>
      </c>
      <c r="O31" s="218">
        <f t="shared" si="2"/>
        <v>0</v>
      </c>
      <c r="P31" s="218">
        <f t="shared" si="2"/>
        <v>0</v>
      </c>
      <c r="Q31" s="218">
        <f t="shared" si="2"/>
        <v>0</v>
      </c>
      <c r="R31" s="218">
        <f t="shared" si="2"/>
        <v>0</v>
      </c>
      <c r="S31" s="218">
        <f t="shared" si="2"/>
        <v>0</v>
      </c>
      <c r="T31" s="218">
        <f t="shared" si="2"/>
        <v>0</v>
      </c>
      <c r="U31" s="218">
        <f t="shared" si="2"/>
        <v>0</v>
      </c>
      <c r="V31" s="218">
        <f t="shared" si="2"/>
        <v>0</v>
      </c>
      <c r="W31" s="218">
        <f t="shared" si="2"/>
        <v>0</v>
      </c>
      <c r="X31" s="218">
        <f t="shared" si="2"/>
        <v>0</v>
      </c>
      <c r="Y31" s="218">
        <f t="shared" si="2"/>
        <v>0</v>
      </c>
      <c r="Z31" s="218">
        <f t="shared" si="2"/>
        <v>0</v>
      </c>
      <c r="AA31" s="218">
        <f t="shared" si="2"/>
        <v>0</v>
      </c>
      <c r="AB31" s="218">
        <f t="shared" si="2"/>
        <v>0</v>
      </c>
      <c r="AC31" s="218">
        <f t="shared" si="2"/>
        <v>0</v>
      </c>
      <c r="AD31" s="218">
        <f t="shared" si="2"/>
        <v>0</v>
      </c>
      <c r="AE31" s="218">
        <f t="shared" si="2"/>
        <v>0</v>
      </c>
      <c r="AF31" s="218">
        <f t="shared" si="2"/>
        <v>0</v>
      </c>
      <c r="AG31" s="218">
        <f t="shared" si="2"/>
        <v>0</v>
      </c>
      <c r="AH31" s="218">
        <f t="shared" si="2"/>
        <v>0</v>
      </c>
      <c r="AI31" s="218">
        <f t="shared" si="2"/>
        <v>0</v>
      </c>
      <c r="AJ31" s="218">
        <f t="shared" si="2"/>
        <v>0</v>
      </c>
      <c r="AK31" s="216">
        <f t="shared" si="0"/>
        <v>0</v>
      </c>
      <c r="AL31" s="217">
        <f>IF($AK$3="４週",AK31/4,AK31/(DAY(EOMONTH($F$9,0))/7))</f>
        <v>0</v>
      </c>
      <c r="AM31" s="666"/>
      <c r="AN31" s="666"/>
    </row>
    <row r="32" spans="1:40" ht="18" customHeight="1">
      <c r="A32" s="681" t="s">
        <v>222</v>
      </c>
      <c r="B32" s="681"/>
      <c r="C32" s="681"/>
      <c r="D32" s="681"/>
      <c r="E32" s="68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8"/>
      <c r="AL32" s="220"/>
      <c r="AM32" s="666"/>
      <c r="AN32" s="666"/>
    </row>
    <row r="33" spans="1:43" ht="15" customHeight="1">
      <c r="A33" s="207"/>
      <c r="B33" s="207"/>
      <c r="C33" s="207"/>
      <c r="D33" s="207"/>
      <c r="E33" s="20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07"/>
      <c r="AL33" s="207"/>
      <c r="AM33" s="92"/>
    </row>
    <row r="34" spans="1:43" ht="15" customHeight="1">
      <c r="A34" s="207"/>
      <c r="B34" s="207"/>
      <c r="C34" s="207"/>
      <c r="D34" s="207"/>
      <c r="E34" s="20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07"/>
      <c r="AL34" s="207"/>
      <c r="AM34" s="92"/>
    </row>
    <row r="35" spans="1:43" ht="21" customHeight="1">
      <c r="A35" s="129" t="s">
        <v>434</v>
      </c>
      <c r="B35" s="207"/>
      <c r="C35" s="207"/>
      <c r="D35" s="207"/>
      <c r="E35" s="207"/>
      <c r="F35" s="207"/>
      <c r="G35" s="221"/>
      <c r="H35" s="221"/>
      <c r="I35" s="221"/>
      <c r="J35" s="221"/>
      <c r="K35" s="221"/>
      <c r="L35" s="221"/>
      <c r="M35" s="221"/>
      <c r="N35" s="221"/>
      <c r="O35" s="221"/>
      <c r="AM35" s="207"/>
      <c r="AN35" s="92"/>
    </row>
    <row r="36" spans="1:43" ht="32.25" customHeight="1">
      <c r="A36" s="667"/>
      <c r="B36" s="667"/>
      <c r="C36" s="667"/>
      <c r="D36" s="222">
        <v>4</v>
      </c>
      <c r="E36" s="222">
        <v>5</v>
      </c>
      <c r="F36" s="680">
        <v>6</v>
      </c>
      <c r="G36" s="680"/>
      <c r="H36" s="680"/>
      <c r="I36" s="680">
        <v>7</v>
      </c>
      <c r="J36" s="680"/>
      <c r="K36" s="680"/>
      <c r="L36" s="680">
        <v>8</v>
      </c>
      <c r="M36" s="680"/>
      <c r="N36" s="680"/>
      <c r="O36" s="680">
        <v>9</v>
      </c>
      <c r="P36" s="680"/>
      <c r="Q36" s="680"/>
      <c r="R36" s="680">
        <v>10</v>
      </c>
      <c r="S36" s="680"/>
      <c r="T36" s="680"/>
      <c r="U36" s="680">
        <v>11</v>
      </c>
      <c r="V36" s="680"/>
      <c r="W36" s="680"/>
      <c r="X36" s="680">
        <v>12</v>
      </c>
      <c r="Y36" s="680"/>
      <c r="Z36" s="680"/>
      <c r="AA36" s="680">
        <v>1</v>
      </c>
      <c r="AB36" s="680"/>
      <c r="AC36" s="680"/>
      <c r="AD36" s="680">
        <v>2</v>
      </c>
      <c r="AE36" s="680"/>
      <c r="AF36" s="680"/>
      <c r="AG36" s="680">
        <v>3</v>
      </c>
      <c r="AH36" s="680"/>
      <c r="AI36" s="680"/>
      <c r="AJ36" s="667" t="s">
        <v>3</v>
      </c>
      <c r="AK36" s="667"/>
      <c r="AL36" s="223" t="s">
        <v>435</v>
      </c>
      <c r="AM36" s="683" t="s">
        <v>436</v>
      </c>
      <c r="AN36" s="684"/>
      <c r="AO36" s="224"/>
      <c r="AP36" s="224"/>
      <c r="AQ36" s="224"/>
    </row>
    <row r="37" spans="1:43" ht="20.100000000000001" customHeight="1">
      <c r="A37" s="692" t="s">
        <v>437</v>
      </c>
      <c r="B37" s="692"/>
      <c r="C37" s="692"/>
      <c r="D37" s="225">
        <f>SUM(D38,D39,D40,D41,D43,D45)</f>
        <v>0</v>
      </c>
      <c r="E37" s="225">
        <f>SUM(E38,E39,E40,E41,E43,E45)</f>
        <v>0</v>
      </c>
      <c r="F37" s="677">
        <f>SUM(F38,F39,F40,F41,F43,F45)</f>
        <v>0</v>
      </c>
      <c r="G37" s="678"/>
      <c r="H37" s="679"/>
      <c r="I37" s="677">
        <f>SUM(I38,I39,I40,I41,I43,I45)</f>
        <v>0</v>
      </c>
      <c r="J37" s="678">
        <f t="shared" ref="J37:AI37" si="3">SUM(J38,J39,J40,J41,J43,J45)</f>
        <v>0</v>
      </c>
      <c r="K37" s="679">
        <f t="shared" si="3"/>
        <v>0</v>
      </c>
      <c r="L37" s="677">
        <f>SUM(L38,L39,L40,L41,L43,L45)</f>
        <v>0</v>
      </c>
      <c r="M37" s="678"/>
      <c r="N37" s="679"/>
      <c r="O37" s="677">
        <f>SUM(O38,O39,O40,O41,O43,O45)</f>
        <v>0</v>
      </c>
      <c r="P37" s="678"/>
      <c r="Q37" s="679"/>
      <c r="R37" s="677">
        <f>SUM(R38,R39,R40,R41,R43,R45)</f>
        <v>0</v>
      </c>
      <c r="S37" s="678"/>
      <c r="T37" s="679"/>
      <c r="U37" s="677">
        <f>SUM(U38,U39,U40,U41,U43,U45)</f>
        <v>0</v>
      </c>
      <c r="V37" s="678">
        <f t="shared" si="3"/>
        <v>0</v>
      </c>
      <c r="W37" s="679">
        <f t="shared" si="3"/>
        <v>0</v>
      </c>
      <c r="X37" s="677">
        <f>SUM(X38,X39,X40,X41,X43,X45)</f>
        <v>0</v>
      </c>
      <c r="Y37" s="678">
        <f t="shared" si="3"/>
        <v>0</v>
      </c>
      <c r="Z37" s="679">
        <f t="shared" si="3"/>
        <v>0</v>
      </c>
      <c r="AA37" s="677">
        <f>SUM(AA38,AA39,AA40,AA41,AA43,AA45)</f>
        <v>0</v>
      </c>
      <c r="AB37" s="678">
        <f t="shared" si="3"/>
        <v>0</v>
      </c>
      <c r="AC37" s="679">
        <f t="shared" si="3"/>
        <v>0</v>
      </c>
      <c r="AD37" s="677">
        <f>SUM(AD38,AD39,AD40,AD41,AD43,AD45)</f>
        <v>0</v>
      </c>
      <c r="AE37" s="678">
        <f t="shared" si="3"/>
        <v>0</v>
      </c>
      <c r="AF37" s="679">
        <f t="shared" si="3"/>
        <v>0</v>
      </c>
      <c r="AG37" s="677">
        <f>SUM(AG38,AG39,AG40,AG41,AG43,AG45)</f>
        <v>0</v>
      </c>
      <c r="AH37" s="678">
        <f t="shared" si="3"/>
        <v>0</v>
      </c>
      <c r="AI37" s="679">
        <f t="shared" si="3"/>
        <v>0</v>
      </c>
      <c r="AJ37" s="686">
        <f>SUM(D37:AI37)</f>
        <v>0</v>
      </c>
      <c r="AK37" s="686"/>
      <c r="AL37" s="250" t="e">
        <f>ROUNDUP(AJ37/AJ47,1)</f>
        <v>#DIV/0!</v>
      </c>
      <c r="AM37" s="687"/>
      <c r="AN37" s="688"/>
      <c r="AO37" s="224"/>
      <c r="AP37" s="224"/>
      <c r="AQ37" s="224"/>
    </row>
    <row r="38" spans="1:43" s="229" customFormat="1" ht="20.100000000000001" customHeight="1">
      <c r="A38" s="247" t="s">
        <v>438</v>
      </c>
      <c r="B38" s="248"/>
      <c r="C38" s="249"/>
      <c r="D38" s="215"/>
      <c r="E38" s="215"/>
      <c r="F38" s="710"/>
      <c r="G38" s="711"/>
      <c r="H38" s="712"/>
      <c r="I38" s="710"/>
      <c r="J38" s="711"/>
      <c r="K38" s="712"/>
      <c r="L38" s="710"/>
      <c r="M38" s="711"/>
      <c r="N38" s="712"/>
      <c r="O38" s="710"/>
      <c r="P38" s="711"/>
      <c r="Q38" s="712"/>
      <c r="R38" s="710"/>
      <c r="S38" s="711"/>
      <c r="T38" s="712"/>
      <c r="U38" s="710"/>
      <c r="V38" s="711"/>
      <c r="W38" s="712"/>
      <c r="X38" s="710"/>
      <c r="Y38" s="711"/>
      <c r="Z38" s="712"/>
      <c r="AA38" s="710"/>
      <c r="AB38" s="711"/>
      <c r="AC38" s="712"/>
      <c r="AD38" s="710"/>
      <c r="AE38" s="711"/>
      <c r="AF38" s="712"/>
      <c r="AG38" s="710"/>
      <c r="AH38" s="711"/>
      <c r="AI38" s="712"/>
      <c r="AJ38" s="686">
        <f t="shared" ref="AJ38:AJ46" si="4">SUM(D38:AI38)</f>
        <v>0</v>
      </c>
      <c r="AK38" s="686"/>
      <c r="AL38" s="250" t="e">
        <f>ROUNDUP(AJ38/$AJ$47,1)</f>
        <v>#DIV/0!</v>
      </c>
      <c r="AM38" s="687"/>
      <c r="AN38" s="688"/>
      <c r="AO38" s="228"/>
      <c r="AP38" s="228"/>
      <c r="AQ38" s="228"/>
    </row>
    <row r="39" spans="1:43" s="229" customFormat="1" ht="20.100000000000001" customHeight="1">
      <c r="A39" s="247" t="s">
        <v>439</v>
      </c>
      <c r="B39" s="248"/>
      <c r="C39" s="249"/>
      <c r="D39" s="215"/>
      <c r="E39" s="215"/>
      <c r="F39" s="710"/>
      <c r="G39" s="711"/>
      <c r="H39" s="712"/>
      <c r="I39" s="710"/>
      <c r="J39" s="711"/>
      <c r="K39" s="712"/>
      <c r="L39" s="710"/>
      <c r="M39" s="711"/>
      <c r="N39" s="712"/>
      <c r="O39" s="710"/>
      <c r="P39" s="711"/>
      <c r="Q39" s="712"/>
      <c r="R39" s="710"/>
      <c r="S39" s="711"/>
      <c r="T39" s="712"/>
      <c r="U39" s="710"/>
      <c r="V39" s="711"/>
      <c r="W39" s="712"/>
      <c r="X39" s="710"/>
      <c r="Y39" s="711"/>
      <c r="Z39" s="712"/>
      <c r="AA39" s="710"/>
      <c r="AB39" s="711"/>
      <c r="AC39" s="712"/>
      <c r="AD39" s="710"/>
      <c r="AE39" s="711"/>
      <c r="AF39" s="712"/>
      <c r="AG39" s="710"/>
      <c r="AH39" s="711"/>
      <c r="AI39" s="712"/>
      <c r="AJ39" s="686">
        <f t="shared" si="4"/>
        <v>0</v>
      </c>
      <c r="AK39" s="686"/>
      <c r="AL39" s="250" t="e">
        <f>ROUNDUP(AJ39/$AJ$47,1)</f>
        <v>#DIV/0!</v>
      </c>
      <c r="AM39" s="687"/>
      <c r="AN39" s="688"/>
      <c r="AO39" s="228"/>
      <c r="AP39" s="228"/>
      <c r="AQ39" s="228"/>
    </row>
    <row r="40" spans="1:43" ht="20.100000000000001" customHeight="1">
      <c r="A40" s="247" t="s">
        <v>440</v>
      </c>
      <c r="B40" s="248"/>
      <c r="C40" s="249"/>
      <c r="D40" s="215"/>
      <c r="E40" s="215"/>
      <c r="F40" s="710"/>
      <c r="G40" s="711"/>
      <c r="H40" s="712"/>
      <c r="I40" s="710"/>
      <c r="J40" s="711"/>
      <c r="K40" s="712"/>
      <c r="L40" s="710"/>
      <c r="M40" s="711"/>
      <c r="N40" s="712"/>
      <c r="O40" s="710"/>
      <c r="P40" s="711"/>
      <c r="Q40" s="712"/>
      <c r="R40" s="710"/>
      <c r="S40" s="711"/>
      <c r="T40" s="712"/>
      <c r="U40" s="710"/>
      <c r="V40" s="711"/>
      <c r="W40" s="712"/>
      <c r="X40" s="710"/>
      <c r="Y40" s="711"/>
      <c r="Z40" s="712"/>
      <c r="AA40" s="710"/>
      <c r="AB40" s="711"/>
      <c r="AC40" s="712"/>
      <c r="AD40" s="710"/>
      <c r="AE40" s="711"/>
      <c r="AF40" s="712"/>
      <c r="AG40" s="710"/>
      <c r="AH40" s="711"/>
      <c r="AI40" s="712"/>
      <c r="AJ40" s="686">
        <f t="shared" si="4"/>
        <v>0</v>
      </c>
      <c r="AK40" s="686"/>
      <c r="AL40" s="250" t="e">
        <f>ROUNDUP(AJ40/$AJ$47,1)</f>
        <v>#DIV/0!</v>
      </c>
      <c r="AM40" s="687"/>
      <c r="AN40" s="688"/>
      <c r="AO40" s="224"/>
      <c r="AP40" s="224"/>
      <c r="AQ40" s="224"/>
    </row>
    <row r="41" spans="1:43" ht="20.100000000000001" customHeight="1">
      <c r="A41" s="697" t="s">
        <v>441</v>
      </c>
      <c r="B41" s="690"/>
      <c r="C41" s="691"/>
      <c r="D41" s="215"/>
      <c r="E41" s="215"/>
      <c r="F41" s="710"/>
      <c r="G41" s="711"/>
      <c r="H41" s="712"/>
      <c r="I41" s="710"/>
      <c r="J41" s="711"/>
      <c r="K41" s="712"/>
      <c r="L41" s="710"/>
      <c r="M41" s="711"/>
      <c r="N41" s="712"/>
      <c r="O41" s="710"/>
      <c r="P41" s="711"/>
      <c r="Q41" s="712"/>
      <c r="R41" s="710"/>
      <c r="S41" s="711"/>
      <c r="T41" s="712"/>
      <c r="U41" s="710"/>
      <c r="V41" s="711"/>
      <c r="W41" s="712"/>
      <c r="X41" s="710"/>
      <c r="Y41" s="711"/>
      <c r="Z41" s="712"/>
      <c r="AA41" s="710"/>
      <c r="AB41" s="711"/>
      <c r="AC41" s="712"/>
      <c r="AD41" s="710"/>
      <c r="AE41" s="711"/>
      <c r="AF41" s="712"/>
      <c r="AG41" s="710"/>
      <c r="AH41" s="711"/>
      <c r="AI41" s="712"/>
      <c r="AJ41" s="686">
        <f t="shared" si="4"/>
        <v>0</v>
      </c>
      <c r="AK41" s="686"/>
      <c r="AL41" s="713" t="e">
        <f>ROUNDUP(AJ41/$AJ$47,1)</f>
        <v>#DIV/0!</v>
      </c>
      <c r="AM41" s="687"/>
      <c r="AN41" s="688"/>
      <c r="AO41" s="224"/>
      <c r="AP41" s="224"/>
      <c r="AQ41" s="224"/>
    </row>
    <row r="42" spans="1:43" s="229" customFormat="1" ht="20.100000000000001" customHeight="1">
      <c r="A42" s="227"/>
      <c r="B42" s="693" t="s">
        <v>442</v>
      </c>
      <c r="C42" s="694"/>
      <c r="D42" s="215"/>
      <c r="E42" s="215"/>
      <c r="F42" s="710"/>
      <c r="G42" s="711"/>
      <c r="H42" s="712"/>
      <c r="I42" s="710"/>
      <c r="J42" s="711"/>
      <c r="K42" s="712"/>
      <c r="L42" s="710"/>
      <c r="M42" s="711"/>
      <c r="N42" s="712"/>
      <c r="O42" s="710"/>
      <c r="P42" s="711"/>
      <c r="Q42" s="712"/>
      <c r="R42" s="710"/>
      <c r="S42" s="711"/>
      <c r="T42" s="712"/>
      <c r="U42" s="710"/>
      <c r="V42" s="711"/>
      <c r="W42" s="712"/>
      <c r="X42" s="710"/>
      <c r="Y42" s="711"/>
      <c r="Z42" s="712"/>
      <c r="AA42" s="710"/>
      <c r="AB42" s="711"/>
      <c r="AC42" s="712"/>
      <c r="AD42" s="710"/>
      <c r="AE42" s="711"/>
      <c r="AF42" s="712"/>
      <c r="AG42" s="710"/>
      <c r="AH42" s="711"/>
      <c r="AI42" s="712"/>
      <c r="AJ42" s="686">
        <f t="shared" si="4"/>
        <v>0</v>
      </c>
      <c r="AK42" s="686"/>
      <c r="AL42" s="714"/>
      <c r="AM42" s="695" t="e">
        <f>ROUNDUP($AJ$42/$AJ$47,1)</f>
        <v>#DIV/0!</v>
      </c>
      <c r="AN42" s="696"/>
      <c r="AO42" s="228"/>
      <c r="AP42" s="228"/>
      <c r="AQ42" s="228"/>
    </row>
    <row r="43" spans="1:43" ht="20.100000000000001" customHeight="1">
      <c r="A43" s="697" t="s">
        <v>443</v>
      </c>
      <c r="B43" s="690"/>
      <c r="C43" s="691"/>
      <c r="D43" s="215"/>
      <c r="E43" s="215"/>
      <c r="F43" s="710"/>
      <c r="G43" s="711"/>
      <c r="H43" s="712"/>
      <c r="I43" s="710"/>
      <c r="J43" s="711"/>
      <c r="K43" s="712"/>
      <c r="L43" s="710"/>
      <c r="M43" s="711"/>
      <c r="N43" s="712"/>
      <c r="O43" s="710"/>
      <c r="P43" s="711"/>
      <c r="Q43" s="712"/>
      <c r="R43" s="710"/>
      <c r="S43" s="711"/>
      <c r="T43" s="712"/>
      <c r="U43" s="710"/>
      <c r="V43" s="711"/>
      <c r="W43" s="712"/>
      <c r="X43" s="710"/>
      <c r="Y43" s="711"/>
      <c r="Z43" s="712"/>
      <c r="AA43" s="710"/>
      <c r="AB43" s="711"/>
      <c r="AC43" s="712"/>
      <c r="AD43" s="710"/>
      <c r="AE43" s="711"/>
      <c r="AF43" s="712"/>
      <c r="AG43" s="710"/>
      <c r="AH43" s="711"/>
      <c r="AI43" s="712"/>
      <c r="AJ43" s="686">
        <f t="shared" si="4"/>
        <v>0</v>
      </c>
      <c r="AK43" s="686"/>
      <c r="AL43" s="713" t="e">
        <f>ROUNDUP(AJ43/$AJ$47,1)</f>
        <v>#DIV/0!</v>
      </c>
      <c r="AM43" s="687"/>
      <c r="AN43" s="688"/>
      <c r="AO43" s="224"/>
      <c r="AP43" s="224"/>
      <c r="AQ43" s="224"/>
    </row>
    <row r="44" spans="1:43" s="229" customFormat="1" ht="20.100000000000001" customHeight="1">
      <c r="A44" s="230"/>
      <c r="B44" s="693" t="s">
        <v>442</v>
      </c>
      <c r="C44" s="694"/>
      <c r="D44" s="215"/>
      <c r="E44" s="215"/>
      <c r="F44" s="710"/>
      <c r="G44" s="711"/>
      <c r="H44" s="712"/>
      <c r="I44" s="710"/>
      <c r="J44" s="711"/>
      <c r="K44" s="712"/>
      <c r="L44" s="710"/>
      <c r="M44" s="711"/>
      <c r="N44" s="712"/>
      <c r="O44" s="710"/>
      <c r="P44" s="711"/>
      <c r="Q44" s="712"/>
      <c r="R44" s="710"/>
      <c r="S44" s="711"/>
      <c r="T44" s="712"/>
      <c r="U44" s="710"/>
      <c r="V44" s="711"/>
      <c r="W44" s="712"/>
      <c r="X44" s="710"/>
      <c r="Y44" s="711"/>
      <c r="Z44" s="712"/>
      <c r="AA44" s="710"/>
      <c r="AB44" s="711"/>
      <c r="AC44" s="712"/>
      <c r="AD44" s="710"/>
      <c r="AE44" s="711"/>
      <c r="AF44" s="712"/>
      <c r="AG44" s="710"/>
      <c r="AH44" s="711"/>
      <c r="AI44" s="712"/>
      <c r="AJ44" s="686">
        <f t="shared" si="4"/>
        <v>0</v>
      </c>
      <c r="AK44" s="686"/>
      <c r="AL44" s="714"/>
      <c r="AM44" s="695" t="e">
        <f>ROUNDUP($AJ$44/$AJ$47,1)</f>
        <v>#DIV/0!</v>
      </c>
      <c r="AN44" s="696"/>
      <c r="AO44" s="228"/>
      <c r="AP44" s="228"/>
      <c r="AQ44" s="228"/>
    </row>
    <row r="45" spans="1:43" ht="20.100000000000001" customHeight="1">
      <c r="A45" s="697" t="s">
        <v>445</v>
      </c>
      <c r="B45" s="690"/>
      <c r="C45" s="691"/>
      <c r="D45" s="215"/>
      <c r="E45" s="215"/>
      <c r="F45" s="710"/>
      <c r="G45" s="711"/>
      <c r="H45" s="712"/>
      <c r="I45" s="710"/>
      <c r="J45" s="711"/>
      <c r="K45" s="712"/>
      <c r="L45" s="710"/>
      <c r="M45" s="711"/>
      <c r="N45" s="712"/>
      <c r="O45" s="710"/>
      <c r="P45" s="711"/>
      <c r="Q45" s="712"/>
      <c r="R45" s="710"/>
      <c r="S45" s="711"/>
      <c r="T45" s="712"/>
      <c r="U45" s="710"/>
      <c r="V45" s="711"/>
      <c r="W45" s="712"/>
      <c r="X45" s="710"/>
      <c r="Y45" s="711"/>
      <c r="Z45" s="712"/>
      <c r="AA45" s="710"/>
      <c r="AB45" s="711"/>
      <c r="AC45" s="712"/>
      <c r="AD45" s="710"/>
      <c r="AE45" s="711"/>
      <c r="AF45" s="712"/>
      <c r="AG45" s="710"/>
      <c r="AH45" s="711"/>
      <c r="AI45" s="712"/>
      <c r="AJ45" s="686">
        <f t="shared" si="4"/>
        <v>0</v>
      </c>
      <c r="AK45" s="686"/>
      <c r="AL45" s="713" t="e">
        <f>ROUNDUP(AJ45/$AJ$47,1)</f>
        <v>#DIV/0!</v>
      </c>
      <c r="AM45" s="687"/>
      <c r="AN45" s="688"/>
      <c r="AO45" s="224"/>
      <c r="AP45" s="224"/>
      <c r="AQ45" s="224"/>
    </row>
    <row r="46" spans="1:43" s="229" customFormat="1" ht="20.100000000000001" customHeight="1">
      <c r="A46" s="227"/>
      <c r="B46" s="693" t="s">
        <v>442</v>
      </c>
      <c r="C46" s="694"/>
      <c r="D46" s="215"/>
      <c r="E46" s="215"/>
      <c r="F46" s="710"/>
      <c r="G46" s="711"/>
      <c r="H46" s="712"/>
      <c r="I46" s="710"/>
      <c r="J46" s="711"/>
      <c r="K46" s="712"/>
      <c r="L46" s="710"/>
      <c r="M46" s="711"/>
      <c r="N46" s="712"/>
      <c r="O46" s="710"/>
      <c r="P46" s="711"/>
      <c r="Q46" s="712"/>
      <c r="R46" s="710"/>
      <c r="S46" s="711"/>
      <c r="T46" s="712"/>
      <c r="U46" s="710"/>
      <c r="V46" s="711"/>
      <c r="W46" s="712"/>
      <c r="X46" s="710"/>
      <c r="Y46" s="711"/>
      <c r="Z46" s="712"/>
      <c r="AA46" s="710"/>
      <c r="AB46" s="711"/>
      <c r="AC46" s="712"/>
      <c r="AD46" s="710"/>
      <c r="AE46" s="711"/>
      <c r="AF46" s="712"/>
      <c r="AG46" s="710"/>
      <c r="AH46" s="711"/>
      <c r="AI46" s="712"/>
      <c r="AJ46" s="686">
        <f t="shared" si="4"/>
        <v>0</v>
      </c>
      <c r="AK46" s="686"/>
      <c r="AL46" s="714"/>
      <c r="AM46" s="695" t="e">
        <f>ROUNDUP($AJ$46/$AJ$47,1)</f>
        <v>#DIV/0!</v>
      </c>
      <c r="AN46" s="696"/>
      <c r="AO46" s="228"/>
      <c r="AP46" s="228"/>
      <c r="AQ46" s="228"/>
    </row>
    <row r="47" spans="1:43" ht="20.100000000000001" customHeight="1">
      <c r="A47" s="692" t="s">
        <v>446</v>
      </c>
      <c r="B47" s="692"/>
      <c r="C47" s="692"/>
      <c r="D47" s="215"/>
      <c r="E47" s="21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6">
        <f>+SUM(D47:AI47)</f>
        <v>0</v>
      </c>
      <c r="AK47" s="686"/>
      <c r="AL47" s="231"/>
      <c r="AM47" s="687"/>
      <c r="AN47" s="688"/>
      <c r="AO47" s="224"/>
      <c r="AP47" s="224"/>
      <c r="AQ47" s="224"/>
    </row>
    <row r="48" spans="1:43" ht="5.0999999999999996" customHeight="1">
      <c r="A48" s="232"/>
      <c r="B48" s="232"/>
      <c r="C48" s="232"/>
      <c r="D48" s="251"/>
      <c r="E48" s="251"/>
      <c r="F48" s="251"/>
      <c r="G48" s="251"/>
      <c r="H48" s="25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33"/>
      <c r="AK48" s="221"/>
      <c r="AL48" s="207"/>
      <c r="AM48" s="207"/>
      <c r="AN48" s="92"/>
    </row>
    <row r="49" spans="1:40" ht="18" customHeight="1">
      <c r="A49" s="129" t="s">
        <v>447</v>
      </c>
      <c r="B49" s="221"/>
      <c r="D49" s="221"/>
      <c r="E49" s="221"/>
      <c r="F49" s="221"/>
      <c r="G49" s="221"/>
      <c r="H49" s="221"/>
      <c r="I49" s="221"/>
      <c r="J49" s="221"/>
      <c r="K49" s="221"/>
      <c r="L49" s="221"/>
      <c r="M49" s="221"/>
      <c r="N49" s="221"/>
      <c r="O49" s="221"/>
      <c r="P49" s="221"/>
      <c r="Q49" s="221"/>
      <c r="R49" s="221"/>
      <c r="S49" s="221"/>
      <c r="T49" s="221"/>
      <c r="U49" s="221"/>
      <c r="V49" s="221"/>
      <c r="W49" s="207"/>
      <c r="X49" s="221"/>
      <c r="Y49" s="221"/>
      <c r="Z49" s="221"/>
      <c r="AA49" s="221"/>
      <c r="AB49" s="221"/>
      <c r="AC49" s="221"/>
      <c r="AD49" s="221"/>
      <c r="AE49" s="221"/>
      <c r="AF49" s="221"/>
      <c r="AG49" s="221"/>
      <c r="AH49" s="221"/>
      <c r="AI49" s="221"/>
      <c r="AJ49" s="233"/>
      <c r="AK49" s="221"/>
      <c r="AL49" s="207"/>
      <c r="AM49" s="207"/>
      <c r="AN49" s="92"/>
    </row>
    <row r="50" spans="1:40" ht="45" customHeight="1">
      <c r="A50" s="667" t="s">
        <v>448</v>
      </c>
      <c r="B50" s="667"/>
      <c r="C50" s="667" t="s">
        <v>429</v>
      </c>
      <c r="D50" s="667"/>
      <c r="E50" s="675" t="s">
        <v>449</v>
      </c>
      <c r="F50" s="675"/>
      <c r="G50" s="675"/>
      <c r="H50" s="675"/>
      <c r="I50" s="698" t="s">
        <v>450</v>
      </c>
      <c r="J50" s="699"/>
      <c r="K50" s="699"/>
      <c r="L50" s="699"/>
      <c r="M50" s="699"/>
      <c r="N50" s="700"/>
      <c r="O50" s="698" t="s">
        <v>491</v>
      </c>
      <c r="P50" s="699"/>
      <c r="Q50" s="699"/>
      <c r="R50" s="699"/>
      <c r="S50" s="699"/>
      <c r="T50" s="700"/>
      <c r="U50" s="224"/>
      <c r="W50" s="207"/>
      <c r="X50" s="221"/>
      <c r="Y50" s="221"/>
      <c r="Z50" s="221"/>
      <c r="AA50" s="221"/>
      <c r="AB50" s="221"/>
      <c r="AC50" s="221"/>
      <c r="AD50" s="221"/>
      <c r="AE50" s="221"/>
      <c r="AF50" s="221"/>
      <c r="AG50" s="221"/>
      <c r="AH50" s="221"/>
      <c r="AI50" s="221"/>
      <c r="AJ50" s="233"/>
      <c r="AK50" s="221"/>
      <c r="AL50" s="207"/>
      <c r="AM50" s="207"/>
      <c r="AN50" s="92"/>
    </row>
    <row r="51" spans="1:40" ht="18" customHeight="1">
      <c r="A51" s="675" t="s">
        <v>451</v>
      </c>
      <c r="B51" s="675"/>
      <c r="C51" s="706" t="e">
        <f>ROUNDDOWN(IF(AL37&lt;=30,1,1+ROUNDUP((AL37-30)/30,0)),1)</f>
        <v>#DIV/0!</v>
      </c>
      <c r="D51" s="706"/>
      <c r="E51" s="706" t="e">
        <f>ROUNDDOWN(AL37/5,1)</f>
        <v>#DIV/0!</v>
      </c>
      <c r="F51" s="706"/>
      <c r="G51" s="706"/>
      <c r="H51" s="706"/>
      <c r="I51" s="715" t="e">
        <f>ROUNDDOWN($AL$40/9,1)+ROUNDDOWN(($AL$41-$AM$42)/6,1)+ROUNDDOWN($AM$42/12,1)+ROUNDDOWN(($AL$43-$AM$44)/4,1)+ROUNDDOWN($AM$44/8,1)+ROUNDDOWN(($AL$45-$AM$46)/2.5,1)+ROUNDDOWN($AM$46/5,1)</f>
        <v>#DIV/0!</v>
      </c>
      <c r="J51" s="707"/>
      <c r="K51" s="707"/>
      <c r="L51" s="707"/>
      <c r="M51" s="707"/>
      <c r="N51" s="707"/>
      <c r="O51" s="716">
        <v>1</v>
      </c>
      <c r="P51" s="716"/>
      <c r="Q51" s="716"/>
      <c r="R51" s="716"/>
      <c r="S51" s="716"/>
      <c r="T51" s="716"/>
      <c r="U51" s="224"/>
      <c r="W51" s="207"/>
      <c r="X51" s="221"/>
      <c r="Y51" s="221"/>
      <c r="Z51" s="221"/>
      <c r="AA51" s="221"/>
      <c r="AB51" s="221"/>
      <c r="AC51" s="221"/>
      <c r="AD51" s="221"/>
      <c r="AE51" s="221"/>
      <c r="AF51" s="221"/>
      <c r="AG51" s="221"/>
      <c r="AH51" s="221"/>
      <c r="AI51" s="221"/>
      <c r="AJ51" s="233"/>
      <c r="AK51" s="221"/>
      <c r="AL51" s="207"/>
      <c r="AM51" s="207"/>
      <c r="AN51" s="92"/>
    </row>
    <row r="52" spans="1:40" ht="5.0999999999999996" customHeight="1">
      <c r="A52" s="232"/>
      <c r="B52" s="232"/>
      <c r="C52" s="232"/>
      <c r="D52" s="232"/>
      <c r="E52" s="232"/>
      <c r="F52" s="232"/>
      <c r="G52" s="232"/>
      <c r="H52" s="232"/>
      <c r="I52" s="232"/>
      <c r="J52" s="221"/>
      <c r="K52" s="221"/>
      <c r="L52" s="221"/>
      <c r="M52" s="233"/>
      <c r="N52" s="221"/>
      <c r="O52" s="221"/>
      <c r="P52" s="221"/>
      <c r="Q52" s="224"/>
      <c r="W52" s="207"/>
      <c r="X52" s="221"/>
      <c r="Y52" s="221"/>
      <c r="Z52" s="221"/>
      <c r="AA52" s="221"/>
      <c r="AB52" s="221"/>
      <c r="AC52" s="221"/>
      <c r="AD52" s="221"/>
      <c r="AE52" s="221"/>
      <c r="AF52" s="221"/>
      <c r="AG52" s="221"/>
      <c r="AH52" s="221"/>
      <c r="AI52" s="221"/>
      <c r="AJ52" s="233"/>
      <c r="AK52" s="221"/>
      <c r="AL52" s="207"/>
      <c r="AM52" s="207"/>
      <c r="AN52" s="92"/>
    </row>
    <row r="53" spans="1:40" ht="21" customHeight="1">
      <c r="A53" s="129" t="s">
        <v>452</v>
      </c>
      <c r="B53" s="86"/>
      <c r="C53" s="202"/>
      <c r="D53" s="202"/>
      <c r="E53" s="202"/>
      <c r="F53" s="20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row>
    <row r="54" spans="1:40" ht="24.95" customHeight="1">
      <c r="A54" s="92"/>
      <c r="B54" s="207"/>
      <c r="C54" s="698" t="str">
        <f>IF(VLOOKUP($AK$1,[2]選択肢!$A$1:$J$31,C59,FALSE)=0,"-",VLOOKUP($AK$1,[2]選択肢!$A$1:$J$31,C59,FALSE))</f>
        <v>管理者</v>
      </c>
      <c r="D54" s="699"/>
      <c r="E54" s="701" t="str">
        <f>IF(VLOOKUP($AK$1,[2]選択肢!$A$1:$J$31,E59,FALSE)=0,"-",VLOOKUP($AK$1,[2]選択肢!$A$1:$J$31,E59,FALSE))</f>
        <v>サービス管理責任者</v>
      </c>
      <c r="F54" s="701"/>
      <c r="G54" s="701"/>
      <c r="H54" s="701"/>
      <c r="I54" s="698" t="str">
        <f>IF(VLOOKUP($AK$1,[2]選択肢!$A$1:$J$31,I59,FALSE)=0,"-",VLOOKUP($AK$1,[2]選択肢!$A$1:$J$31,I59,FALSE))</f>
        <v>世話人</v>
      </c>
      <c r="J54" s="699"/>
      <c r="K54" s="699"/>
      <c r="L54" s="699"/>
      <c r="M54" s="699"/>
      <c r="N54" s="700"/>
      <c r="O54" s="698" t="str">
        <f>IF(VLOOKUP($AK$1,[2]選択肢!$A$1:$J$31,O59,FALSE)=0,"-",VLOOKUP($AK$1,[2]選択肢!$A$1:$J$31,O59,FALSE))</f>
        <v>生活支援員</v>
      </c>
      <c r="P54" s="699"/>
      <c r="Q54" s="699"/>
      <c r="R54" s="699"/>
      <c r="S54" s="699"/>
      <c r="T54" s="700"/>
      <c r="U54" s="698" t="str">
        <f>IF(VLOOKUP($AK$1,[2]選択肢!$A$1:$J$31,U59,FALSE)=0,"-",VLOOKUP($AK$1,[2]選択肢!$A$1:$J$31,U59,FALSE))</f>
        <v>夜間支援従事者</v>
      </c>
      <c r="V54" s="699"/>
      <c r="W54" s="699"/>
      <c r="X54" s="699"/>
      <c r="Y54" s="699"/>
      <c r="Z54" s="700"/>
      <c r="AA54" s="698" t="str">
        <f>IF(VLOOKUP($AK$1,[2]選択肢!$A$1:$J$31,AA59,FALSE)=0,"-",VLOOKUP($AK$1,[2]選択肢!$A$1:$J$31,AA59,FALSE))</f>
        <v>その他職員</v>
      </c>
      <c r="AB54" s="699"/>
      <c r="AC54" s="699"/>
      <c r="AD54" s="699"/>
      <c r="AE54" s="699"/>
      <c r="AF54" s="700"/>
      <c r="AG54" s="701" t="str">
        <f>IF(VLOOKUP($AK$1,[2]選択肢!$A$1:$J$31,AG59,FALSE)=0,"-",VLOOKUP($AK$1,[2]選択肢!$A$1:$J$31,AG59,FALSE))</f>
        <v>-</v>
      </c>
      <c r="AH54" s="701"/>
      <c r="AI54" s="701"/>
      <c r="AJ54" s="701"/>
      <c r="AK54" s="701"/>
      <c r="AL54" s="701" t="str">
        <f>IF(VLOOKUP($AK$1,[2]選択肢!$A$1:$J$31,AL59,FALSE)=0,"-",VLOOKUP($AK$1,[2]選択肢!$A$1:$J$31,AL59,FALSE))</f>
        <v>-</v>
      </c>
      <c r="AM54" s="701"/>
      <c r="AN54" s="92"/>
    </row>
    <row r="55" spans="1:40" ht="18" customHeight="1">
      <c r="A55" s="92"/>
      <c r="B55" s="207"/>
      <c r="C55" s="234" t="s">
        <v>453</v>
      </c>
      <c r="D55" s="234" t="s">
        <v>454</v>
      </c>
      <c r="E55" s="235" t="s">
        <v>453</v>
      </c>
      <c r="F55" s="702" t="s">
        <v>454</v>
      </c>
      <c r="G55" s="702"/>
      <c r="H55" s="702"/>
      <c r="I55" s="703" t="s">
        <v>453</v>
      </c>
      <c r="J55" s="704"/>
      <c r="K55" s="705"/>
      <c r="L55" s="703" t="s">
        <v>454</v>
      </c>
      <c r="M55" s="704"/>
      <c r="N55" s="705"/>
      <c r="O55" s="703" t="s">
        <v>453</v>
      </c>
      <c r="P55" s="704"/>
      <c r="Q55" s="705"/>
      <c r="R55" s="703" t="s">
        <v>454</v>
      </c>
      <c r="S55" s="704"/>
      <c r="T55" s="705"/>
      <c r="U55" s="703" t="s">
        <v>453</v>
      </c>
      <c r="V55" s="704"/>
      <c r="W55" s="705"/>
      <c r="X55" s="703" t="s">
        <v>454</v>
      </c>
      <c r="Y55" s="704"/>
      <c r="Z55" s="705"/>
      <c r="AA55" s="703" t="s">
        <v>453</v>
      </c>
      <c r="AB55" s="704"/>
      <c r="AC55" s="705"/>
      <c r="AD55" s="703" t="s">
        <v>454</v>
      </c>
      <c r="AE55" s="704"/>
      <c r="AF55" s="705"/>
      <c r="AG55" s="703" t="s">
        <v>453</v>
      </c>
      <c r="AH55" s="704"/>
      <c r="AI55" s="705"/>
      <c r="AJ55" s="703" t="s">
        <v>454</v>
      </c>
      <c r="AK55" s="705"/>
      <c r="AL55" s="235" t="s">
        <v>98</v>
      </c>
      <c r="AM55" s="235" t="s">
        <v>99</v>
      </c>
      <c r="AN55" s="92"/>
    </row>
    <row r="56" spans="1:40" ht="18" customHeight="1">
      <c r="A56" s="92"/>
      <c r="B56" s="236" t="s">
        <v>455</v>
      </c>
      <c r="C56" s="235">
        <f>COUNTIFS($B$11:$B$30,C$54,$C$11:$C$30,"A",$E$11:$E$30,"*")</f>
        <v>0</v>
      </c>
      <c r="D56" s="235">
        <f>COUNTIFS($B$11:$B$30,C$54,$C$11:$C$30,"B",$E$11:$E$30,"*")</f>
        <v>0</v>
      </c>
      <c r="E56" s="235">
        <f>COUNTIFS($B$11:$B$30,E$54,$C$11:$C$30,"A",$E$11:$E$30,"*")</f>
        <v>0</v>
      </c>
      <c r="F56" s="703">
        <f>COUNTIFS($B$11:$B$30,E$54,$C$11:$C$30,"B",$E$11:$E$30,"*")</f>
        <v>0</v>
      </c>
      <c r="G56" s="704"/>
      <c r="H56" s="705"/>
      <c r="I56" s="703">
        <f>COUNTIFS($B$11:$B$30,I$54,$C$11:$C$30,"A",$E$11:$E$30,"*")</f>
        <v>0</v>
      </c>
      <c r="J56" s="704"/>
      <c r="K56" s="705"/>
      <c r="L56" s="703">
        <f>COUNTIFS($B$11:$B$30,I$54,$C$11:$C$30,"B",$E$11:$E$30,"*")</f>
        <v>0</v>
      </c>
      <c r="M56" s="704"/>
      <c r="N56" s="705"/>
      <c r="O56" s="703">
        <f>COUNTIFS($B$11:$B$30,O$54,$C$11:$C$30,"A",$E$11:$E$30,"*")</f>
        <v>0</v>
      </c>
      <c r="P56" s="704"/>
      <c r="Q56" s="705"/>
      <c r="R56" s="703">
        <f>COUNTIFS($B$11:$B$30,O$54,$C$11:$C$30,"B",$E$11:$E$30,"*")</f>
        <v>0</v>
      </c>
      <c r="S56" s="704"/>
      <c r="T56" s="705"/>
      <c r="U56" s="703">
        <f>COUNTIFS($B$11:$B$30,U$54,$C$11:$C$30,"A",$E$11:$E$30,"*")</f>
        <v>0</v>
      </c>
      <c r="V56" s="704"/>
      <c r="W56" s="705"/>
      <c r="X56" s="703">
        <f>COUNTIFS($B$11:$B$30,U$54,$C$11:$C$30,"B",$E$11:$E$30,"*")</f>
        <v>0</v>
      </c>
      <c r="Y56" s="704"/>
      <c r="Z56" s="705"/>
      <c r="AA56" s="703">
        <f>COUNTIFS($B$11:$B$30,AA$54,$C$11:$C$30,"A",$E$11:$E$30,"*")</f>
        <v>0</v>
      </c>
      <c r="AB56" s="704"/>
      <c r="AC56" s="705"/>
      <c r="AD56" s="703">
        <f>COUNTIFS($B$11:$B$30,AA$54,$C$11:$C$30,"B",$E$11:$E$30,"*")</f>
        <v>0</v>
      </c>
      <c r="AE56" s="704"/>
      <c r="AF56" s="705"/>
      <c r="AG56" s="703">
        <f>COUNTIFS($B$11:$B$30,AG$54,$C$11:$C$30,"A",$E$11:$E$30,"*")</f>
        <v>0</v>
      </c>
      <c r="AH56" s="704"/>
      <c r="AI56" s="705"/>
      <c r="AJ56" s="703">
        <f>COUNTIFS($B$11:$B$30,AG$54,$C$11:$C$30,"B",$E$11:$E$30,"*")</f>
        <v>0</v>
      </c>
      <c r="AK56" s="705"/>
      <c r="AL56" s="235">
        <f>COUNTIFS($B$11:$B$30,AL$54,$C$11:$C$30,"A",$E$11:$E$30,"*")</f>
        <v>0</v>
      </c>
      <c r="AM56" s="235">
        <f>COUNTIFS($B$11:$B$30,AL$54,$C$11:$C$30,"B",$E$11:$E$30,"*")</f>
        <v>0</v>
      </c>
      <c r="AN56" s="92"/>
    </row>
    <row r="57" spans="1:40" ht="18" customHeight="1">
      <c r="A57" s="92"/>
      <c r="B57" s="223" t="s">
        <v>456</v>
      </c>
      <c r="C57" s="237"/>
      <c r="D57" s="237"/>
      <c r="E57" s="235">
        <f>COUNTIFS($B$11:$B$30,E$54,$C$11:$C$30,"C",$E$11:$E$30,"*")</f>
        <v>0</v>
      </c>
      <c r="F57" s="703">
        <f>COUNTIFS($B$11:$B$30,E$54,$C$11:$C$30,"D",$E$11:$E$30,"*")</f>
        <v>0</v>
      </c>
      <c r="G57" s="704"/>
      <c r="H57" s="705"/>
      <c r="I57" s="703">
        <f>COUNTIFS($B$11:$B$30,I$54,$C$11:$C$30,"C",$E$11:$E$30,"*")</f>
        <v>0</v>
      </c>
      <c r="J57" s="704"/>
      <c r="K57" s="705"/>
      <c r="L57" s="703">
        <f>COUNTIFS($B$11:$B$30,I$54,$C$11:$C$30,"D",$E$11:$E$30,"*")</f>
        <v>0</v>
      </c>
      <c r="M57" s="704"/>
      <c r="N57" s="705"/>
      <c r="O57" s="703">
        <f>COUNTIFS($B$11:$B$30,O$54,$C$11:$C$30,"C",$E$11:$E$30,"*")</f>
        <v>0</v>
      </c>
      <c r="P57" s="704"/>
      <c r="Q57" s="705"/>
      <c r="R57" s="703">
        <f>COUNTIFS($B$11:$B$30,O$54,$C$11:$C$30,"D",$E$11:$E$30,"*")</f>
        <v>0</v>
      </c>
      <c r="S57" s="704"/>
      <c r="T57" s="705"/>
      <c r="U57" s="703">
        <f>COUNTIFS($B$11:$B$30,U$54,$C$11:$C$30,"C",$E$11:$E$30,"*")</f>
        <v>0</v>
      </c>
      <c r="V57" s="704"/>
      <c r="W57" s="705"/>
      <c r="X57" s="703">
        <f>COUNTIFS($B$11:$B$30,U$54,$C$11:$C$30,"D",$E$11:$E$30,"*")</f>
        <v>0</v>
      </c>
      <c r="Y57" s="704"/>
      <c r="Z57" s="705"/>
      <c r="AA57" s="703">
        <f>COUNTIFS($B$11:$B$30,AA$54,$C$11:$C$30,"C",$E$11:$E$30,"*")</f>
        <v>0</v>
      </c>
      <c r="AB57" s="704"/>
      <c r="AC57" s="705"/>
      <c r="AD57" s="703">
        <f>COUNTIFS($B$11:$B$30,AA$54,$C$11:$C$30,"D",$E$11:$E$30,"*")</f>
        <v>0</v>
      </c>
      <c r="AE57" s="704"/>
      <c r="AF57" s="705"/>
      <c r="AG57" s="703">
        <f>COUNTIFS($B$11:$B$30,AG$54,$C$11:$C$30,"C",$E$11:$E$30,"*")</f>
        <v>0</v>
      </c>
      <c r="AH57" s="704"/>
      <c r="AI57" s="705"/>
      <c r="AJ57" s="703">
        <f>COUNTIFS($B$11:$B$30,AG$54,$C$11:$C$30,"D",$E$11:$E$30,"*")</f>
        <v>0</v>
      </c>
      <c r="AK57" s="705"/>
      <c r="AL57" s="235">
        <f>COUNTIFS($B$11:$B$30,AL$54,$C$11:$C$30,"C",$E$11:$E$30,"*")</f>
        <v>0</v>
      </c>
      <c r="AM57" s="235">
        <f>COUNTIFS($B$11:$B$30,AL$54,$C$11:$C$30,"D",$E$11:$E$30,"*")</f>
        <v>0</v>
      </c>
      <c r="AN57" s="92"/>
    </row>
    <row r="58" spans="1:40" ht="24.95" customHeight="1">
      <c r="A58" s="92"/>
      <c r="B58" s="223" t="s">
        <v>457</v>
      </c>
      <c r="C58" s="708"/>
      <c r="D58" s="709"/>
      <c r="E58" s="698" t="e">
        <f>IF($AK$3="４週",SUMIFS($AK$11:$AK$30,$B$11:$B$30,E54)/4/$AH$5,IF($AK$3="歴月",SUMIFS($AK$11:$AK$30,$B$11:$B$30,E54)/$AL$5,"記載する期間を選択してください"))</f>
        <v>#DIV/0!</v>
      </c>
      <c r="F58" s="699"/>
      <c r="G58" s="699"/>
      <c r="H58" s="700"/>
      <c r="I58" s="698" t="e">
        <f>IF($AK$3="４週",SUMIFS($AK$11:$AK$30,$B$11:$B$30,I54)/4/$AH$5,IF($AK$3="歴月",SUMIFS($AK$11:$AK$30,$B$11:$B$30,I54)/$AL$5,"記載する期間を選択してください"))</f>
        <v>#DIV/0!</v>
      </c>
      <c r="J58" s="699"/>
      <c r="K58" s="699"/>
      <c r="L58" s="699"/>
      <c r="M58" s="699"/>
      <c r="N58" s="700"/>
      <c r="O58" s="698" t="e">
        <f>IF($AK$3="４週",SUMIFS($AK$11:$AK$30,$B$11:$B$30,O54)/4/$AH$5,IF($AK$3="歴月",SUMIFS($AK$11:$AK$30,$B$11:$B$30,O54)/$AL$5,"記載する期間を選択してください"))</f>
        <v>#DIV/0!</v>
      </c>
      <c r="P58" s="699"/>
      <c r="Q58" s="699"/>
      <c r="R58" s="699"/>
      <c r="S58" s="699"/>
      <c r="T58" s="700"/>
      <c r="U58" s="717"/>
      <c r="V58" s="718"/>
      <c r="W58" s="718"/>
      <c r="X58" s="718"/>
      <c r="Y58" s="718"/>
      <c r="Z58" s="719"/>
      <c r="AA58" s="698" t="e">
        <f>IF($AK$3="４週",SUMIFS($AK$11:$AK$30,$B$11:$B$30,AA54)/4/$AH$5,IF($AK$3="歴月",SUMIFS($AK$11:$AK$30,$B$11:$B$30,AA54)/$AL$5,"記載する期間を選択してください"))</f>
        <v>#DIV/0!</v>
      </c>
      <c r="AB58" s="699"/>
      <c r="AC58" s="699"/>
      <c r="AD58" s="699"/>
      <c r="AE58" s="699"/>
      <c r="AF58" s="700"/>
      <c r="AG58" s="698" t="e">
        <f>IF($AK$3="４週",SUMIFS($AK$11:$AK$30,$B$11:$B$30,AG54)/4/$AH$5,IF($AK$3="歴月",SUMIFS($AK$11:$AK$30,$B$11:$B$30,AG54)/$AL$5,"記載する期間を選択してください"))</f>
        <v>#DIV/0!</v>
      </c>
      <c r="AH58" s="699"/>
      <c r="AI58" s="699"/>
      <c r="AJ58" s="699"/>
      <c r="AK58" s="700"/>
      <c r="AL58" s="698" t="e">
        <f>IF($AK$3="４週",SUMIFS($AK$11:$AK$30,$B$11:$B$30,AL54)/4/$AH$5,IF($AK$3="歴月",SUMIFS($AK$11:$AK$30,$B$11:$B$30,AL54)/$AL$5,"記載する期間を選択してください"))</f>
        <v>#DIV/0!</v>
      </c>
      <c r="AM58" s="700"/>
      <c r="AN58" s="92"/>
    </row>
    <row r="59" spans="1:40" ht="5.0999999999999996" customHeight="1">
      <c r="A59" s="92"/>
      <c r="B59" s="86"/>
      <c r="C59" s="238">
        <v>2</v>
      </c>
      <c r="D59" s="238"/>
      <c r="E59" s="238">
        <v>3</v>
      </c>
      <c r="F59" s="238"/>
      <c r="G59" s="238"/>
      <c r="H59" s="238"/>
      <c r="I59" s="238">
        <v>4</v>
      </c>
      <c r="J59" s="238"/>
      <c r="K59" s="238"/>
      <c r="L59" s="238"/>
      <c r="M59" s="238"/>
      <c r="N59" s="238"/>
      <c r="O59" s="238">
        <v>5</v>
      </c>
      <c r="P59" s="238"/>
      <c r="Q59" s="238"/>
      <c r="R59" s="238"/>
      <c r="S59" s="238"/>
      <c r="T59" s="238"/>
      <c r="U59" s="238">
        <v>6</v>
      </c>
      <c r="V59" s="238"/>
      <c r="W59" s="238"/>
      <c r="X59" s="238"/>
      <c r="Y59" s="238"/>
      <c r="Z59" s="238"/>
      <c r="AA59" s="238">
        <v>7</v>
      </c>
      <c r="AB59" s="238"/>
      <c r="AC59" s="238"/>
      <c r="AD59" s="238"/>
      <c r="AE59" s="238"/>
      <c r="AF59" s="238"/>
      <c r="AG59" s="238">
        <v>8</v>
      </c>
      <c r="AH59" s="238"/>
      <c r="AI59" s="238"/>
      <c r="AJ59" s="238"/>
      <c r="AK59" s="238"/>
      <c r="AL59" s="238">
        <v>9</v>
      </c>
      <c r="AM59" s="239"/>
      <c r="AN59" s="92"/>
    </row>
    <row r="60" spans="1:40" ht="15" customHeight="1">
      <c r="A60" s="221" t="s">
        <v>458</v>
      </c>
      <c r="B60" s="240"/>
      <c r="C60" s="241"/>
      <c r="D60" s="241"/>
      <c r="E60" s="241"/>
      <c r="F60" s="242"/>
      <c r="G60" s="241"/>
      <c r="H60" s="238"/>
      <c r="I60" s="238"/>
      <c r="J60" s="238"/>
      <c r="K60" s="238"/>
      <c r="L60" s="238"/>
      <c r="M60" s="238"/>
      <c r="N60" s="238"/>
      <c r="O60" s="238"/>
      <c r="P60" s="238"/>
      <c r="Q60" s="238"/>
      <c r="R60" s="238">
        <v>6</v>
      </c>
      <c r="S60" s="238"/>
      <c r="T60" s="238"/>
      <c r="U60" s="238"/>
      <c r="V60" s="238"/>
      <c r="W60" s="238"/>
      <c r="X60" s="238">
        <v>7</v>
      </c>
      <c r="Y60" s="238"/>
      <c r="Z60" s="238"/>
      <c r="AA60" s="238"/>
      <c r="AB60" s="238"/>
      <c r="AC60" s="238"/>
      <c r="AD60" s="238">
        <v>8</v>
      </c>
      <c r="AE60" s="238"/>
      <c r="AF60" s="238"/>
      <c r="AG60" s="243"/>
      <c r="AH60" s="243"/>
      <c r="AI60" s="243"/>
      <c r="AJ60" s="243">
        <v>9</v>
      </c>
      <c r="AK60" s="244"/>
      <c r="AL60" s="244"/>
      <c r="AM60" s="92"/>
    </row>
    <row r="61" spans="1:40" s="221" customFormat="1" ht="15" customHeight="1">
      <c r="A61" s="221" t="s">
        <v>459</v>
      </c>
      <c r="B61" s="232"/>
      <c r="C61" s="232"/>
      <c r="D61" s="232"/>
      <c r="E61" s="232"/>
      <c r="F61" s="232"/>
      <c r="G61" s="2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40" s="221" customFormat="1" ht="15" customHeight="1">
      <c r="A62" s="221" t="s">
        <v>460</v>
      </c>
      <c r="B62" s="232"/>
      <c r="C62" s="232"/>
      <c r="D62" s="232"/>
      <c r="E62" s="232"/>
      <c r="F62" s="232"/>
      <c r="G62" s="232"/>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row>
    <row r="63" spans="1:40" s="221" customFormat="1" ht="15" customHeight="1">
      <c r="A63" s="221" t="s">
        <v>461</v>
      </c>
      <c r="B63" s="232"/>
      <c r="C63" s="232"/>
      <c r="D63" s="232"/>
      <c r="E63" s="232"/>
      <c r="F63" s="232"/>
      <c r="G63" s="232"/>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row>
    <row r="64" spans="1:40" s="221" customFormat="1" ht="15" customHeight="1">
      <c r="A64" s="221" t="s">
        <v>462</v>
      </c>
      <c r="B64" s="232"/>
      <c r="C64" s="232"/>
      <c r="D64" s="232"/>
      <c r="E64" s="232"/>
      <c r="F64" s="232"/>
      <c r="G64" s="232"/>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row>
    <row r="65" spans="1:7" ht="15" customHeight="1">
      <c r="A65" s="221" t="s">
        <v>463</v>
      </c>
      <c r="B65" s="245"/>
      <c r="C65" s="221"/>
      <c r="D65" s="221"/>
      <c r="E65" s="221"/>
      <c r="F65" s="221"/>
      <c r="G65" s="221"/>
    </row>
    <row r="66" spans="1:7" ht="15" customHeight="1">
      <c r="A66" s="221" t="s">
        <v>464</v>
      </c>
      <c r="B66" s="245"/>
      <c r="C66" s="221"/>
      <c r="D66" s="221"/>
      <c r="E66" s="221"/>
      <c r="F66" s="221"/>
      <c r="G66" s="221"/>
    </row>
    <row r="67" spans="1:7" ht="15" customHeight="1">
      <c r="A67" s="221"/>
      <c r="B67" s="236" t="s">
        <v>465</v>
      </c>
      <c r="C67" s="667" t="s">
        <v>466</v>
      </c>
      <c r="D67" s="667"/>
      <c r="E67" s="667"/>
      <c r="F67" s="221"/>
      <c r="G67" s="221"/>
    </row>
    <row r="68" spans="1:7" ht="15" customHeight="1">
      <c r="A68" s="221"/>
      <c r="B68" s="246" t="s">
        <v>430</v>
      </c>
      <c r="C68" s="686" t="s">
        <v>467</v>
      </c>
      <c r="D68" s="686"/>
      <c r="E68" s="686"/>
      <c r="F68" s="221"/>
      <c r="G68" s="221"/>
    </row>
    <row r="69" spans="1:7" ht="15" customHeight="1">
      <c r="A69" s="221"/>
      <c r="B69" s="246" t="s">
        <v>431</v>
      </c>
      <c r="C69" s="686" t="s">
        <v>468</v>
      </c>
      <c r="D69" s="686"/>
      <c r="E69" s="686"/>
      <c r="F69" s="221"/>
      <c r="G69" s="221"/>
    </row>
    <row r="70" spans="1:7" ht="15" customHeight="1">
      <c r="A70" s="221"/>
      <c r="B70" s="246" t="s">
        <v>432</v>
      </c>
      <c r="C70" s="686" t="s">
        <v>469</v>
      </c>
      <c r="D70" s="686"/>
      <c r="E70" s="686"/>
      <c r="F70" s="221"/>
      <c r="G70" s="221"/>
    </row>
    <row r="71" spans="1:7" ht="15" customHeight="1">
      <c r="A71" s="221"/>
      <c r="B71" s="246" t="s">
        <v>433</v>
      </c>
      <c r="C71" s="686" t="s">
        <v>470</v>
      </c>
      <c r="D71" s="686"/>
      <c r="E71" s="686"/>
      <c r="F71" s="221"/>
      <c r="G71" s="221"/>
    </row>
    <row r="72" spans="1:7" ht="15" customHeight="1">
      <c r="A72" s="221"/>
      <c r="B72" s="221" t="s">
        <v>471</v>
      </c>
      <c r="C72" s="221"/>
      <c r="D72" s="221"/>
      <c r="E72" s="221"/>
      <c r="F72" s="221"/>
      <c r="G72" s="221"/>
    </row>
    <row r="73" spans="1:7" ht="15" customHeight="1">
      <c r="A73" s="221"/>
      <c r="B73" s="221" t="s">
        <v>472</v>
      </c>
      <c r="C73" s="221"/>
      <c r="D73" s="221"/>
      <c r="E73" s="221"/>
      <c r="F73" s="221"/>
      <c r="G73" s="221"/>
    </row>
    <row r="74" spans="1:7" ht="15" customHeight="1">
      <c r="A74" s="221"/>
      <c r="B74" s="221" t="s">
        <v>473</v>
      </c>
      <c r="C74" s="221"/>
      <c r="D74" s="221"/>
      <c r="E74" s="221"/>
      <c r="F74" s="221"/>
      <c r="G74" s="221"/>
    </row>
    <row r="75" spans="1:7" ht="15" customHeight="1">
      <c r="A75" s="221" t="s">
        <v>474</v>
      </c>
      <c r="B75" s="245"/>
      <c r="C75" s="221"/>
      <c r="D75" s="221"/>
      <c r="E75" s="221"/>
      <c r="F75" s="221"/>
      <c r="G75" s="221"/>
    </row>
    <row r="76" spans="1:7" ht="15" customHeight="1">
      <c r="A76" s="221" t="s">
        <v>475</v>
      </c>
      <c r="B76" s="245"/>
      <c r="C76" s="221"/>
      <c r="D76" s="221"/>
      <c r="E76" s="221"/>
      <c r="F76" s="221"/>
      <c r="G76" s="221"/>
    </row>
    <row r="77" spans="1:7" ht="15" customHeight="1">
      <c r="A77" s="221" t="s">
        <v>476</v>
      </c>
      <c r="B77" s="245"/>
      <c r="C77" s="221"/>
      <c r="D77" s="221"/>
      <c r="E77" s="221"/>
      <c r="F77" s="221"/>
      <c r="G77" s="221"/>
    </row>
    <row r="78" spans="1:7" ht="15" customHeight="1">
      <c r="A78" s="221" t="s">
        <v>477</v>
      </c>
      <c r="B78" s="245"/>
      <c r="C78" s="221"/>
      <c r="D78" s="221"/>
      <c r="E78" s="221"/>
      <c r="F78" s="221"/>
      <c r="G78" s="221"/>
    </row>
    <row r="79" spans="1:7" ht="15" customHeight="1">
      <c r="A79" s="221" t="s">
        <v>478</v>
      </c>
      <c r="B79" s="245"/>
      <c r="C79" s="221"/>
      <c r="D79" s="221"/>
      <c r="E79" s="221"/>
      <c r="F79" s="221"/>
      <c r="G79" s="221"/>
    </row>
    <row r="80" spans="1:7" ht="15" customHeight="1">
      <c r="A80" s="221" t="s">
        <v>479</v>
      </c>
      <c r="B80" s="245"/>
      <c r="C80" s="221"/>
      <c r="D80" s="221"/>
      <c r="E80" s="221"/>
      <c r="F80" s="221"/>
      <c r="G80" s="221"/>
    </row>
    <row r="81" spans="1:7" ht="15" customHeight="1">
      <c r="A81" s="221" t="s">
        <v>480</v>
      </c>
      <c r="B81" s="245"/>
      <c r="C81" s="221"/>
      <c r="D81" s="221"/>
      <c r="E81" s="221"/>
      <c r="F81" s="221"/>
      <c r="G81" s="221"/>
    </row>
    <row r="82" spans="1:7" ht="15" customHeight="1">
      <c r="A82" s="221" t="s">
        <v>481</v>
      </c>
      <c r="B82" s="245"/>
      <c r="C82" s="221"/>
      <c r="D82" s="221"/>
      <c r="E82" s="221"/>
      <c r="F82" s="221"/>
      <c r="G82" s="221"/>
    </row>
    <row r="83" spans="1:7" ht="15" customHeight="1">
      <c r="A83" s="221" t="s">
        <v>482</v>
      </c>
      <c r="B83" s="245"/>
      <c r="C83" s="221"/>
      <c r="D83" s="221"/>
      <c r="E83" s="221"/>
      <c r="F83" s="221"/>
      <c r="G83" s="221"/>
    </row>
    <row r="84" spans="1:7" ht="15" customHeight="1">
      <c r="A84" s="221" t="s">
        <v>483</v>
      </c>
      <c r="B84" s="245"/>
      <c r="C84" s="221"/>
      <c r="D84" s="221"/>
      <c r="E84" s="221"/>
      <c r="F84" s="221"/>
      <c r="G84" s="221"/>
    </row>
    <row r="85" spans="1:7" ht="15" customHeight="1">
      <c r="A85" s="221" t="s">
        <v>484</v>
      </c>
      <c r="B85" s="245"/>
      <c r="C85" s="221"/>
      <c r="D85" s="221"/>
      <c r="E85" s="221"/>
      <c r="F85" s="221"/>
      <c r="G85" s="221"/>
    </row>
    <row r="86" spans="1:7" ht="15" customHeight="1">
      <c r="A86" s="221" t="s">
        <v>485</v>
      </c>
      <c r="B86" s="245"/>
      <c r="C86" s="221"/>
      <c r="D86" s="221"/>
      <c r="E86" s="221"/>
      <c r="F86" s="221"/>
      <c r="G86" s="221"/>
    </row>
    <row r="87" spans="1:7" ht="15" customHeight="1">
      <c r="A87" s="221" t="s">
        <v>486</v>
      </c>
      <c r="B87" s="245"/>
      <c r="C87" s="221"/>
      <c r="D87" s="221"/>
      <c r="E87" s="221"/>
      <c r="F87" s="221"/>
      <c r="G87" s="221"/>
    </row>
  </sheetData>
  <mergeCells count="266">
    <mergeCell ref="L57:N57"/>
    <mergeCell ref="O57:Q57"/>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O56:Q56"/>
    <mergeCell ref="R56:T56"/>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whole" operator="greaterThanOrEqual" allowBlank="1" showInputMessage="1" showErrorMessage="1" sqref="AG37:AG47 L37:L47 O37:O47 R37:R47 U37:U47 X37:X47 AA37:AA47 AD37:AD47 I37:I47 D37:F47" xr:uid="{9C102ECB-49A0-4DA5-9D00-24873A5E2E91}">
      <formula1>0</formula1>
    </dataValidation>
    <dataValidation type="list" allowBlank="1" showInputMessage="1" showErrorMessage="1" sqref="C11:C30" xr:uid="{A6249000-9C61-46F0-9690-08A0F0515292}">
      <formula1>"A,B,C,D"</formula1>
    </dataValidation>
    <dataValidation operator="greaterThanOrEqual" allowBlank="1" showInputMessage="1" showErrorMessage="1" sqref="I48:I49 I52 L48:L49 L52 AL37:AL41 AJ37:AJ47 AM36 AM42 AM44 AL43 AM46 AL45" xr:uid="{D3065C50-F93E-4642-A3F7-2639B1F5CD79}"/>
    <dataValidation type="list" allowBlank="1" showInputMessage="1" showErrorMessage="1" sqref="AK4:AN4" xr:uid="{1A29ADD6-3B6C-4DC9-865D-CA6D7F45EC8F}">
      <formula1>"予定,実績"</formula1>
    </dataValidation>
    <dataValidation type="list" allowBlank="1" showInputMessage="1" showErrorMessage="1" sqref="AK3:AN3" xr:uid="{B99E27DE-DCEC-48A8-94EC-0A292D86DB8E}">
      <formula1>"４週,歴月"</formula1>
    </dataValidation>
    <dataValidation type="list" allowBlank="1" showInputMessage="1" showErrorMessage="1" sqref="B11:B30" xr:uid="{6A05B94A-9BC0-44C9-A219-6AE8A49CA077}">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1CB6-63F9-4CA6-B19F-EB63BCD64FE2}">
  <sheetPr>
    <tabColor theme="8" tint="0.59999389629810485"/>
  </sheetPr>
  <dimension ref="A1:AQ87"/>
  <sheetViews>
    <sheetView showGridLines="0" view="pageBreakPreview" zoomScaleNormal="100" zoomScaleSheetLayoutView="100" workbookViewId="0">
      <selection sqref="A1:E1"/>
    </sheetView>
  </sheetViews>
  <sheetFormatPr defaultColWidth="8.25" defaultRowHeight="21" customHeight="1"/>
  <cols>
    <col min="1" max="1" width="2.625" style="86" customWidth="1"/>
    <col min="2" max="2" width="14.875" style="87" customWidth="1"/>
    <col min="3" max="3" width="6.625" style="86" customWidth="1"/>
    <col min="4" max="5" width="7.625" style="86" customWidth="1"/>
    <col min="6" max="36" width="2.625" style="86" customWidth="1"/>
    <col min="37" max="37" width="6.625" style="86" customWidth="1"/>
    <col min="38" max="39" width="7.625" style="86" customWidth="1"/>
    <col min="40" max="40" width="5.625" style="86" customWidth="1"/>
    <col min="41" max="16384" width="8.25" style="86"/>
  </cols>
  <sheetData>
    <row r="1" spans="1:40" ht="24.95" customHeight="1">
      <c r="A1" s="198" t="s">
        <v>408</v>
      </c>
      <c r="C1" s="199"/>
      <c r="D1" s="199"/>
      <c r="E1" s="199"/>
      <c r="F1" s="199"/>
      <c r="G1" s="199"/>
      <c r="H1" s="199"/>
      <c r="I1" s="199"/>
      <c r="J1" s="199"/>
      <c r="K1" s="199"/>
      <c r="L1" s="199"/>
      <c r="M1" s="199"/>
      <c r="N1" s="199"/>
      <c r="O1" s="199"/>
      <c r="P1" s="199"/>
      <c r="Q1" s="199"/>
      <c r="R1" s="199"/>
      <c r="S1" s="199"/>
      <c r="T1" s="199"/>
      <c r="U1" s="199"/>
      <c r="V1" s="199"/>
      <c r="W1" s="199"/>
      <c r="X1" s="129"/>
      <c r="Y1" s="129"/>
      <c r="Z1" s="92"/>
      <c r="AA1" s="92"/>
      <c r="AB1" s="92"/>
      <c r="AC1" s="92"/>
      <c r="AD1" s="200"/>
      <c r="AE1" s="200"/>
      <c r="AF1" s="200"/>
      <c r="AG1" s="200"/>
      <c r="AH1" s="200"/>
      <c r="AI1" s="201" t="s">
        <v>409</v>
      </c>
      <c r="AJ1" s="201"/>
      <c r="AK1" s="660" t="s">
        <v>488</v>
      </c>
      <c r="AL1" s="660"/>
      <c r="AM1" s="660"/>
      <c r="AN1" s="660"/>
    </row>
    <row r="2" spans="1:40" ht="18" customHeight="1">
      <c r="A2" s="92"/>
      <c r="B2" s="202"/>
      <c r="C2" s="202"/>
      <c r="D2" s="202"/>
      <c r="E2" s="202"/>
      <c r="F2" s="202"/>
      <c r="G2" s="202"/>
      <c r="H2" s="202"/>
      <c r="I2" s="202"/>
      <c r="J2" s="202"/>
      <c r="K2" s="202"/>
      <c r="L2" s="202"/>
      <c r="M2" s="661">
        <v>2024</v>
      </c>
      <c r="N2" s="661"/>
      <c r="O2" s="661"/>
      <c r="P2" s="661"/>
      <c r="Q2" s="662" t="s">
        <v>411</v>
      </c>
      <c r="R2" s="662"/>
      <c r="S2" s="661">
        <v>5</v>
      </c>
      <c r="T2" s="661"/>
      <c r="U2" s="662" t="s">
        <v>412</v>
      </c>
      <c r="V2" s="662"/>
      <c r="W2" s="202"/>
      <c r="X2" s="202"/>
      <c r="Y2" s="202"/>
      <c r="Z2" s="92"/>
      <c r="AA2" s="92"/>
      <c r="AC2" s="201"/>
      <c r="AD2" s="202"/>
      <c r="AE2" s="202"/>
      <c r="AF2" s="202"/>
      <c r="AG2" s="202"/>
      <c r="AH2" s="202"/>
      <c r="AI2" s="201" t="s">
        <v>413</v>
      </c>
      <c r="AJ2" s="201"/>
      <c r="AK2" s="663"/>
      <c r="AL2" s="663"/>
      <c r="AM2" s="663"/>
      <c r="AN2" s="663"/>
    </row>
    <row r="3" spans="1:40" ht="18" customHeight="1">
      <c r="A3" s="203"/>
      <c r="B3" s="203"/>
      <c r="C3" s="203"/>
      <c r="D3" s="203"/>
      <c r="E3" s="203"/>
      <c r="F3" s="203"/>
      <c r="G3" s="203"/>
      <c r="H3" s="203"/>
      <c r="I3" s="203"/>
      <c r="J3" s="203"/>
      <c r="K3" s="203"/>
      <c r="L3" s="203"/>
      <c r="M3" s="203"/>
      <c r="N3" s="203"/>
      <c r="O3" s="203"/>
      <c r="P3" s="203"/>
      <c r="Q3" s="203"/>
      <c r="R3" s="203"/>
      <c r="S3" s="203"/>
      <c r="T3" s="203"/>
      <c r="U3" s="203"/>
      <c r="V3" s="203"/>
      <c r="W3" s="203"/>
      <c r="Y3" s="204"/>
      <c r="Z3" s="204"/>
      <c r="AA3" s="204"/>
      <c r="AB3" s="92"/>
      <c r="AC3" s="204"/>
      <c r="AD3" s="204"/>
      <c r="AE3" s="204"/>
      <c r="AF3" s="204"/>
      <c r="AG3" s="204"/>
      <c r="AH3" s="204"/>
      <c r="AI3" s="205" t="s">
        <v>414</v>
      </c>
      <c r="AJ3" s="201"/>
      <c r="AK3" s="664" t="s">
        <v>489</v>
      </c>
      <c r="AL3" s="664"/>
      <c r="AM3" s="664"/>
      <c r="AN3" s="664"/>
    </row>
    <row r="4" spans="1:40" ht="18" customHeight="1">
      <c r="A4" s="203"/>
      <c r="B4" s="203"/>
      <c r="C4" s="203"/>
      <c r="D4" s="203"/>
      <c r="E4" s="203"/>
      <c r="F4" s="203"/>
      <c r="G4" s="203"/>
      <c r="H4" s="203"/>
      <c r="I4" s="203"/>
      <c r="J4" s="203"/>
      <c r="K4" s="203"/>
      <c r="L4" s="203"/>
      <c r="M4" s="203"/>
      <c r="N4" s="203"/>
      <c r="O4" s="203"/>
      <c r="P4" s="203"/>
      <c r="Q4" s="203"/>
      <c r="R4" s="203"/>
      <c r="S4" s="203"/>
      <c r="T4" s="203"/>
      <c r="U4" s="203"/>
      <c r="V4" s="203"/>
      <c r="W4" s="203"/>
      <c r="Y4" s="204"/>
      <c r="Z4" s="204"/>
      <c r="AA4" s="204"/>
      <c r="AB4" s="92"/>
      <c r="AC4" s="204"/>
      <c r="AD4" s="204"/>
      <c r="AE4" s="204"/>
      <c r="AF4" s="204"/>
      <c r="AG4" s="204"/>
      <c r="AH4" s="204"/>
      <c r="AI4" s="205" t="s">
        <v>415</v>
      </c>
      <c r="AJ4" s="201"/>
      <c r="AK4" s="664"/>
      <c r="AL4" s="664"/>
      <c r="AM4" s="664"/>
      <c r="AN4" s="664"/>
    </row>
    <row r="5" spans="1:40" ht="18" customHeight="1">
      <c r="A5" s="203"/>
      <c r="B5" s="203"/>
      <c r="C5" s="203"/>
      <c r="D5" s="203"/>
      <c r="E5" s="203"/>
      <c r="F5" s="203"/>
      <c r="G5" s="203"/>
      <c r="H5" s="203"/>
      <c r="I5" s="203"/>
      <c r="J5" s="203"/>
      <c r="K5" s="203"/>
      <c r="L5" s="203"/>
      <c r="M5" s="203"/>
      <c r="N5" s="203"/>
      <c r="O5" s="203"/>
      <c r="P5" s="203"/>
      <c r="Q5" s="203"/>
      <c r="R5" s="203"/>
      <c r="S5" s="203"/>
      <c r="U5" s="203"/>
      <c r="V5" s="203"/>
      <c r="W5" s="203"/>
      <c r="Y5" s="204"/>
      <c r="Z5" s="204"/>
      <c r="AA5" s="204"/>
      <c r="AB5" s="92"/>
      <c r="AC5" s="204"/>
      <c r="AD5" s="204"/>
      <c r="AE5" s="204"/>
      <c r="AF5" s="204"/>
      <c r="AG5" s="205" t="s">
        <v>416</v>
      </c>
      <c r="AH5" s="665">
        <v>40</v>
      </c>
      <c r="AI5" s="665"/>
      <c r="AJ5" s="665"/>
      <c r="AK5" s="204" t="s">
        <v>417</v>
      </c>
      <c r="AL5" s="206">
        <v>160</v>
      </c>
      <c r="AM5" s="204" t="s">
        <v>418</v>
      </c>
      <c r="AN5" s="92"/>
    </row>
    <row r="6" spans="1:40" ht="9.9499999999999993" customHeight="1">
      <c r="A6" s="92"/>
      <c r="B6" s="207"/>
      <c r="C6" s="207"/>
      <c r="D6" s="207"/>
      <c r="E6" s="207"/>
      <c r="F6" s="207"/>
      <c r="G6" s="207"/>
      <c r="H6" s="207"/>
      <c r="I6" s="207"/>
      <c r="J6" s="207"/>
      <c r="K6" s="207"/>
      <c r="L6" s="207"/>
      <c r="M6" s="207"/>
      <c r="N6" s="207"/>
      <c r="O6" s="207"/>
      <c r="P6" s="207"/>
      <c r="Q6" s="207"/>
      <c r="R6" s="207"/>
      <c r="S6" s="207"/>
      <c r="T6" s="207"/>
      <c r="U6" s="207"/>
      <c r="V6" s="207"/>
      <c r="W6" s="207"/>
      <c r="X6" s="202"/>
      <c r="Y6" s="202"/>
      <c r="Z6" s="202"/>
      <c r="AA6" s="202"/>
      <c r="AB6" s="202"/>
      <c r="AC6" s="202"/>
      <c r="AD6" s="202"/>
      <c r="AE6" s="202"/>
      <c r="AF6" s="202"/>
      <c r="AG6" s="202"/>
      <c r="AH6" s="202"/>
      <c r="AI6" s="202"/>
      <c r="AJ6" s="202"/>
      <c r="AK6" s="202"/>
      <c r="AL6" s="202"/>
      <c r="AM6" s="92"/>
      <c r="AN6" s="92"/>
    </row>
    <row r="7" spans="1:40" ht="15" customHeight="1">
      <c r="A7" s="666" t="s">
        <v>419</v>
      </c>
      <c r="B7" s="667" t="s">
        <v>420</v>
      </c>
      <c r="C7" s="668" t="s">
        <v>421</v>
      </c>
      <c r="D7" s="667" t="s">
        <v>422</v>
      </c>
      <c r="E7" s="671" t="s">
        <v>423</v>
      </c>
      <c r="F7" s="672" t="s">
        <v>424</v>
      </c>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3" t="s">
        <v>425</v>
      </c>
      <c r="AL7" s="675" t="s">
        <v>426</v>
      </c>
      <c r="AM7" s="676" t="s">
        <v>427</v>
      </c>
      <c r="AN7" s="676"/>
    </row>
    <row r="8" spans="1:40" ht="15" customHeight="1">
      <c r="A8" s="666"/>
      <c r="B8" s="667"/>
      <c r="C8" s="669"/>
      <c r="D8" s="667"/>
      <c r="E8" s="671"/>
      <c r="F8" s="667" t="s">
        <v>217</v>
      </c>
      <c r="G8" s="667"/>
      <c r="H8" s="667"/>
      <c r="I8" s="667"/>
      <c r="J8" s="667"/>
      <c r="K8" s="667"/>
      <c r="L8" s="667"/>
      <c r="M8" s="667" t="s">
        <v>218</v>
      </c>
      <c r="N8" s="667"/>
      <c r="O8" s="667"/>
      <c r="P8" s="667"/>
      <c r="Q8" s="667"/>
      <c r="R8" s="667"/>
      <c r="S8" s="667"/>
      <c r="T8" s="667" t="s">
        <v>219</v>
      </c>
      <c r="U8" s="667"/>
      <c r="V8" s="667"/>
      <c r="W8" s="667"/>
      <c r="X8" s="667"/>
      <c r="Y8" s="667"/>
      <c r="Z8" s="667"/>
      <c r="AA8" s="667" t="s">
        <v>220</v>
      </c>
      <c r="AB8" s="667"/>
      <c r="AC8" s="667"/>
      <c r="AD8" s="667"/>
      <c r="AE8" s="667"/>
      <c r="AF8" s="667"/>
      <c r="AG8" s="667"/>
      <c r="AH8" s="667" t="s">
        <v>428</v>
      </c>
      <c r="AI8" s="667"/>
      <c r="AJ8" s="667"/>
      <c r="AK8" s="673"/>
      <c r="AL8" s="675"/>
      <c r="AM8" s="676"/>
      <c r="AN8" s="676"/>
    </row>
    <row r="9" spans="1:40" ht="15" customHeight="1">
      <c r="A9" s="666"/>
      <c r="B9" s="667"/>
      <c r="C9" s="669"/>
      <c r="D9" s="667"/>
      <c r="E9" s="671"/>
      <c r="F9" s="208">
        <f>DATE($M$2,$S$2,1)</f>
        <v>45413</v>
      </c>
      <c r="G9" s="208">
        <f>DATE($M$2,$S$2,2)</f>
        <v>45414</v>
      </c>
      <c r="H9" s="208">
        <f>DATE($M$2,$S$2,3)</f>
        <v>45415</v>
      </c>
      <c r="I9" s="208">
        <f>DATE($M$2,$S$2,4)</f>
        <v>45416</v>
      </c>
      <c r="J9" s="208">
        <f>DATE($M$2,$S$2,5)</f>
        <v>45417</v>
      </c>
      <c r="K9" s="208">
        <f>DATE($M$2,$S$2,6)</f>
        <v>45418</v>
      </c>
      <c r="L9" s="208">
        <f>DATE($M$2,$S$2,7)</f>
        <v>45419</v>
      </c>
      <c r="M9" s="208">
        <f>DATE($M$2,$S$2,8)</f>
        <v>45420</v>
      </c>
      <c r="N9" s="208">
        <f>DATE($M$2,$S$2,9)</f>
        <v>45421</v>
      </c>
      <c r="O9" s="208">
        <f>DATE($M$2,$S$2,10)</f>
        <v>45422</v>
      </c>
      <c r="P9" s="208">
        <f>DATE($M$2,$S$2,11)</f>
        <v>45423</v>
      </c>
      <c r="Q9" s="208">
        <f>DATE($M$2,$S$2,12)</f>
        <v>45424</v>
      </c>
      <c r="R9" s="208">
        <f>DATE($M$2,$S$2,13)</f>
        <v>45425</v>
      </c>
      <c r="S9" s="208">
        <f>DATE($M$2,$S$2,14)</f>
        <v>45426</v>
      </c>
      <c r="T9" s="208">
        <f>DATE($M$2,$S$2,15)</f>
        <v>45427</v>
      </c>
      <c r="U9" s="208">
        <f>DATE($M$2,$S$2,16)</f>
        <v>45428</v>
      </c>
      <c r="V9" s="208">
        <f>DATE($M$2,$S$2,17)</f>
        <v>45429</v>
      </c>
      <c r="W9" s="208">
        <f>DATE($M$2,$S$2,18)</f>
        <v>45430</v>
      </c>
      <c r="X9" s="208">
        <f>DATE($M$2,$S$2,19)</f>
        <v>45431</v>
      </c>
      <c r="Y9" s="208">
        <f>DATE($M$2,$S$2,20)</f>
        <v>45432</v>
      </c>
      <c r="Z9" s="208">
        <f>DATE($M$2,$S$2,21)</f>
        <v>45433</v>
      </c>
      <c r="AA9" s="208">
        <f>DATE($M$2,$S$2,22)</f>
        <v>45434</v>
      </c>
      <c r="AB9" s="208">
        <f>DATE($M$2,$S$2,23)</f>
        <v>45435</v>
      </c>
      <c r="AC9" s="208">
        <f>DATE($M$2,$S$2,24)</f>
        <v>45436</v>
      </c>
      <c r="AD9" s="208">
        <f>DATE($M$2,$S$2,25)</f>
        <v>45437</v>
      </c>
      <c r="AE9" s="208">
        <f>DATE($M$2,$S$2,26)</f>
        <v>45438</v>
      </c>
      <c r="AF9" s="208">
        <f>DATE($M$2,$S$2,27)</f>
        <v>45439</v>
      </c>
      <c r="AG9" s="208">
        <f>DATE($M$2,$S$2,28)</f>
        <v>45440</v>
      </c>
      <c r="AH9" s="208">
        <f>IF(DAY(EOMONTH(F9,0))&lt;29,"",DATE($M$2,$S$2,29))</f>
        <v>45441</v>
      </c>
      <c r="AI9" s="208">
        <f>IF(DAY(EOMONTH(F9,0))&lt;30,"",DATE($M$2,$S$2,30))</f>
        <v>45442</v>
      </c>
      <c r="AJ9" s="208">
        <f>IF(DAY(EOMONTH(F9,0))&lt;31,"",DATE($M$2,$S$2,31))</f>
        <v>45443</v>
      </c>
      <c r="AK9" s="673"/>
      <c r="AL9" s="675"/>
      <c r="AM9" s="676"/>
      <c r="AN9" s="676"/>
    </row>
    <row r="10" spans="1:40" ht="15" customHeight="1">
      <c r="A10" s="666"/>
      <c r="B10" s="667"/>
      <c r="C10" s="670"/>
      <c r="D10" s="667"/>
      <c r="E10" s="671"/>
      <c r="F10" s="209">
        <f>DATE($M$2,$S$2,1)</f>
        <v>45413</v>
      </c>
      <c r="G10" s="209">
        <f>DATE($M$2,$S$2,2)</f>
        <v>45414</v>
      </c>
      <c r="H10" s="209">
        <f>DATE($M$2,$S$2,3)</f>
        <v>45415</v>
      </c>
      <c r="I10" s="209">
        <f>DATE($M$2,$S$2,4)</f>
        <v>45416</v>
      </c>
      <c r="J10" s="209">
        <f>DATE($M$2,$S$2,5)</f>
        <v>45417</v>
      </c>
      <c r="K10" s="209">
        <f>DATE($M$2,$S$2,6)</f>
        <v>45418</v>
      </c>
      <c r="L10" s="209">
        <f>DATE($M$2,$S$2,7)</f>
        <v>45419</v>
      </c>
      <c r="M10" s="209">
        <f>DATE($M$2,$S$2,8)</f>
        <v>45420</v>
      </c>
      <c r="N10" s="209">
        <f>DATE($M$2,$S$2,9)</f>
        <v>45421</v>
      </c>
      <c r="O10" s="209">
        <f>DATE($M$2,$S$2,10)</f>
        <v>45422</v>
      </c>
      <c r="P10" s="209">
        <f>DATE($M$2,$S$2,11)</f>
        <v>45423</v>
      </c>
      <c r="Q10" s="209">
        <f>DATE($M$2,$S$2,12)</f>
        <v>45424</v>
      </c>
      <c r="R10" s="209">
        <f>DATE($M$2,$S$2,13)</f>
        <v>45425</v>
      </c>
      <c r="S10" s="209">
        <f>DATE($M$2,$S$2,14)</f>
        <v>45426</v>
      </c>
      <c r="T10" s="209">
        <f>DATE($M$2,$S$2,15)</f>
        <v>45427</v>
      </c>
      <c r="U10" s="209">
        <f>DATE($M$2,$S$2,16)</f>
        <v>45428</v>
      </c>
      <c r="V10" s="209">
        <f>DATE($M$2,$S$2,17)</f>
        <v>45429</v>
      </c>
      <c r="W10" s="209">
        <f>DATE($M$2,$S$2,18)</f>
        <v>45430</v>
      </c>
      <c r="X10" s="209">
        <f>DATE($M$2,$S$2,19)</f>
        <v>45431</v>
      </c>
      <c r="Y10" s="209">
        <f>DATE($M$2,$S$2,20)</f>
        <v>45432</v>
      </c>
      <c r="Z10" s="209">
        <f>DATE($M$2,$S$2,21)</f>
        <v>45433</v>
      </c>
      <c r="AA10" s="209">
        <f>DATE($M$2,$S$2,22)</f>
        <v>45434</v>
      </c>
      <c r="AB10" s="209">
        <f>DATE($M$2,$S$2,23)</f>
        <v>45435</v>
      </c>
      <c r="AC10" s="209">
        <f>DATE($M$2,$S$2,24)</f>
        <v>45436</v>
      </c>
      <c r="AD10" s="209">
        <f>DATE($M$2,$S$2,25)</f>
        <v>45437</v>
      </c>
      <c r="AE10" s="209">
        <f>DATE($M$2,$S$2,26)</f>
        <v>45438</v>
      </c>
      <c r="AF10" s="209">
        <f>DATE($M$2,$S$2,27)</f>
        <v>45439</v>
      </c>
      <c r="AG10" s="209">
        <f>DATE($M$2,$S$2,28)</f>
        <v>45440</v>
      </c>
      <c r="AH10" s="209">
        <f>IF(DAY(EOMONTH(F10,0))&lt;29,"",DATE($M$2,$S$2,29))</f>
        <v>45441</v>
      </c>
      <c r="AI10" s="209">
        <f>IF(DAY(EOMONTH(F10,0))&lt;30,"",DATE($M$2,$S$2,30))</f>
        <v>45442</v>
      </c>
      <c r="AJ10" s="209">
        <f>IF(DAY(EOMONTH(F10,0))&lt;31,"",DATE($M$2,$S$2,31))</f>
        <v>45443</v>
      </c>
      <c r="AK10" s="673"/>
      <c r="AL10" s="675"/>
      <c r="AM10" s="676"/>
      <c r="AN10" s="676"/>
    </row>
    <row r="11" spans="1:40" ht="18" customHeight="1">
      <c r="A11" s="210">
        <v>1</v>
      </c>
      <c r="B11" s="211" t="s">
        <v>490</v>
      </c>
      <c r="C11" s="212" t="s">
        <v>430</v>
      </c>
      <c r="D11" s="213"/>
      <c r="E11" s="214" t="s">
        <v>430</v>
      </c>
      <c r="F11" s="215">
        <v>8</v>
      </c>
      <c r="G11" s="215">
        <v>8</v>
      </c>
      <c r="H11" s="215">
        <v>8</v>
      </c>
      <c r="I11" s="215"/>
      <c r="J11" s="215"/>
      <c r="K11" s="215">
        <v>8</v>
      </c>
      <c r="L11" s="215">
        <v>8</v>
      </c>
      <c r="M11" s="215">
        <v>8</v>
      </c>
      <c r="N11" s="215">
        <v>8</v>
      </c>
      <c r="O11" s="215">
        <v>8</v>
      </c>
      <c r="P11" s="215"/>
      <c r="Q11" s="215"/>
      <c r="R11" s="215">
        <v>8</v>
      </c>
      <c r="S11" s="215">
        <v>8</v>
      </c>
      <c r="T11" s="215">
        <v>8</v>
      </c>
      <c r="U11" s="215">
        <v>8</v>
      </c>
      <c r="V11" s="215">
        <v>8</v>
      </c>
      <c r="W11" s="215"/>
      <c r="X11" s="215"/>
      <c r="Y11" s="215">
        <v>8</v>
      </c>
      <c r="Z11" s="215">
        <v>8</v>
      </c>
      <c r="AA11" s="215">
        <v>8</v>
      </c>
      <c r="AB11" s="215">
        <v>8</v>
      </c>
      <c r="AC11" s="215">
        <v>8</v>
      </c>
      <c r="AD11" s="215"/>
      <c r="AE11" s="215"/>
      <c r="AF11" s="215">
        <v>8</v>
      </c>
      <c r="AG11" s="215">
        <v>8</v>
      </c>
      <c r="AH11" s="215"/>
      <c r="AI11" s="215"/>
      <c r="AJ11" s="215"/>
      <c r="AK11" s="216">
        <f>+SUM(F11:AJ11)</f>
        <v>160</v>
      </c>
      <c r="AL11" s="217">
        <f>IF($AK$3="４週",AK11/4,AK11/(DAY(EOMONTH($F$9,0))/7))</f>
        <v>40</v>
      </c>
      <c r="AM11" s="674"/>
      <c r="AN11" s="674"/>
    </row>
    <row r="12" spans="1:40" ht="18" customHeight="1">
      <c r="A12" s="210">
        <v>2</v>
      </c>
      <c r="B12" s="211" t="s">
        <v>429</v>
      </c>
      <c r="C12" s="212" t="s">
        <v>431</v>
      </c>
      <c r="D12" s="213"/>
      <c r="E12" s="214" t="s">
        <v>431</v>
      </c>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f t="shared" ref="AK12:AK31" si="0">+SUM(F12:AJ12)</f>
        <v>0</v>
      </c>
      <c r="AL12" s="217">
        <f>IF($AK$3="４週",AK12/4,AK12/(DAY(EOMONTH($F$9,0))/7))</f>
        <v>0</v>
      </c>
      <c r="AM12" s="674"/>
      <c r="AN12" s="674"/>
    </row>
    <row r="13" spans="1:40" ht="18" customHeight="1">
      <c r="A13" s="210">
        <v>3</v>
      </c>
      <c r="B13" s="211" t="s">
        <v>429</v>
      </c>
      <c r="C13" s="212" t="s">
        <v>432</v>
      </c>
      <c r="D13" s="213"/>
      <c r="E13" s="214" t="s">
        <v>432</v>
      </c>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f t="shared" si="0"/>
        <v>0</v>
      </c>
      <c r="AL13" s="217">
        <f>IF($AK$3="４週",AK13/4,AK13/(DAY(EOMONTH($F$9,0))/7))</f>
        <v>0</v>
      </c>
      <c r="AM13" s="674"/>
      <c r="AN13" s="674"/>
    </row>
    <row r="14" spans="1:40" ht="18" customHeight="1">
      <c r="A14" s="210">
        <v>4</v>
      </c>
      <c r="B14" s="211" t="s">
        <v>429</v>
      </c>
      <c r="C14" s="212" t="s">
        <v>433</v>
      </c>
      <c r="D14" s="213"/>
      <c r="E14" s="214" t="s">
        <v>433</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f t="shared" si="0"/>
        <v>0</v>
      </c>
      <c r="AL14" s="217">
        <f>IF($AK$3="４週",AK14/4,AK14/(DAY(EOMONTH($F$9,0))/7))</f>
        <v>0</v>
      </c>
      <c r="AM14" s="674"/>
      <c r="AN14" s="674"/>
    </row>
    <row r="15" spans="1:40" ht="18" customHeight="1">
      <c r="A15" s="210">
        <v>5</v>
      </c>
      <c r="B15" s="211"/>
      <c r="C15" s="212"/>
      <c r="D15" s="213"/>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f t="shared" si="0"/>
        <v>0</v>
      </c>
      <c r="AL15" s="217">
        <f t="shared" ref="AL15:AL30" si="1">IF($AK$3="４週",AK15/4,AK15/(DAY(EOMONTH($F$9,0))/7))</f>
        <v>0</v>
      </c>
      <c r="AM15" s="674"/>
      <c r="AN15" s="674"/>
    </row>
    <row r="16" spans="1:40" ht="18" customHeight="1">
      <c r="A16" s="210">
        <v>6</v>
      </c>
      <c r="B16" s="211"/>
      <c r="C16" s="212"/>
      <c r="D16" s="213"/>
      <c r="E16" s="214"/>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f t="shared" si="0"/>
        <v>0</v>
      </c>
      <c r="AL16" s="217">
        <f t="shared" si="1"/>
        <v>0</v>
      </c>
      <c r="AM16" s="674"/>
      <c r="AN16" s="674"/>
    </row>
    <row r="17" spans="1:40" ht="18" customHeight="1">
      <c r="A17" s="210">
        <v>7</v>
      </c>
      <c r="B17" s="211"/>
      <c r="C17" s="212"/>
      <c r="D17" s="213"/>
      <c r="E17" s="214"/>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f t="shared" si="0"/>
        <v>0</v>
      </c>
      <c r="AL17" s="217">
        <f t="shared" si="1"/>
        <v>0</v>
      </c>
      <c r="AM17" s="674"/>
      <c r="AN17" s="674"/>
    </row>
    <row r="18" spans="1:40" ht="18" customHeight="1">
      <c r="A18" s="210">
        <v>8</v>
      </c>
      <c r="B18" s="211"/>
      <c r="C18" s="212"/>
      <c r="D18" s="213"/>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f t="shared" si="0"/>
        <v>0</v>
      </c>
      <c r="AL18" s="217">
        <f t="shared" si="1"/>
        <v>0</v>
      </c>
      <c r="AM18" s="674"/>
      <c r="AN18" s="674"/>
    </row>
    <row r="19" spans="1:40" ht="18" customHeight="1">
      <c r="A19" s="210">
        <v>9</v>
      </c>
      <c r="B19" s="211"/>
      <c r="C19" s="212"/>
      <c r="D19" s="213"/>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6">
        <f t="shared" si="0"/>
        <v>0</v>
      </c>
      <c r="AL19" s="217">
        <f t="shared" si="1"/>
        <v>0</v>
      </c>
      <c r="AM19" s="674"/>
      <c r="AN19" s="674"/>
    </row>
    <row r="20" spans="1:40" ht="18" customHeight="1">
      <c r="A20" s="210">
        <v>10</v>
      </c>
      <c r="B20" s="211"/>
      <c r="C20" s="212"/>
      <c r="D20" s="213"/>
      <c r="E20" s="214"/>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f t="shared" si="0"/>
        <v>0</v>
      </c>
      <c r="AL20" s="217">
        <f t="shared" si="1"/>
        <v>0</v>
      </c>
      <c r="AM20" s="674"/>
      <c r="AN20" s="674"/>
    </row>
    <row r="21" spans="1:40" ht="18" customHeight="1">
      <c r="A21" s="210">
        <v>11</v>
      </c>
      <c r="B21" s="211"/>
      <c r="C21" s="212"/>
      <c r="D21" s="213"/>
      <c r="E21" s="214"/>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f t="shared" si="0"/>
        <v>0</v>
      </c>
      <c r="AL21" s="217">
        <f t="shared" si="1"/>
        <v>0</v>
      </c>
      <c r="AM21" s="674"/>
      <c r="AN21" s="674"/>
    </row>
    <row r="22" spans="1:40" ht="18" customHeight="1">
      <c r="A22" s="210">
        <v>12</v>
      </c>
      <c r="B22" s="211"/>
      <c r="C22" s="212"/>
      <c r="D22" s="213"/>
      <c r="E22" s="214"/>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6">
        <f t="shared" si="0"/>
        <v>0</v>
      </c>
      <c r="AL22" s="217">
        <f t="shared" si="1"/>
        <v>0</v>
      </c>
      <c r="AM22" s="674"/>
      <c r="AN22" s="674"/>
    </row>
    <row r="23" spans="1:40" ht="18" customHeight="1">
      <c r="A23" s="210">
        <v>13</v>
      </c>
      <c r="B23" s="211"/>
      <c r="C23" s="212"/>
      <c r="D23" s="213"/>
      <c r="E23" s="214"/>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f t="shared" si="0"/>
        <v>0</v>
      </c>
      <c r="AL23" s="217">
        <f t="shared" si="1"/>
        <v>0</v>
      </c>
      <c r="AM23" s="674"/>
      <c r="AN23" s="674"/>
    </row>
    <row r="24" spans="1:40" ht="18" customHeight="1">
      <c r="A24" s="210">
        <v>14</v>
      </c>
      <c r="B24" s="211"/>
      <c r="C24" s="212"/>
      <c r="D24" s="213"/>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f t="shared" si="0"/>
        <v>0</v>
      </c>
      <c r="AL24" s="217">
        <f t="shared" si="1"/>
        <v>0</v>
      </c>
      <c r="AM24" s="674"/>
      <c r="AN24" s="674"/>
    </row>
    <row r="25" spans="1:40" ht="18" customHeight="1">
      <c r="A25" s="210">
        <v>15</v>
      </c>
      <c r="B25" s="211"/>
      <c r="C25" s="212"/>
      <c r="D25" s="213"/>
      <c r="E25" s="214"/>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f t="shared" si="0"/>
        <v>0</v>
      </c>
      <c r="AL25" s="217">
        <f t="shared" si="1"/>
        <v>0</v>
      </c>
      <c r="AM25" s="674"/>
      <c r="AN25" s="674"/>
    </row>
    <row r="26" spans="1:40" ht="18" customHeight="1">
      <c r="A26" s="210">
        <v>16</v>
      </c>
      <c r="B26" s="211"/>
      <c r="C26" s="212"/>
      <c r="D26" s="213"/>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f t="shared" si="0"/>
        <v>0</v>
      </c>
      <c r="AL26" s="217">
        <f t="shared" si="1"/>
        <v>0</v>
      </c>
      <c r="AM26" s="674"/>
      <c r="AN26" s="674"/>
    </row>
    <row r="27" spans="1:40" ht="18" customHeight="1">
      <c r="A27" s="210">
        <v>17</v>
      </c>
      <c r="B27" s="211"/>
      <c r="C27" s="212"/>
      <c r="D27" s="213"/>
      <c r="E27" s="214"/>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f t="shared" si="0"/>
        <v>0</v>
      </c>
      <c r="AL27" s="217">
        <f t="shared" si="1"/>
        <v>0</v>
      </c>
      <c r="AM27" s="674"/>
      <c r="AN27" s="674"/>
    </row>
    <row r="28" spans="1:40" ht="18" customHeight="1">
      <c r="A28" s="210">
        <v>18</v>
      </c>
      <c r="B28" s="211"/>
      <c r="C28" s="212"/>
      <c r="D28" s="213"/>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f t="shared" si="0"/>
        <v>0</v>
      </c>
      <c r="AL28" s="217">
        <f t="shared" si="1"/>
        <v>0</v>
      </c>
      <c r="AM28" s="674"/>
      <c r="AN28" s="674"/>
    </row>
    <row r="29" spans="1:40" ht="18" customHeight="1">
      <c r="A29" s="210">
        <v>19</v>
      </c>
      <c r="B29" s="211"/>
      <c r="C29" s="212"/>
      <c r="D29" s="213"/>
      <c r="E29" s="214"/>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6">
        <f t="shared" si="0"/>
        <v>0</v>
      </c>
      <c r="AL29" s="217">
        <f t="shared" si="1"/>
        <v>0</v>
      </c>
      <c r="AM29" s="674"/>
      <c r="AN29" s="674"/>
    </row>
    <row r="30" spans="1:40" ht="18" customHeight="1">
      <c r="A30" s="210">
        <v>20</v>
      </c>
      <c r="B30" s="211"/>
      <c r="C30" s="212"/>
      <c r="D30" s="213"/>
      <c r="E30" s="214"/>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6">
        <f t="shared" si="0"/>
        <v>0</v>
      </c>
      <c r="AL30" s="217">
        <f t="shared" si="1"/>
        <v>0</v>
      </c>
      <c r="AM30" s="674"/>
      <c r="AN30" s="674"/>
    </row>
    <row r="31" spans="1:40" ht="18" customHeight="1">
      <c r="A31" s="671" t="s">
        <v>221</v>
      </c>
      <c r="B31" s="681"/>
      <c r="C31" s="681"/>
      <c r="D31" s="681"/>
      <c r="E31" s="681"/>
      <c r="F31" s="218">
        <f>+SUM(F11:F30)</f>
        <v>8</v>
      </c>
      <c r="G31" s="218">
        <f t="shared" ref="G31:AJ31" si="2">+SUM(G11:G30)</f>
        <v>8</v>
      </c>
      <c r="H31" s="218">
        <f t="shared" si="2"/>
        <v>8</v>
      </c>
      <c r="I31" s="218">
        <f t="shared" si="2"/>
        <v>0</v>
      </c>
      <c r="J31" s="218">
        <f t="shared" si="2"/>
        <v>0</v>
      </c>
      <c r="K31" s="218">
        <f t="shared" si="2"/>
        <v>8</v>
      </c>
      <c r="L31" s="218">
        <f t="shared" si="2"/>
        <v>8</v>
      </c>
      <c r="M31" s="218">
        <f t="shared" si="2"/>
        <v>8</v>
      </c>
      <c r="N31" s="218">
        <f t="shared" si="2"/>
        <v>8</v>
      </c>
      <c r="O31" s="218">
        <f t="shared" si="2"/>
        <v>8</v>
      </c>
      <c r="P31" s="218">
        <f t="shared" si="2"/>
        <v>0</v>
      </c>
      <c r="Q31" s="218">
        <f t="shared" si="2"/>
        <v>0</v>
      </c>
      <c r="R31" s="218">
        <f t="shared" si="2"/>
        <v>8</v>
      </c>
      <c r="S31" s="218">
        <f t="shared" si="2"/>
        <v>8</v>
      </c>
      <c r="T31" s="218">
        <f t="shared" si="2"/>
        <v>8</v>
      </c>
      <c r="U31" s="218">
        <f t="shared" si="2"/>
        <v>8</v>
      </c>
      <c r="V31" s="218">
        <f t="shared" si="2"/>
        <v>8</v>
      </c>
      <c r="W31" s="218">
        <f t="shared" si="2"/>
        <v>0</v>
      </c>
      <c r="X31" s="218">
        <f t="shared" si="2"/>
        <v>0</v>
      </c>
      <c r="Y31" s="218">
        <f t="shared" si="2"/>
        <v>8</v>
      </c>
      <c r="Z31" s="218">
        <f t="shared" si="2"/>
        <v>8</v>
      </c>
      <c r="AA31" s="218">
        <f t="shared" si="2"/>
        <v>8</v>
      </c>
      <c r="AB31" s="218">
        <f t="shared" si="2"/>
        <v>8</v>
      </c>
      <c r="AC31" s="218">
        <f t="shared" si="2"/>
        <v>8</v>
      </c>
      <c r="AD31" s="218">
        <f t="shared" si="2"/>
        <v>0</v>
      </c>
      <c r="AE31" s="218">
        <f t="shared" si="2"/>
        <v>0</v>
      </c>
      <c r="AF31" s="218">
        <f t="shared" si="2"/>
        <v>8</v>
      </c>
      <c r="AG31" s="218">
        <f t="shared" si="2"/>
        <v>8</v>
      </c>
      <c r="AH31" s="218">
        <f t="shared" si="2"/>
        <v>0</v>
      </c>
      <c r="AI31" s="218">
        <f t="shared" si="2"/>
        <v>0</v>
      </c>
      <c r="AJ31" s="218">
        <f t="shared" si="2"/>
        <v>0</v>
      </c>
      <c r="AK31" s="216">
        <f t="shared" si="0"/>
        <v>160</v>
      </c>
      <c r="AL31" s="217">
        <f>IF($AK$3="４週",AK31/4,AK31/(DAY(EOMONTH($F$9,0))/7))</f>
        <v>40</v>
      </c>
      <c r="AM31" s="666"/>
      <c r="AN31" s="666"/>
    </row>
    <row r="32" spans="1:40" ht="18" customHeight="1">
      <c r="A32" s="681" t="s">
        <v>222</v>
      </c>
      <c r="B32" s="681"/>
      <c r="C32" s="681"/>
      <c r="D32" s="681"/>
      <c r="E32" s="68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8"/>
      <c r="AL32" s="220"/>
      <c r="AM32" s="666"/>
      <c r="AN32" s="666"/>
    </row>
    <row r="33" spans="1:43" ht="15" customHeight="1">
      <c r="A33" s="207"/>
      <c r="B33" s="207"/>
      <c r="C33" s="207"/>
      <c r="D33" s="207"/>
      <c r="E33" s="20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07"/>
      <c r="AL33" s="207"/>
      <c r="AM33" s="92"/>
    </row>
    <row r="34" spans="1:43" ht="15" customHeight="1">
      <c r="A34" s="207"/>
      <c r="B34" s="207"/>
      <c r="C34" s="207"/>
      <c r="D34" s="207"/>
      <c r="E34" s="20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07"/>
      <c r="AL34" s="207"/>
      <c r="AM34" s="92"/>
    </row>
    <row r="35" spans="1:43" ht="21" customHeight="1">
      <c r="A35" s="129" t="s">
        <v>434</v>
      </c>
      <c r="B35" s="207"/>
      <c r="C35" s="207"/>
      <c r="D35" s="207"/>
      <c r="E35" s="207"/>
      <c r="F35" s="207"/>
      <c r="G35" s="221"/>
      <c r="H35" s="221"/>
      <c r="I35" s="221"/>
      <c r="J35" s="221"/>
      <c r="K35" s="221"/>
      <c r="L35" s="221"/>
      <c r="M35" s="221"/>
      <c r="N35" s="221"/>
      <c r="O35" s="221"/>
      <c r="AM35" s="207"/>
      <c r="AN35" s="92"/>
    </row>
    <row r="36" spans="1:43" ht="32.25" customHeight="1">
      <c r="A36" s="667"/>
      <c r="B36" s="667"/>
      <c r="C36" s="667"/>
      <c r="D36" s="222">
        <v>4</v>
      </c>
      <c r="E36" s="222">
        <v>5</v>
      </c>
      <c r="F36" s="680">
        <v>6</v>
      </c>
      <c r="G36" s="680"/>
      <c r="H36" s="680"/>
      <c r="I36" s="680">
        <v>7</v>
      </c>
      <c r="J36" s="680"/>
      <c r="K36" s="680"/>
      <c r="L36" s="680">
        <v>8</v>
      </c>
      <c r="M36" s="680"/>
      <c r="N36" s="680"/>
      <c r="O36" s="680">
        <v>9</v>
      </c>
      <c r="P36" s="680"/>
      <c r="Q36" s="680"/>
      <c r="R36" s="680">
        <v>10</v>
      </c>
      <c r="S36" s="680"/>
      <c r="T36" s="680"/>
      <c r="U36" s="680">
        <v>11</v>
      </c>
      <c r="V36" s="680"/>
      <c r="W36" s="680"/>
      <c r="X36" s="680">
        <v>12</v>
      </c>
      <c r="Y36" s="680"/>
      <c r="Z36" s="680"/>
      <c r="AA36" s="680">
        <v>1</v>
      </c>
      <c r="AB36" s="680"/>
      <c r="AC36" s="680"/>
      <c r="AD36" s="680">
        <v>2</v>
      </c>
      <c r="AE36" s="680"/>
      <c r="AF36" s="680"/>
      <c r="AG36" s="680">
        <v>3</v>
      </c>
      <c r="AH36" s="680"/>
      <c r="AI36" s="680"/>
      <c r="AJ36" s="667" t="s">
        <v>3</v>
      </c>
      <c r="AK36" s="667"/>
      <c r="AL36" s="223" t="s">
        <v>435</v>
      </c>
      <c r="AM36" s="683" t="s">
        <v>436</v>
      </c>
      <c r="AN36" s="684"/>
      <c r="AO36" s="224"/>
      <c r="AP36" s="224"/>
      <c r="AQ36" s="224"/>
    </row>
    <row r="37" spans="1:43" ht="20.100000000000001" customHeight="1">
      <c r="A37" s="692" t="s">
        <v>437</v>
      </c>
      <c r="B37" s="692"/>
      <c r="C37" s="692"/>
      <c r="D37" s="225">
        <f>SUM(D38,D39,D40,D41,D43,D45)</f>
        <v>1840</v>
      </c>
      <c r="E37" s="225">
        <f>SUM(E38,E39,E40,E41,E43,E45)</f>
        <v>1726</v>
      </c>
      <c r="F37" s="677">
        <f>SUM(F38,F39,F40,F41,F43,F45)</f>
        <v>1840</v>
      </c>
      <c r="G37" s="678"/>
      <c r="H37" s="679"/>
      <c r="I37" s="677">
        <f>SUM(I38,I39,I40,I41,I43,I45)</f>
        <v>1932</v>
      </c>
      <c r="J37" s="678">
        <f t="shared" ref="J37:AI37" si="3">SUM(J38,J39,J40,J41,J43,J45)</f>
        <v>0</v>
      </c>
      <c r="K37" s="679">
        <f t="shared" si="3"/>
        <v>0</v>
      </c>
      <c r="L37" s="677">
        <f>SUM(L38,L39,L40,L41,L43,L45)</f>
        <v>1932</v>
      </c>
      <c r="M37" s="678"/>
      <c r="N37" s="679"/>
      <c r="O37" s="677">
        <f>SUM(O38,O39,O40,O41,O43,O45)</f>
        <v>1748</v>
      </c>
      <c r="P37" s="678"/>
      <c r="Q37" s="679"/>
      <c r="R37" s="677">
        <f>SUM(R38,R39,R40,R41,R43,R45)</f>
        <v>1840</v>
      </c>
      <c r="S37" s="678"/>
      <c r="T37" s="679"/>
      <c r="U37" s="677">
        <f>SUM(U38,U39,U40,U41,U43,U45)</f>
        <v>1840</v>
      </c>
      <c r="V37" s="678">
        <f t="shared" si="3"/>
        <v>0</v>
      </c>
      <c r="W37" s="679">
        <f t="shared" si="3"/>
        <v>0</v>
      </c>
      <c r="X37" s="677">
        <f>SUM(X38,X39,X40,X41,X43,X45)</f>
        <v>1748</v>
      </c>
      <c r="Y37" s="678">
        <f t="shared" si="3"/>
        <v>0</v>
      </c>
      <c r="Z37" s="679">
        <f t="shared" si="3"/>
        <v>0</v>
      </c>
      <c r="AA37" s="677">
        <f>SUM(AA38,AA39,AA40,AA41,AA43,AA45)</f>
        <v>1748</v>
      </c>
      <c r="AB37" s="678">
        <f t="shared" si="3"/>
        <v>0</v>
      </c>
      <c r="AC37" s="679">
        <f t="shared" si="3"/>
        <v>0</v>
      </c>
      <c r="AD37" s="677">
        <f>SUM(AD38,AD39,AD40,AD41,AD43,AD45)</f>
        <v>1748</v>
      </c>
      <c r="AE37" s="678">
        <f t="shared" si="3"/>
        <v>0</v>
      </c>
      <c r="AF37" s="679">
        <f t="shared" si="3"/>
        <v>0</v>
      </c>
      <c r="AG37" s="677">
        <f>SUM(AG38,AG39,AG40,AG41,AG43,AG45)</f>
        <v>1840</v>
      </c>
      <c r="AH37" s="678">
        <f t="shared" si="3"/>
        <v>0</v>
      </c>
      <c r="AI37" s="679">
        <f t="shared" si="3"/>
        <v>0</v>
      </c>
      <c r="AJ37" s="686">
        <f>SUM(D37:AI37)</f>
        <v>21782</v>
      </c>
      <c r="AK37" s="686"/>
      <c r="AL37" s="250">
        <f>ROUNDUP(AJ37/AJ47,1)</f>
        <v>92</v>
      </c>
      <c r="AM37" s="687"/>
      <c r="AN37" s="688"/>
      <c r="AO37" s="224"/>
      <c r="AP37" s="224"/>
      <c r="AQ37" s="224"/>
    </row>
    <row r="38" spans="1:43" s="229" customFormat="1" ht="20.100000000000001" customHeight="1">
      <c r="A38" s="247" t="s">
        <v>438</v>
      </c>
      <c r="B38" s="248"/>
      <c r="C38" s="249"/>
      <c r="D38" s="215">
        <v>50</v>
      </c>
      <c r="E38" s="215">
        <v>45</v>
      </c>
      <c r="F38" s="710">
        <v>50</v>
      </c>
      <c r="G38" s="711"/>
      <c r="H38" s="712"/>
      <c r="I38" s="710">
        <v>50</v>
      </c>
      <c r="J38" s="711"/>
      <c r="K38" s="712"/>
      <c r="L38" s="710">
        <v>50</v>
      </c>
      <c r="M38" s="711"/>
      <c r="N38" s="712"/>
      <c r="O38" s="710">
        <v>45</v>
      </c>
      <c r="P38" s="711"/>
      <c r="Q38" s="712"/>
      <c r="R38" s="710">
        <v>50</v>
      </c>
      <c r="S38" s="711"/>
      <c r="T38" s="712"/>
      <c r="U38" s="710">
        <v>50</v>
      </c>
      <c r="V38" s="711"/>
      <c r="W38" s="712"/>
      <c r="X38" s="710">
        <v>45</v>
      </c>
      <c r="Y38" s="711"/>
      <c r="Z38" s="712"/>
      <c r="AA38" s="710">
        <v>45</v>
      </c>
      <c r="AB38" s="711"/>
      <c r="AC38" s="712"/>
      <c r="AD38" s="710">
        <v>45</v>
      </c>
      <c r="AE38" s="711"/>
      <c r="AF38" s="712"/>
      <c r="AG38" s="710">
        <v>50</v>
      </c>
      <c r="AH38" s="711"/>
      <c r="AI38" s="712"/>
      <c r="AJ38" s="686">
        <f t="shared" ref="AJ38:AJ46" si="4">SUM(D38:AI38)</f>
        <v>575</v>
      </c>
      <c r="AK38" s="686"/>
      <c r="AL38" s="250">
        <f>ROUNDUP(AJ38/$AJ$47,1)</f>
        <v>2.5</v>
      </c>
      <c r="AM38" s="687"/>
      <c r="AN38" s="688"/>
      <c r="AO38" s="228"/>
      <c r="AP38" s="228"/>
      <c r="AQ38" s="228"/>
    </row>
    <row r="39" spans="1:43" s="229" customFormat="1" ht="20.100000000000001" customHeight="1">
      <c r="A39" s="247" t="s">
        <v>439</v>
      </c>
      <c r="B39" s="248"/>
      <c r="C39" s="249"/>
      <c r="D39" s="215">
        <v>50</v>
      </c>
      <c r="E39" s="215">
        <v>50</v>
      </c>
      <c r="F39" s="710">
        <v>50</v>
      </c>
      <c r="G39" s="711"/>
      <c r="H39" s="712"/>
      <c r="I39" s="710">
        <v>55</v>
      </c>
      <c r="J39" s="711"/>
      <c r="K39" s="712"/>
      <c r="L39" s="710">
        <v>55</v>
      </c>
      <c r="M39" s="711"/>
      <c r="N39" s="712"/>
      <c r="O39" s="710">
        <v>50</v>
      </c>
      <c r="P39" s="711"/>
      <c r="Q39" s="712"/>
      <c r="R39" s="710">
        <v>50</v>
      </c>
      <c r="S39" s="711"/>
      <c r="T39" s="712"/>
      <c r="U39" s="710">
        <v>50</v>
      </c>
      <c r="V39" s="711"/>
      <c r="W39" s="712"/>
      <c r="X39" s="710">
        <v>50</v>
      </c>
      <c r="Y39" s="711"/>
      <c r="Z39" s="712"/>
      <c r="AA39" s="710">
        <v>50</v>
      </c>
      <c r="AB39" s="711"/>
      <c r="AC39" s="712"/>
      <c r="AD39" s="710">
        <v>50</v>
      </c>
      <c r="AE39" s="711"/>
      <c r="AF39" s="712"/>
      <c r="AG39" s="710">
        <v>50</v>
      </c>
      <c r="AH39" s="711"/>
      <c r="AI39" s="712"/>
      <c r="AJ39" s="686">
        <f t="shared" si="4"/>
        <v>610</v>
      </c>
      <c r="AK39" s="686"/>
      <c r="AL39" s="250">
        <f>ROUNDUP(AJ39/$AJ$47,1)</f>
        <v>2.6</v>
      </c>
      <c r="AM39" s="687"/>
      <c r="AN39" s="688"/>
      <c r="AO39" s="228"/>
      <c r="AP39" s="228"/>
      <c r="AQ39" s="228"/>
    </row>
    <row r="40" spans="1:43" ht="20.100000000000001" customHeight="1">
      <c r="A40" s="247" t="s">
        <v>440</v>
      </c>
      <c r="B40" s="248"/>
      <c r="C40" s="249"/>
      <c r="D40" s="215">
        <v>100</v>
      </c>
      <c r="E40" s="215">
        <v>95</v>
      </c>
      <c r="F40" s="710">
        <v>100</v>
      </c>
      <c r="G40" s="711"/>
      <c r="H40" s="712"/>
      <c r="I40" s="710">
        <v>105</v>
      </c>
      <c r="J40" s="711"/>
      <c r="K40" s="712"/>
      <c r="L40" s="710">
        <v>105</v>
      </c>
      <c r="M40" s="711"/>
      <c r="N40" s="712"/>
      <c r="O40" s="710">
        <v>95</v>
      </c>
      <c r="P40" s="711"/>
      <c r="Q40" s="712"/>
      <c r="R40" s="710">
        <v>100</v>
      </c>
      <c r="S40" s="711"/>
      <c r="T40" s="712"/>
      <c r="U40" s="710">
        <v>100</v>
      </c>
      <c r="V40" s="711"/>
      <c r="W40" s="712"/>
      <c r="X40" s="710">
        <v>95</v>
      </c>
      <c r="Y40" s="711"/>
      <c r="Z40" s="712"/>
      <c r="AA40" s="710">
        <v>95</v>
      </c>
      <c r="AB40" s="711"/>
      <c r="AC40" s="712"/>
      <c r="AD40" s="710">
        <v>95</v>
      </c>
      <c r="AE40" s="711"/>
      <c r="AF40" s="712"/>
      <c r="AG40" s="710">
        <v>100</v>
      </c>
      <c r="AH40" s="711"/>
      <c r="AI40" s="712"/>
      <c r="AJ40" s="686">
        <f t="shared" si="4"/>
        <v>1185</v>
      </c>
      <c r="AK40" s="686"/>
      <c r="AL40" s="250">
        <f>ROUNDUP(AJ40/$AJ$47,1)</f>
        <v>5</v>
      </c>
      <c r="AM40" s="687"/>
      <c r="AN40" s="688"/>
      <c r="AO40" s="224"/>
      <c r="AP40" s="224"/>
      <c r="AQ40" s="224"/>
    </row>
    <row r="41" spans="1:43" ht="20.100000000000001" customHeight="1">
      <c r="A41" s="697" t="s">
        <v>441</v>
      </c>
      <c r="B41" s="690"/>
      <c r="C41" s="691"/>
      <c r="D41" s="215">
        <v>100</v>
      </c>
      <c r="E41" s="215">
        <v>95</v>
      </c>
      <c r="F41" s="710">
        <v>100</v>
      </c>
      <c r="G41" s="711"/>
      <c r="H41" s="712"/>
      <c r="I41" s="710">
        <v>105</v>
      </c>
      <c r="J41" s="711"/>
      <c r="K41" s="712"/>
      <c r="L41" s="710">
        <v>105</v>
      </c>
      <c r="M41" s="711"/>
      <c r="N41" s="712"/>
      <c r="O41" s="710">
        <v>95</v>
      </c>
      <c r="P41" s="711"/>
      <c r="Q41" s="712"/>
      <c r="R41" s="710">
        <v>100</v>
      </c>
      <c r="S41" s="711"/>
      <c r="T41" s="712"/>
      <c r="U41" s="710">
        <v>100</v>
      </c>
      <c r="V41" s="711"/>
      <c r="W41" s="712"/>
      <c r="X41" s="710">
        <v>95</v>
      </c>
      <c r="Y41" s="711"/>
      <c r="Z41" s="712"/>
      <c r="AA41" s="710">
        <v>95</v>
      </c>
      <c r="AB41" s="711"/>
      <c r="AC41" s="712"/>
      <c r="AD41" s="710">
        <v>95</v>
      </c>
      <c r="AE41" s="711"/>
      <c r="AF41" s="712"/>
      <c r="AG41" s="710">
        <v>100</v>
      </c>
      <c r="AH41" s="711"/>
      <c r="AI41" s="712"/>
      <c r="AJ41" s="686">
        <f t="shared" si="4"/>
        <v>1185</v>
      </c>
      <c r="AK41" s="686"/>
      <c r="AL41" s="713">
        <f>ROUNDUP(AJ41/$AJ$47,1)</f>
        <v>5</v>
      </c>
      <c r="AM41" s="687"/>
      <c r="AN41" s="688"/>
      <c r="AO41" s="224"/>
      <c r="AP41" s="224"/>
      <c r="AQ41" s="224"/>
    </row>
    <row r="42" spans="1:43" s="229" customFormat="1" ht="20.100000000000001" customHeight="1">
      <c r="A42" s="227"/>
      <c r="B42" s="693" t="s">
        <v>442</v>
      </c>
      <c r="C42" s="694"/>
      <c r="D42" s="215">
        <v>40</v>
      </c>
      <c r="E42" s="215">
        <v>45</v>
      </c>
      <c r="F42" s="710">
        <v>40</v>
      </c>
      <c r="G42" s="711"/>
      <c r="H42" s="712"/>
      <c r="I42" s="710">
        <v>40</v>
      </c>
      <c r="J42" s="711"/>
      <c r="K42" s="712"/>
      <c r="L42" s="710">
        <v>60</v>
      </c>
      <c r="M42" s="711"/>
      <c r="N42" s="712"/>
      <c r="O42" s="710">
        <v>50</v>
      </c>
      <c r="P42" s="711"/>
      <c r="Q42" s="712"/>
      <c r="R42" s="710">
        <v>40</v>
      </c>
      <c r="S42" s="711"/>
      <c r="T42" s="712"/>
      <c r="U42" s="710">
        <v>40</v>
      </c>
      <c r="V42" s="711"/>
      <c r="W42" s="712"/>
      <c r="X42" s="710">
        <v>30</v>
      </c>
      <c r="Y42" s="711"/>
      <c r="Z42" s="712"/>
      <c r="AA42" s="710">
        <v>30</v>
      </c>
      <c r="AB42" s="711"/>
      <c r="AC42" s="712"/>
      <c r="AD42" s="710">
        <v>30</v>
      </c>
      <c r="AE42" s="711"/>
      <c r="AF42" s="712"/>
      <c r="AG42" s="710">
        <v>50</v>
      </c>
      <c r="AH42" s="711"/>
      <c r="AI42" s="712"/>
      <c r="AJ42" s="686">
        <f t="shared" si="4"/>
        <v>495</v>
      </c>
      <c r="AK42" s="686"/>
      <c r="AL42" s="714"/>
      <c r="AM42" s="695">
        <f>ROUNDUP($AJ$42/$AJ$47,1)</f>
        <v>2.1</v>
      </c>
      <c r="AN42" s="696"/>
      <c r="AO42" s="228"/>
      <c r="AP42" s="228"/>
      <c r="AQ42" s="228"/>
    </row>
    <row r="43" spans="1:43" ht="20.100000000000001" customHeight="1">
      <c r="A43" s="697" t="s">
        <v>443</v>
      </c>
      <c r="B43" s="690"/>
      <c r="C43" s="691"/>
      <c r="D43" s="215">
        <v>140</v>
      </c>
      <c r="E43" s="215">
        <v>131</v>
      </c>
      <c r="F43" s="710">
        <v>140</v>
      </c>
      <c r="G43" s="711"/>
      <c r="H43" s="712"/>
      <c r="I43" s="710">
        <v>147</v>
      </c>
      <c r="J43" s="711"/>
      <c r="K43" s="712"/>
      <c r="L43" s="710">
        <v>147</v>
      </c>
      <c r="M43" s="711"/>
      <c r="N43" s="712"/>
      <c r="O43" s="710">
        <v>133</v>
      </c>
      <c r="P43" s="711"/>
      <c r="Q43" s="712"/>
      <c r="R43" s="710">
        <v>140</v>
      </c>
      <c r="S43" s="711"/>
      <c r="T43" s="712"/>
      <c r="U43" s="710">
        <v>140</v>
      </c>
      <c r="V43" s="711"/>
      <c r="W43" s="712"/>
      <c r="X43" s="710">
        <v>133</v>
      </c>
      <c r="Y43" s="711"/>
      <c r="Z43" s="712"/>
      <c r="AA43" s="710">
        <v>133</v>
      </c>
      <c r="AB43" s="711"/>
      <c r="AC43" s="712"/>
      <c r="AD43" s="710">
        <v>133</v>
      </c>
      <c r="AE43" s="711"/>
      <c r="AF43" s="712"/>
      <c r="AG43" s="710">
        <v>140</v>
      </c>
      <c r="AH43" s="711"/>
      <c r="AI43" s="712"/>
      <c r="AJ43" s="686">
        <f t="shared" si="4"/>
        <v>1657</v>
      </c>
      <c r="AK43" s="686"/>
      <c r="AL43" s="713">
        <f>ROUNDUP(AJ43/$AJ$47,1)</f>
        <v>7</v>
      </c>
      <c r="AM43" s="687"/>
      <c r="AN43" s="688"/>
      <c r="AO43" s="224"/>
      <c r="AP43" s="224"/>
      <c r="AQ43" s="224"/>
    </row>
    <row r="44" spans="1:43" s="229" customFormat="1" ht="20.100000000000001" customHeight="1">
      <c r="A44" s="230"/>
      <c r="B44" s="693" t="s">
        <v>442</v>
      </c>
      <c r="C44" s="694"/>
      <c r="D44" s="215">
        <v>40</v>
      </c>
      <c r="E44" s="215">
        <v>31</v>
      </c>
      <c r="F44" s="710">
        <v>40</v>
      </c>
      <c r="G44" s="711"/>
      <c r="H44" s="712"/>
      <c r="I44" s="710">
        <v>47</v>
      </c>
      <c r="J44" s="711"/>
      <c r="K44" s="712"/>
      <c r="L44" s="710">
        <v>47</v>
      </c>
      <c r="M44" s="711"/>
      <c r="N44" s="712"/>
      <c r="O44" s="710">
        <v>33</v>
      </c>
      <c r="P44" s="711"/>
      <c r="Q44" s="712"/>
      <c r="R44" s="710">
        <v>40</v>
      </c>
      <c r="S44" s="711"/>
      <c r="T44" s="712"/>
      <c r="U44" s="710">
        <v>40</v>
      </c>
      <c r="V44" s="711"/>
      <c r="W44" s="712"/>
      <c r="X44" s="710">
        <v>33</v>
      </c>
      <c r="Y44" s="711"/>
      <c r="Z44" s="712"/>
      <c r="AA44" s="710">
        <v>33</v>
      </c>
      <c r="AB44" s="711"/>
      <c r="AC44" s="712"/>
      <c r="AD44" s="710">
        <v>33</v>
      </c>
      <c r="AE44" s="711"/>
      <c r="AF44" s="712"/>
      <c r="AG44" s="710">
        <v>40</v>
      </c>
      <c r="AH44" s="711"/>
      <c r="AI44" s="712"/>
      <c r="AJ44" s="686">
        <f t="shared" si="4"/>
        <v>457</v>
      </c>
      <c r="AK44" s="686"/>
      <c r="AL44" s="714"/>
      <c r="AM44" s="695">
        <f>ROUNDUP($AJ$44/$AJ$47,1)</f>
        <v>2</v>
      </c>
      <c r="AN44" s="696"/>
      <c r="AO44" s="228"/>
      <c r="AP44" s="228"/>
      <c r="AQ44" s="228"/>
    </row>
    <row r="45" spans="1:43" ht="20.100000000000001" customHeight="1">
      <c r="A45" s="697" t="s">
        <v>445</v>
      </c>
      <c r="B45" s="690"/>
      <c r="C45" s="691"/>
      <c r="D45" s="215">
        <v>1400</v>
      </c>
      <c r="E45" s="215">
        <v>1310</v>
      </c>
      <c r="F45" s="710">
        <v>1400</v>
      </c>
      <c r="G45" s="711"/>
      <c r="H45" s="712"/>
      <c r="I45" s="710">
        <v>1470</v>
      </c>
      <c r="J45" s="711"/>
      <c r="K45" s="712"/>
      <c r="L45" s="710">
        <v>1470</v>
      </c>
      <c r="M45" s="711"/>
      <c r="N45" s="712"/>
      <c r="O45" s="710">
        <v>1330</v>
      </c>
      <c r="P45" s="711"/>
      <c r="Q45" s="712"/>
      <c r="R45" s="710">
        <v>1400</v>
      </c>
      <c r="S45" s="711"/>
      <c r="T45" s="712"/>
      <c r="U45" s="710">
        <v>1400</v>
      </c>
      <c r="V45" s="711"/>
      <c r="W45" s="712"/>
      <c r="X45" s="710">
        <v>1330</v>
      </c>
      <c r="Y45" s="711"/>
      <c r="Z45" s="712"/>
      <c r="AA45" s="710">
        <v>1330</v>
      </c>
      <c r="AB45" s="711"/>
      <c r="AC45" s="712"/>
      <c r="AD45" s="710">
        <v>1330</v>
      </c>
      <c r="AE45" s="711"/>
      <c r="AF45" s="712"/>
      <c r="AG45" s="710">
        <v>1400</v>
      </c>
      <c r="AH45" s="711"/>
      <c r="AI45" s="712"/>
      <c r="AJ45" s="686">
        <f t="shared" si="4"/>
        <v>16570</v>
      </c>
      <c r="AK45" s="686"/>
      <c r="AL45" s="713">
        <f>ROUNDUP(AJ45/$AJ$47,1)</f>
        <v>70</v>
      </c>
      <c r="AM45" s="687"/>
      <c r="AN45" s="688"/>
      <c r="AO45" s="224"/>
      <c r="AP45" s="224"/>
      <c r="AQ45" s="224"/>
    </row>
    <row r="46" spans="1:43" s="229" customFormat="1" ht="20.100000000000001" customHeight="1">
      <c r="A46" s="227"/>
      <c r="B46" s="693" t="s">
        <v>442</v>
      </c>
      <c r="C46" s="694"/>
      <c r="D46" s="215">
        <v>400</v>
      </c>
      <c r="E46" s="215">
        <v>310</v>
      </c>
      <c r="F46" s="710">
        <v>400</v>
      </c>
      <c r="G46" s="711"/>
      <c r="H46" s="712"/>
      <c r="I46" s="710">
        <v>470</v>
      </c>
      <c r="J46" s="711"/>
      <c r="K46" s="712"/>
      <c r="L46" s="710">
        <v>470</v>
      </c>
      <c r="M46" s="711"/>
      <c r="N46" s="712"/>
      <c r="O46" s="710">
        <v>330</v>
      </c>
      <c r="P46" s="711"/>
      <c r="Q46" s="712"/>
      <c r="R46" s="710">
        <v>400</v>
      </c>
      <c r="S46" s="711"/>
      <c r="T46" s="712"/>
      <c r="U46" s="710">
        <v>400</v>
      </c>
      <c r="V46" s="711"/>
      <c r="W46" s="712"/>
      <c r="X46" s="710">
        <v>330</v>
      </c>
      <c r="Y46" s="711"/>
      <c r="Z46" s="712"/>
      <c r="AA46" s="710">
        <v>330</v>
      </c>
      <c r="AB46" s="711"/>
      <c r="AC46" s="712"/>
      <c r="AD46" s="710">
        <v>330</v>
      </c>
      <c r="AE46" s="711"/>
      <c r="AF46" s="712"/>
      <c r="AG46" s="710">
        <v>400</v>
      </c>
      <c r="AH46" s="711"/>
      <c r="AI46" s="712"/>
      <c r="AJ46" s="686">
        <f t="shared" si="4"/>
        <v>4570</v>
      </c>
      <c r="AK46" s="686"/>
      <c r="AL46" s="714"/>
      <c r="AM46" s="695">
        <f>ROUNDUP($AJ$46/$AJ$47,1)</f>
        <v>19.3</v>
      </c>
      <c r="AN46" s="696"/>
      <c r="AO46" s="228"/>
      <c r="AP46" s="228"/>
      <c r="AQ46" s="228"/>
    </row>
    <row r="47" spans="1:43" ht="20.100000000000001" customHeight="1">
      <c r="A47" s="692" t="s">
        <v>446</v>
      </c>
      <c r="B47" s="692"/>
      <c r="C47" s="692"/>
      <c r="D47" s="215">
        <v>20</v>
      </c>
      <c r="E47" s="215">
        <v>19</v>
      </c>
      <c r="F47" s="685">
        <v>20</v>
      </c>
      <c r="G47" s="685"/>
      <c r="H47" s="685"/>
      <c r="I47" s="685">
        <v>21</v>
      </c>
      <c r="J47" s="685"/>
      <c r="K47" s="685"/>
      <c r="L47" s="685">
        <v>21</v>
      </c>
      <c r="M47" s="685"/>
      <c r="N47" s="685"/>
      <c r="O47" s="685">
        <v>19</v>
      </c>
      <c r="P47" s="685"/>
      <c r="Q47" s="685"/>
      <c r="R47" s="685">
        <v>20</v>
      </c>
      <c r="S47" s="685"/>
      <c r="T47" s="685"/>
      <c r="U47" s="685">
        <v>20</v>
      </c>
      <c r="V47" s="685"/>
      <c r="W47" s="685"/>
      <c r="X47" s="685">
        <v>19</v>
      </c>
      <c r="Y47" s="685"/>
      <c r="Z47" s="685"/>
      <c r="AA47" s="685">
        <v>19</v>
      </c>
      <c r="AB47" s="685"/>
      <c r="AC47" s="685"/>
      <c r="AD47" s="685">
        <v>19</v>
      </c>
      <c r="AE47" s="685"/>
      <c r="AF47" s="685"/>
      <c r="AG47" s="685">
        <v>20</v>
      </c>
      <c r="AH47" s="685"/>
      <c r="AI47" s="685"/>
      <c r="AJ47" s="686">
        <f>+SUM(D47:AI47)</f>
        <v>237</v>
      </c>
      <c r="AK47" s="686"/>
      <c r="AL47" s="231"/>
      <c r="AM47" s="687"/>
      <c r="AN47" s="688"/>
      <c r="AO47" s="224"/>
      <c r="AP47" s="224"/>
      <c r="AQ47" s="224"/>
    </row>
    <row r="48" spans="1:43" ht="5.0999999999999996" customHeight="1">
      <c r="A48" s="232"/>
      <c r="B48" s="232"/>
      <c r="C48" s="232"/>
      <c r="D48" s="251"/>
      <c r="E48" s="251"/>
      <c r="F48" s="251"/>
      <c r="G48" s="251"/>
      <c r="H48" s="25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33"/>
      <c r="AK48" s="221"/>
      <c r="AL48" s="207"/>
      <c r="AM48" s="207"/>
      <c r="AN48" s="92"/>
    </row>
    <row r="49" spans="1:40" ht="18" customHeight="1">
      <c r="A49" s="129" t="s">
        <v>447</v>
      </c>
      <c r="B49" s="221"/>
      <c r="D49" s="221"/>
      <c r="E49" s="221"/>
      <c r="F49" s="221"/>
      <c r="G49" s="221"/>
      <c r="H49" s="221"/>
      <c r="I49" s="221"/>
      <c r="J49" s="221"/>
      <c r="K49" s="221"/>
      <c r="L49" s="221"/>
      <c r="M49" s="221"/>
      <c r="N49" s="221"/>
      <c r="O49" s="221"/>
      <c r="P49" s="221"/>
      <c r="Q49" s="221"/>
      <c r="R49" s="221"/>
      <c r="S49" s="221"/>
      <c r="T49" s="221"/>
      <c r="U49" s="221"/>
      <c r="V49" s="221"/>
      <c r="W49" s="207"/>
      <c r="X49" s="221"/>
      <c r="Y49" s="221"/>
      <c r="Z49" s="221"/>
      <c r="AA49" s="221"/>
      <c r="AB49" s="221"/>
      <c r="AC49" s="221"/>
      <c r="AD49" s="221"/>
      <c r="AE49" s="221"/>
      <c r="AF49" s="221"/>
      <c r="AG49" s="221"/>
      <c r="AH49" s="221"/>
      <c r="AI49" s="221"/>
      <c r="AJ49" s="233"/>
      <c r="AK49" s="221"/>
      <c r="AL49" s="207"/>
      <c r="AM49" s="207"/>
      <c r="AN49" s="92"/>
    </row>
    <row r="50" spans="1:40" ht="45" customHeight="1">
      <c r="A50" s="667" t="s">
        <v>448</v>
      </c>
      <c r="B50" s="667"/>
      <c r="C50" s="667" t="s">
        <v>429</v>
      </c>
      <c r="D50" s="667"/>
      <c r="E50" s="675" t="s">
        <v>449</v>
      </c>
      <c r="F50" s="675"/>
      <c r="G50" s="675"/>
      <c r="H50" s="675"/>
      <c r="I50" s="698" t="s">
        <v>450</v>
      </c>
      <c r="J50" s="699"/>
      <c r="K50" s="699"/>
      <c r="L50" s="699"/>
      <c r="M50" s="699"/>
      <c r="N50" s="700"/>
      <c r="O50" s="698" t="s">
        <v>491</v>
      </c>
      <c r="P50" s="699"/>
      <c r="Q50" s="699"/>
      <c r="R50" s="699"/>
      <c r="S50" s="699"/>
      <c r="T50" s="700"/>
      <c r="U50" s="224"/>
      <c r="W50" s="207"/>
      <c r="X50" s="221"/>
      <c r="Y50" s="221"/>
      <c r="Z50" s="221"/>
      <c r="AA50" s="221"/>
      <c r="AB50" s="221"/>
      <c r="AC50" s="221"/>
      <c r="AD50" s="221"/>
      <c r="AE50" s="221"/>
      <c r="AF50" s="221"/>
      <c r="AG50" s="221"/>
      <c r="AH50" s="221"/>
      <c r="AI50" s="221"/>
      <c r="AJ50" s="233"/>
      <c r="AK50" s="221"/>
      <c r="AL50" s="207"/>
      <c r="AM50" s="207"/>
      <c r="AN50" s="92"/>
    </row>
    <row r="51" spans="1:40" ht="18" customHeight="1">
      <c r="A51" s="675" t="s">
        <v>451</v>
      </c>
      <c r="B51" s="675"/>
      <c r="C51" s="706">
        <f>ROUNDDOWN(IF(AL37&lt;=30,1,1+ROUNDUP((AL37-30)/30,0)),1)</f>
        <v>4</v>
      </c>
      <c r="D51" s="706"/>
      <c r="E51" s="706">
        <f>ROUNDDOWN(AL37/5,1)</f>
        <v>18.399999999999999</v>
      </c>
      <c r="F51" s="706"/>
      <c r="G51" s="706"/>
      <c r="H51" s="706"/>
      <c r="I51" s="715">
        <f>ROUNDDOWN($AL$40/9,1)+ROUNDDOWN(($AL$41-$AM$42)/6,1)+ROUNDDOWN($AM$42/12,1)+ROUNDDOWN(($AL$43-$AM$44)/4,1)+ROUNDDOWN($AM$44/8,1)+ROUNDDOWN(($AL$45-$AM$46)/2.5,1)+ROUNDDOWN($AM$46/5,1)</f>
        <v>26.400000000000002</v>
      </c>
      <c r="J51" s="707"/>
      <c r="K51" s="707"/>
      <c r="L51" s="707"/>
      <c r="M51" s="707"/>
      <c r="N51" s="707"/>
      <c r="O51" s="716">
        <v>1</v>
      </c>
      <c r="P51" s="716"/>
      <c r="Q51" s="716"/>
      <c r="R51" s="716"/>
      <c r="S51" s="716"/>
      <c r="T51" s="716"/>
      <c r="U51" s="224"/>
      <c r="W51" s="207"/>
      <c r="X51" s="221"/>
      <c r="Y51" s="221"/>
      <c r="Z51" s="221"/>
      <c r="AA51" s="221"/>
      <c r="AB51" s="221"/>
      <c r="AC51" s="221"/>
      <c r="AD51" s="221"/>
      <c r="AE51" s="221"/>
      <c r="AF51" s="221"/>
      <c r="AG51" s="221"/>
      <c r="AH51" s="221"/>
      <c r="AI51" s="221"/>
      <c r="AJ51" s="233"/>
      <c r="AK51" s="221"/>
      <c r="AL51" s="207"/>
      <c r="AM51" s="207"/>
      <c r="AN51" s="92"/>
    </row>
    <row r="52" spans="1:40" ht="5.0999999999999996" customHeight="1">
      <c r="A52" s="232"/>
      <c r="B52" s="232"/>
      <c r="C52" s="232"/>
      <c r="D52" s="232"/>
      <c r="E52" s="232"/>
      <c r="F52" s="232"/>
      <c r="G52" s="232"/>
      <c r="H52" s="232"/>
      <c r="I52" s="232"/>
      <c r="J52" s="221"/>
      <c r="K52" s="221"/>
      <c r="L52" s="221"/>
      <c r="M52" s="233"/>
      <c r="N52" s="221"/>
      <c r="O52" s="221"/>
      <c r="P52" s="221"/>
      <c r="Q52" s="224"/>
      <c r="W52" s="207"/>
      <c r="X52" s="221"/>
      <c r="Y52" s="221"/>
      <c r="Z52" s="221"/>
      <c r="AA52" s="221"/>
      <c r="AB52" s="221"/>
      <c r="AC52" s="221"/>
      <c r="AD52" s="221"/>
      <c r="AE52" s="221"/>
      <c r="AF52" s="221"/>
      <c r="AG52" s="221"/>
      <c r="AH52" s="221"/>
      <c r="AI52" s="221"/>
      <c r="AJ52" s="233"/>
      <c r="AK52" s="221"/>
      <c r="AL52" s="207"/>
      <c r="AM52" s="207"/>
      <c r="AN52" s="92"/>
    </row>
    <row r="53" spans="1:40" ht="21" customHeight="1">
      <c r="A53" s="129" t="s">
        <v>452</v>
      </c>
      <c r="B53" s="86"/>
      <c r="C53" s="202"/>
      <c r="D53" s="202"/>
      <c r="E53" s="202"/>
      <c r="F53" s="20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row>
    <row r="54" spans="1:40" ht="24.95" customHeight="1">
      <c r="A54" s="92"/>
      <c r="B54" s="207"/>
      <c r="C54" s="698" t="str">
        <f>IF(VLOOKUP($AK$1,[2]選択肢!$A$1:$J$31,C59,FALSE)=0,"-",VLOOKUP($AK$1,[2]選択肢!$A$1:$J$31,C59,FALSE))</f>
        <v>管理者</v>
      </c>
      <c r="D54" s="699"/>
      <c r="E54" s="701" t="str">
        <f>IF(VLOOKUP($AK$1,[2]選択肢!$A$1:$J$31,E59,FALSE)=0,"-",VLOOKUP($AK$1,[2]選択肢!$A$1:$J$31,E59,FALSE))</f>
        <v>サービス管理責任者</v>
      </c>
      <c r="F54" s="701"/>
      <c r="G54" s="701"/>
      <c r="H54" s="701"/>
      <c r="I54" s="698" t="str">
        <f>IF(VLOOKUP($AK$1,[2]選択肢!$A$1:$J$31,I59,FALSE)=0,"-",VLOOKUP($AK$1,[2]選択肢!$A$1:$J$31,I59,FALSE))</f>
        <v>世話人</v>
      </c>
      <c r="J54" s="699"/>
      <c r="K54" s="699"/>
      <c r="L54" s="699"/>
      <c r="M54" s="699"/>
      <c r="N54" s="700"/>
      <c r="O54" s="698" t="str">
        <f>IF(VLOOKUP($AK$1,[2]選択肢!$A$1:$J$31,O59,FALSE)=0,"-",VLOOKUP($AK$1,[2]選択肢!$A$1:$J$31,O59,FALSE))</f>
        <v>生活支援員</v>
      </c>
      <c r="P54" s="699"/>
      <c r="Q54" s="699"/>
      <c r="R54" s="699"/>
      <c r="S54" s="699"/>
      <c r="T54" s="700"/>
      <c r="U54" s="698" t="str">
        <f>IF(VLOOKUP($AK$1,[2]選択肢!$A$1:$J$31,U59,FALSE)=0,"-",VLOOKUP($AK$1,[2]選択肢!$A$1:$J$31,U59,FALSE))</f>
        <v>夜間支援従事者</v>
      </c>
      <c r="V54" s="699"/>
      <c r="W54" s="699"/>
      <c r="X54" s="699"/>
      <c r="Y54" s="699"/>
      <c r="Z54" s="700"/>
      <c r="AA54" s="698" t="str">
        <f>IF(VLOOKUP($AK$1,[2]選択肢!$A$1:$J$31,AA59,FALSE)=0,"-",VLOOKUP($AK$1,[2]選択肢!$A$1:$J$31,AA59,FALSE))</f>
        <v>その他職員</v>
      </c>
      <c r="AB54" s="699"/>
      <c r="AC54" s="699"/>
      <c r="AD54" s="699"/>
      <c r="AE54" s="699"/>
      <c r="AF54" s="700"/>
      <c r="AG54" s="701" t="str">
        <f>IF(VLOOKUP($AK$1,[2]選択肢!$A$1:$J$31,AG59,FALSE)=0,"-",VLOOKUP($AK$1,[2]選択肢!$A$1:$J$31,AG59,FALSE))</f>
        <v>-</v>
      </c>
      <c r="AH54" s="701"/>
      <c r="AI54" s="701"/>
      <c r="AJ54" s="701"/>
      <c r="AK54" s="701"/>
      <c r="AL54" s="701" t="str">
        <f>IF(VLOOKUP($AK$1,[2]選択肢!$A$1:$J$31,AL59,FALSE)=0,"-",VLOOKUP($AK$1,[2]選択肢!$A$1:$J$31,AL59,FALSE))</f>
        <v>-</v>
      </c>
      <c r="AM54" s="701"/>
      <c r="AN54" s="92"/>
    </row>
    <row r="55" spans="1:40" ht="18" customHeight="1">
      <c r="A55" s="92"/>
      <c r="B55" s="207"/>
      <c r="C55" s="234" t="s">
        <v>453</v>
      </c>
      <c r="D55" s="234" t="s">
        <v>454</v>
      </c>
      <c r="E55" s="235" t="s">
        <v>453</v>
      </c>
      <c r="F55" s="702" t="s">
        <v>454</v>
      </c>
      <c r="G55" s="702"/>
      <c r="H55" s="702"/>
      <c r="I55" s="703" t="s">
        <v>453</v>
      </c>
      <c r="J55" s="704"/>
      <c r="K55" s="705"/>
      <c r="L55" s="703" t="s">
        <v>454</v>
      </c>
      <c r="M55" s="704"/>
      <c r="N55" s="705"/>
      <c r="O55" s="703" t="s">
        <v>453</v>
      </c>
      <c r="P55" s="704"/>
      <c r="Q55" s="705"/>
      <c r="R55" s="703" t="s">
        <v>454</v>
      </c>
      <c r="S55" s="704"/>
      <c r="T55" s="705"/>
      <c r="U55" s="703" t="s">
        <v>453</v>
      </c>
      <c r="V55" s="704"/>
      <c r="W55" s="705"/>
      <c r="X55" s="703" t="s">
        <v>454</v>
      </c>
      <c r="Y55" s="704"/>
      <c r="Z55" s="705"/>
      <c r="AA55" s="703" t="s">
        <v>453</v>
      </c>
      <c r="AB55" s="704"/>
      <c r="AC55" s="705"/>
      <c r="AD55" s="703" t="s">
        <v>454</v>
      </c>
      <c r="AE55" s="704"/>
      <c r="AF55" s="705"/>
      <c r="AG55" s="703" t="s">
        <v>453</v>
      </c>
      <c r="AH55" s="704"/>
      <c r="AI55" s="705"/>
      <c r="AJ55" s="703" t="s">
        <v>454</v>
      </c>
      <c r="AK55" s="705"/>
      <c r="AL55" s="235" t="s">
        <v>98</v>
      </c>
      <c r="AM55" s="235" t="s">
        <v>99</v>
      </c>
      <c r="AN55" s="92"/>
    </row>
    <row r="56" spans="1:40" ht="18" customHeight="1">
      <c r="A56" s="92"/>
      <c r="B56" s="236" t="s">
        <v>455</v>
      </c>
      <c r="C56" s="235">
        <f>COUNTIFS($B$11:$B$30,C$54,$C$11:$C$30,"A",$E$11:$E$30,"*")</f>
        <v>0</v>
      </c>
      <c r="D56" s="235">
        <f>COUNTIFS($B$11:$B$30,C$54,$C$11:$C$30,"B",$E$11:$E$30,"*")</f>
        <v>0</v>
      </c>
      <c r="E56" s="235">
        <f>COUNTIFS($B$11:$B$30,E$54,$C$11:$C$30,"A",$E$11:$E$30,"*")</f>
        <v>0</v>
      </c>
      <c r="F56" s="703">
        <f>COUNTIFS($B$11:$B$30,E$54,$C$11:$C$30,"B",$E$11:$E$30,"*")</f>
        <v>1</v>
      </c>
      <c r="G56" s="704"/>
      <c r="H56" s="705"/>
      <c r="I56" s="703">
        <f>COUNTIFS($B$11:$B$30,I$54,$C$11:$C$30,"A",$E$11:$E$30,"*")</f>
        <v>0</v>
      </c>
      <c r="J56" s="704"/>
      <c r="K56" s="705"/>
      <c r="L56" s="703">
        <f>COUNTIFS($B$11:$B$30,I$54,$C$11:$C$30,"B",$E$11:$E$30,"*")</f>
        <v>0</v>
      </c>
      <c r="M56" s="704"/>
      <c r="N56" s="705"/>
      <c r="O56" s="703">
        <f>COUNTIFS($B$11:$B$30,O$54,$C$11:$C$30,"A",$E$11:$E$30,"*")</f>
        <v>0</v>
      </c>
      <c r="P56" s="704"/>
      <c r="Q56" s="705"/>
      <c r="R56" s="703">
        <f>COUNTIFS($B$11:$B$30,O$54,$C$11:$C$30,"B",$E$11:$E$30,"*")</f>
        <v>0</v>
      </c>
      <c r="S56" s="704"/>
      <c r="T56" s="705"/>
      <c r="U56" s="703">
        <f>COUNTIFS($B$11:$B$30,U$54,$C$11:$C$30,"A",$E$11:$E$30,"*")</f>
        <v>1</v>
      </c>
      <c r="V56" s="704"/>
      <c r="W56" s="705"/>
      <c r="X56" s="703">
        <f>COUNTIFS($B$11:$B$30,U$54,$C$11:$C$30,"B",$E$11:$E$30,"*")</f>
        <v>0</v>
      </c>
      <c r="Y56" s="704"/>
      <c r="Z56" s="705"/>
      <c r="AA56" s="703">
        <f>COUNTIFS($B$11:$B$30,AA$54,$C$11:$C$30,"A",$E$11:$E$30,"*")</f>
        <v>0</v>
      </c>
      <c r="AB56" s="704"/>
      <c r="AC56" s="705"/>
      <c r="AD56" s="703">
        <f>COUNTIFS($B$11:$B$30,AA$54,$C$11:$C$30,"B",$E$11:$E$30,"*")</f>
        <v>0</v>
      </c>
      <c r="AE56" s="704"/>
      <c r="AF56" s="705"/>
      <c r="AG56" s="703">
        <f>COUNTIFS($B$11:$B$30,AG$54,$C$11:$C$30,"A",$E$11:$E$30,"*")</f>
        <v>0</v>
      </c>
      <c r="AH56" s="704"/>
      <c r="AI56" s="705"/>
      <c r="AJ56" s="703">
        <f>COUNTIFS($B$11:$B$30,AG$54,$C$11:$C$30,"B",$E$11:$E$30,"*")</f>
        <v>0</v>
      </c>
      <c r="AK56" s="705"/>
      <c r="AL56" s="235">
        <f>COUNTIFS($B$11:$B$30,AL$54,$C$11:$C$30,"A",$E$11:$E$30,"*")</f>
        <v>0</v>
      </c>
      <c r="AM56" s="235">
        <f>COUNTIFS($B$11:$B$30,AL$54,$C$11:$C$30,"B",$E$11:$E$30,"*")</f>
        <v>0</v>
      </c>
      <c r="AN56" s="92"/>
    </row>
    <row r="57" spans="1:40" ht="18" customHeight="1">
      <c r="A57" s="92"/>
      <c r="B57" s="223" t="s">
        <v>456</v>
      </c>
      <c r="C57" s="237"/>
      <c r="D57" s="237"/>
      <c r="E57" s="235">
        <f>COUNTIFS($B$11:$B$30,E$54,$C$11:$C$30,"C",$E$11:$E$30,"*")</f>
        <v>1</v>
      </c>
      <c r="F57" s="703">
        <f>COUNTIFS($B$11:$B$30,E$54,$C$11:$C$30,"D",$E$11:$E$30,"*")</f>
        <v>1</v>
      </c>
      <c r="G57" s="704"/>
      <c r="H57" s="705"/>
      <c r="I57" s="703">
        <f>COUNTIFS($B$11:$B$30,I$54,$C$11:$C$30,"C",$E$11:$E$30,"*")</f>
        <v>0</v>
      </c>
      <c r="J57" s="704"/>
      <c r="K57" s="705"/>
      <c r="L57" s="703">
        <f>COUNTIFS($B$11:$B$30,I$54,$C$11:$C$30,"D",$E$11:$E$30,"*")</f>
        <v>0</v>
      </c>
      <c r="M57" s="704"/>
      <c r="N57" s="705"/>
      <c r="O57" s="703">
        <f>COUNTIFS($B$11:$B$30,O$54,$C$11:$C$30,"C",$E$11:$E$30,"*")</f>
        <v>0</v>
      </c>
      <c r="P57" s="704"/>
      <c r="Q57" s="705"/>
      <c r="R57" s="703">
        <f>COUNTIFS($B$11:$B$30,O$54,$C$11:$C$30,"D",$E$11:$E$30,"*")</f>
        <v>0</v>
      </c>
      <c r="S57" s="704"/>
      <c r="T57" s="705"/>
      <c r="U57" s="703">
        <f>COUNTIFS($B$11:$B$30,U$54,$C$11:$C$30,"C",$E$11:$E$30,"*")</f>
        <v>0</v>
      </c>
      <c r="V57" s="704"/>
      <c r="W57" s="705"/>
      <c r="X57" s="703">
        <f>COUNTIFS($B$11:$B$30,U$54,$C$11:$C$30,"D",$E$11:$E$30,"*")</f>
        <v>0</v>
      </c>
      <c r="Y57" s="704"/>
      <c r="Z57" s="705"/>
      <c r="AA57" s="703">
        <f>COUNTIFS($B$11:$B$30,AA$54,$C$11:$C$30,"C",$E$11:$E$30,"*")</f>
        <v>0</v>
      </c>
      <c r="AB57" s="704"/>
      <c r="AC57" s="705"/>
      <c r="AD57" s="703">
        <f>COUNTIFS($B$11:$B$30,AA$54,$C$11:$C$30,"D",$E$11:$E$30,"*")</f>
        <v>0</v>
      </c>
      <c r="AE57" s="704"/>
      <c r="AF57" s="705"/>
      <c r="AG57" s="703">
        <f>COUNTIFS($B$11:$B$30,AG$54,$C$11:$C$30,"C",$E$11:$E$30,"*")</f>
        <v>0</v>
      </c>
      <c r="AH57" s="704"/>
      <c r="AI57" s="705"/>
      <c r="AJ57" s="703">
        <f>COUNTIFS($B$11:$B$30,AG$54,$C$11:$C$30,"D",$E$11:$E$30,"*")</f>
        <v>0</v>
      </c>
      <c r="AK57" s="705"/>
      <c r="AL57" s="235">
        <f>COUNTIFS($B$11:$B$30,AL$54,$C$11:$C$30,"C",$E$11:$E$30,"*")</f>
        <v>0</v>
      </c>
      <c r="AM57" s="235">
        <f>COUNTIFS($B$11:$B$30,AL$54,$C$11:$C$30,"D",$E$11:$E$30,"*")</f>
        <v>0</v>
      </c>
      <c r="AN57" s="92"/>
    </row>
    <row r="58" spans="1:40" ht="24.95" customHeight="1">
      <c r="A58" s="92"/>
      <c r="B58" s="223" t="s">
        <v>457</v>
      </c>
      <c r="C58" s="708"/>
      <c r="D58" s="709"/>
      <c r="E58" s="698">
        <f>IF($AK$3="４週",SUMIFS($AK$11:$AK$30,$B$11:$B$30,E54)/4/$AH$5,IF($AK$3="歴月",SUMIFS($AK$11:$AK$30,$B$11:$B$30,E54)/$AL$5,"記載する期間を選択してください"))</f>
        <v>0</v>
      </c>
      <c r="F58" s="699"/>
      <c r="G58" s="699"/>
      <c r="H58" s="700"/>
      <c r="I58" s="698">
        <f>IF($AK$3="４週",SUMIFS($AK$11:$AK$30,$B$11:$B$30,I54)/4/$AH$5,IF($AK$3="歴月",SUMIFS($AK$11:$AK$30,$B$11:$B$30,I54)/$AL$5,"記載する期間を選択してください"))</f>
        <v>0</v>
      </c>
      <c r="J58" s="699"/>
      <c r="K58" s="699"/>
      <c r="L58" s="699"/>
      <c r="M58" s="699"/>
      <c r="N58" s="700"/>
      <c r="O58" s="698">
        <f>IF($AK$3="４週",SUMIFS($AK$11:$AK$30,$B$11:$B$30,O54)/4/$AH$5,IF($AK$3="歴月",SUMIFS($AK$11:$AK$30,$B$11:$B$30,O54)/$AL$5,"記載する期間を選択してください"))</f>
        <v>0</v>
      </c>
      <c r="P58" s="699"/>
      <c r="Q58" s="699"/>
      <c r="R58" s="699"/>
      <c r="S58" s="699"/>
      <c r="T58" s="700"/>
      <c r="U58" s="717"/>
      <c r="V58" s="718"/>
      <c r="W58" s="718"/>
      <c r="X58" s="718"/>
      <c r="Y58" s="718"/>
      <c r="Z58" s="719"/>
      <c r="AA58" s="698">
        <f>IF($AK$3="４週",SUMIFS($AK$11:$AK$30,$B$11:$B$30,AA54)/4/$AH$5,IF($AK$3="歴月",SUMIFS($AK$11:$AK$30,$B$11:$B$30,AA54)/$AL$5,"記載する期間を選択してください"))</f>
        <v>0</v>
      </c>
      <c r="AB58" s="699"/>
      <c r="AC58" s="699"/>
      <c r="AD58" s="699"/>
      <c r="AE58" s="699"/>
      <c r="AF58" s="700"/>
      <c r="AG58" s="698">
        <f>IF($AK$3="４週",SUMIFS($AK$11:$AK$30,$B$11:$B$30,AG54)/4/$AH$5,IF($AK$3="歴月",SUMIFS($AK$11:$AK$30,$B$11:$B$30,AG54)/$AL$5,"記載する期間を選択してください"))</f>
        <v>0</v>
      </c>
      <c r="AH58" s="699"/>
      <c r="AI58" s="699"/>
      <c r="AJ58" s="699"/>
      <c r="AK58" s="700"/>
      <c r="AL58" s="698">
        <f>IF($AK$3="４週",SUMIFS($AK$11:$AK$30,$B$11:$B$30,AL54)/4/$AH$5,IF($AK$3="歴月",SUMIFS($AK$11:$AK$30,$B$11:$B$30,AL54)/$AL$5,"記載する期間を選択してください"))</f>
        <v>0</v>
      </c>
      <c r="AM58" s="700"/>
      <c r="AN58" s="92"/>
    </row>
    <row r="59" spans="1:40" ht="5.0999999999999996" customHeight="1">
      <c r="A59" s="92"/>
      <c r="B59" s="86"/>
      <c r="C59" s="238">
        <v>2</v>
      </c>
      <c r="D59" s="238"/>
      <c r="E59" s="238">
        <v>3</v>
      </c>
      <c r="F59" s="238"/>
      <c r="G59" s="238"/>
      <c r="H59" s="238"/>
      <c r="I59" s="238">
        <v>4</v>
      </c>
      <c r="J59" s="238"/>
      <c r="K59" s="238"/>
      <c r="L59" s="238"/>
      <c r="M59" s="238"/>
      <c r="N59" s="238"/>
      <c r="O59" s="238">
        <v>5</v>
      </c>
      <c r="P59" s="238"/>
      <c r="Q59" s="238"/>
      <c r="R59" s="238"/>
      <c r="S59" s="238"/>
      <c r="T59" s="238"/>
      <c r="U59" s="238">
        <v>6</v>
      </c>
      <c r="V59" s="238"/>
      <c r="W59" s="238"/>
      <c r="X59" s="238"/>
      <c r="Y59" s="238"/>
      <c r="Z59" s="238"/>
      <c r="AA59" s="238">
        <v>7</v>
      </c>
      <c r="AB59" s="238"/>
      <c r="AC59" s="238"/>
      <c r="AD59" s="238"/>
      <c r="AE59" s="238"/>
      <c r="AF59" s="238"/>
      <c r="AG59" s="238">
        <v>8</v>
      </c>
      <c r="AH59" s="238"/>
      <c r="AI59" s="238"/>
      <c r="AJ59" s="238"/>
      <c r="AK59" s="238"/>
      <c r="AL59" s="238">
        <v>9</v>
      </c>
      <c r="AM59" s="239"/>
      <c r="AN59" s="92"/>
    </row>
    <row r="60" spans="1:40" ht="15" customHeight="1">
      <c r="A60" s="221" t="s">
        <v>458</v>
      </c>
      <c r="B60" s="240"/>
      <c r="C60" s="241"/>
      <c r="D60" s="241"/>
      <c r="E60" s="241"/>
      <c r="F60" s="242"/>
      <c r="G60" s="241"/>
      <c r="H60" s="238"/>
      <c r="I60" s="238"/>
      <c r="J60" s="238"/>
      <c r="K60" s="238"/>
      <c r="L60" s="238"/>
      <c r="M60" s="238"/>
      <c r="N60" s="238"/>
      <c r="O60" s="238"/>
      <c r="P60" s="238"/>
      <c r="Q60" s="238"/>
      <c r="R60" s="238">
        <v>6</v>
      </c>
      <c r="S60" s="238"/>
      <c r="T60" s="238"/>
      <c r="U60" s="238"/>
      <c r="V60" s="238"/>
      <c r="W60" s="238"/>
      <c r="X60" s="238">
        <v>7</v>
      </c>
      <c r="Y60" s="238"/>
      <c r="Z60" s="238"/>
      <c r="AA60" s="238"/>
      <c r="AB60" s="238"/>
      <c r="AC60" s="238"/>
      <c r="AD60" s="238">
        <v>8</v>
      </c>
      <c r="AE60" s="238"/>
      <c r="AF60" s="238"/>
      <c r="AG60" s="243"/>
      <c r="AH60" s="243"/>
      <c r="AI60" s="243"/>
      <c r="AJ60" s="243">
        <v>9</v>
      </c>
      <c r="AK60" s="244"/>
      <c r="AL60" s="244"/>
      <c r="AM60" s="92"/>
    </row>
    <row r="61" spans="1:40" s="221" customFormat="1" ht="15" customHeight="1">
      <c r="A61" s="221" t="s">
        <v>459</v>
      </c>
      <c r="B61" s="232"/>
      <c r="C61" s="232"/>
      <c r="D61" s="232"/>
      <c r="E61" s="232"/>
      <c r="F61" s="232"/>
      <c r="G61" s="2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40" s="221" customFormat="1" ht="15" customHeight="1">
      <c r="A62" s="221" t="s">
        <v>460</v>
      </c>
      <c r="B62" s="232"/>
      <c r="C62" s="232"/>
      <c r="D62" s="232"/>
      <c r="E62" s="232"/>
      <c r="F62" s="232"/>
      <c r="G62" s="232"/>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row>
    <row r="63" spans="1:40" s="221" customFormat="1" ht="15" customHeight="1">
      <c r="A63" s="221" t="s">
        <v>461</v>
      </c>
      <c r="B63" s="232"/>
      <c r="C63" s="232"/>
      <c r="D63" s="232"/>
      <c r="E63" s="232"/>
      <c r="F63" s="232"/>
      <c r="G63" s="232"/>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row>
    <row r="64" spans="1:40" s="221" customFormat="1" ht="15" customHeight="1">
      <c r="A64" s="221" t="s">
        <v>462</v>
      </c>
      <c r="B64" s="232"/>
      <c r="C64" s="232"/>
      <c r="D64" s="232"/>
      <c r="E64" s="232"/>
      <c r="F64" s="232"/>
      <c r="G64" s="232"/>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row>
    <row r="65" spans="1:7" ht="15" customHeight="1">
      <c r="A65" s="221" t="s">
        <v>463</v>
      </c>
      <c r="B65" s="245"/>
      <c r="C65" s="221"/>
      <c r="D65" s="221"/>
      <c r="E65" s="221"/>
      <c r="F65" s="221"/>
      <c r="G65" s="221"/>
    </row>
    <row r="66" spans="1:7" ht="15" customHeight="1">
      <c r="A66" s="221" t="s">
        <v>464</v>
      </c>
      <c r="B66" s="245"/>
      <c r="C66" s="221"/>
      <c r="D66" s="221"/>
      <c r="E66" s="221"/>
      <c r="F66" s="221"/>
      <c r="G66" s="221"/>
    </row>
    <row r="67" spans="1:7" ht="15" customHeight="1">
      <c r="A67" s="221"/>
      <c r="B67" s="236" t="s">
        <v>465</v>
      </c>
      <c r="C67" s="667" t="s">
        <v>466</v>
      </c>
      <c r="D67" s="667"/>
      <c r="E67" s="667"/>
      <c r="F67" s="221"/>
      <c r="G67" s="221"/>
    </row>
    <row r="68" spans="1:7" ht="15" customHeight="1">
      <c r="A68" s="221"/>
      <c r="B68" s="246" t="s">
        <v>430</v>
      </c>
      <c r="C68" s="686" t="s">
        <v>467</v>
      </c>
      <c r="D68" s="686"/>
      <c r="E68" s="686"/>
      <c r="F68" s="221"/>
      <c r="G68" s="221"/>
    </row>
    <row r="69" spans="1:7" ht="15" customHeight="1">
      <c r="A69" s="221"/>
      <c r="B69" s="246" t="s">
        <v>431</v>
      </c>
      <c r="C69" s="686" t="s">
        <v>468</v>
      </c>
      <c r="D69" s="686"/>
      <c r="E69" s="686"/>
      <c r="F69" s="221"/>
      <c r="G69" s="221"/>
    </row>
    <row r="70" spans="1:7" ht="15" customHeight="1">
      <c r="A70" s="221"/>
      <c r="B70" s="246" t="s">
        <v>432</v>
      </c>
      <c r="C70" s="686" t="s">
        <v>469</v>
      </c>
      <c r="D70" s="686"/>
      <c r="E70" s="686"/>
      <c r="F70" s="221"/>
      <c r="G70" s="221"/>
    </row>
    <row r="71" spans="1:7" ht="15" customHeight="1">
      <c r="A71" s="221"/>
      <c r="B71" s="246" t="s">
        <v>433</v>
      </c>
      <c r="C71" s="686" t="s">
        <v>470</v>
      </c>
      <c r="D71" s="686"/>
      <c r="E71" s="686"/>
      <c r="F71" s="221"/>
      <c r="G71" s="221"/>
    </row>
    <row r="72" spans="1:7" ht="15" customHeight="1">
      <c r="A72" s="221"/>
      <c r="B72" s="221" t="s">
        <v>471</v>
      </c>
      <c r="C72" s="221"/>
      <c r="D72" s="221"/>
      <c r="E72" s="221"/>
      <c r="F72" s="221"/>
      <c r="G72" s="221"/>
    </row>
    <row r="73" spans="1:7" ht="15" customHeight="1">
      <c r="A73" s="221"/>
      <c r="B73" s="221" t="s">
        <v>472</v>
      </c>
      <c r="C73" s="221"/>
      <c r="D73" s="221"/>
      <c r="E73" s="221"/>
      <c r="F73" s="221"/>
      <c r="G73" s="221"/>
    </row>
    <row r="74" spans="1:7" ht="15" customHeight="1">
      <c r="A74" s="221"/>
      <c r="B74" s="221" t="s">
        <v>473</v>
      </c>
      <c r="C74" s="221"/>
      <c r="D74" s="221"/>
      <c r="E74" s="221"/>
      <c r="F74" s="221"/>
      <c r="G74" s="221"/>
    </row>
    <row r="75" spans="1:7" ht="15" customHeight="1">
      <c r="A75" s="221" t="s">
        <v>474</v>
      </c>
      <c r="B75" s="245"/>
      <c r="C75" s="221"/>
      <c r="D75" s="221"/>
      <c r="E75" s="221"/>
      <c r="F75" s="221"/>
      <c r="G75" s="221"/>
    </row>
    <row r="76" spans="1:7" ht="15" customHeight="1">
      <c r="A76" s="221" t="s">
        <v>475</v>
      </c>
      <c r="B76" s="245"/>
      <c r="C76" s="221"/>
      <c r="D76" s="221"/>
      <c r="E76" s="221"/>
      <c r="F76" s="221"/>
      <c r="G76" s="221"/>
    </row>
    <row r="77" spans="1:7" ht="15" customHeight="1">
      <c r="A77" s="221" t="s">
        <v>476</v>
      </c>
      <c r="B77" s="245"/>
      <c r="C77" s="221"/>
      <c r="D77" s="221"/>
      <c r="E77" s="221"/>
      <c r="F77" s="221"/>
      <c r="G77" s="221"/>
    </row>
    <row r="78" spans="1:7" ht="15" customHeight="1">
      <c r="A78" s="221" t="s">
        <v>477</v>
      </c>
      <c r="B78" s="245"/>
      <c r="C78" s="221"/>
      <c r="D78" s="221"/>
      <c r="E78" s="221"/>
      <c r="F78" s="221"/>
      <c r="G78" s="221"/>
    </row>
    <row r="79" spans="1:7" ht="15" customHeight="1">
      <c r="A79" s="221" t="s">
        <v>478</v>
      </c>
      <c r="B79" s="245"/>
      <c r="C79" s="221"/>
      <c r="D79" s="221"/>
      <c r="E79" s="221"/>
      <c r="F79" s="221"/>
      <c r="G79" s="221"/>
    </row>
    <row r="80" spans="1:7" ht="15" customHeight="1">
      <c r="A80" s="221" t="s">
        <v>479</v>
      </c>
      <c r="B80" s="245"/>
      <c r="C80" s="221"/>
      <c r="D80" s="221"/>
      <c r="E80" s="221"/>
      <c r="F80" s="221"/>
      <c r="G80" s="221"/>
    </row>
    <row r="81" spans="1:7" ht="15" customHeight="1">
      <c r="A81" s="221" t="s">
        <v>480</v>
      </c>
      <c r="B81" s="245"/>
      <c r="C81" s="221"/>
      <c r="D81" s="221"/>
      <c r="E81" s="221"/>
      <c r="F81" s="221"/>
      <c r="G81" s="221"/>
    </row>
    <row r="82" spans="1:7" ht="15" customHeight="1">
      <c r="A82" s="221" t="s">
        <v>481</v>
      </c>
      <c r="B82" s="245"/>
      <c r="C82" s="221"/>
      <c r="D82" s="221"/>
      <c r="E82" s="221"/>
      <c r="F82" s="221"/>
      <c r="G82" s="221"/>
    </row>
    <row r="83" spans="1:7" ht="15" customHeight="1">
      <c r="A83" s="221" t="s">
        <v>482</v>
      </c>
      <c r="B83" s="245"/>
      <c r="C83" s="221"/>
      <c r="D83" s="221"/>
      <c r="E83" s="221"/>
      <c r="F83" s="221"/>
      <c r="G83" s="221"/>
    </row>
    <row r="84" spans="1:7" ht="15" customHeight="1">
      <c r="A84" s="221" t="s">
        <v>483</v>
      </c>
      <c r="B84" s="245"/>
      <c r="C84" s="221"/>
      <c r="D84" s="221"/>
      <c r="E84" s="221"/>
      <c r="F84" s="221"/>
      <c r="G84" s="221"/>
    </row>
    <row r="85" spans="1:7" ht="15" customHeight="1">
      <c r="A85" s="221" t="s">
        <v>484</v>
      </c>
      <c r="B85" s="245"/>
      <c r="C85" s="221"/>
      <c r="D85" s="221"/>
      <c r="E85" s="221"/>
      <c r="F85" s="221"/>
      <c r="G85" s="221"/>
    </row>
    <row r="86" spans="1:7" ht="15" customHeight="1">
      <c r="A86" s="221" t="s">
        <v>485</v>
      </c>
      <c r="B86" s="245"/>
      <c r="C86" s="221"/>
      <c r="D86" s="221"/>
      <c r="E86" s="221"/>
      <c r="F86" s="221"/>
      <c r="G86" s="221"/>
    </row>
    <row r="87" spans="1:7" ht="15" customHeight="1">
      <c r="A87" s="221" t="s">
        <v>486</v>
      </c>
      <c r="B87" s="245"/>
      <c r="C87" s="221"/>
      <c r="D87" s="221"/>
      <c r="E87" s="221"/>
      <c r="F87" s="221"/>
      <c r="G87" s="221"/>
    </row>
  </sheetData>
  <mergeCells count="266">
    <mergeCell ref="L57:N57"/>
    <mergeCell ref="O57:Q57"/>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O56:Q56"/>
    <mergeCell ref="R56:T56"/>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whole" operator="greaterThanOrEqual" allowBlank="1" showInputMessage="1" showErrorMessage="1" sqref="AG37:AG47 L37:L47 O37:O47 R37:R47 U37:U47 X37:X47 AA37:AA47 AD37:AD47 I37:I47 D37:F47" xr:uid="{F63C3000-436D-47F1-A954-38DFA0807459}">
      <formula1>0</formula1>
    </dataValidation>
    <dataValidation type="list" allowBlank="1" showInputMessage="1" showErrorMessage="1" sqref="C11:C30" xr:uid="{3E549579-FF1A-4D66-8CF7-8A568ADA311B}">
      <formula1>"A,B,C,D"</formula1>
    </dataValidation>
    <dataValidation operator="greaterThanOrEqual" allowBlank="1" showInputMessage="1" showErrorMessage="1" sqref="I48:I49 I52 L48:L49 L52 AL37:AL41 AJ37:AJ47 AM36 AM42 AM44 AL43 AM46 AL45" xr:uid="{42939F06-5631-4A9F-9A27-EC3FCE092AEA}"/>
    <dataValidation type="list" allowBlank="1" showInputMessage="1" showErrorMessage="1" sqref="AK4:AN4" xr:uid="{7160E618-6244-4F2A-BB1C-2F424A6AB26D}">
      <formula1>"予定,実績"</formula1>
    </dataValidation>
    <dataValidation type="list" allowBlank="1" showInputMessage="1" showErrorMessage="1" sqref="AK3:AN3" xr:uid="{B5F4B994-8694-45CC-A1AD-4AF610C7BB2B}">
      <formula1>"４週,歴月"</formula1>
    </dataValidation>
    <dataValidation type="list" allowBlank="1" showInputMessage="1" showErrorMessage="1" sqref="B11:B30" xr:uid="{60731FAA-0945-4680-88AC-92791E511D3E}">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80C6-2CFD-47F6-A14A-F21F20D0A7E3}">
  <dimension ref="A1:L31"/>
  <sheetViews>
    <sheetView workbookViewId="0">
      <selection activeCell="I18" sqref="I18"/>
    </sheetView>
  </sheetViews>
  <sheetFormatPr defaultRowHeight="18.75"/>
  <cols>
    <col min="1" max="1" width="26.375" style="224" customWidth="1"/>
    <col min="2" max="16384" width="9" style="224"/>
  </cols>
  <sheetData>
    <row r="1" spans="1:12">
      <c r="A1" s="224" t="s">
        <v>519</v>
      </c>
      <c r="B1" s="224" t="s">
        <v>520</v>
      </c>
      <c r="C1" s="224" t="s">
        <v>521</v>
      </c>
      <c r="D1" s="224" t="s">
        <v>522</v>
      </c>
      <c r="E1" s="224" t="s">
        <v>523</v>
      </c>
      <c r="F1" s="224" t="s">
        <v>524</v>
      </c>
      <c r="G1" s="224" t="s">
        <v>525</v>
      </c>
      <c r="H1" s="224" t="s">
        <v>526</v>
      </c>
      <c r="I1" s="224" t="s">
        <v>527</v>
      </c>
      <c r="J1" s="224" t="s">
        <v>528</v>
      </c>
      <c r="K1" s="224" t="s">
        <v>529</v>
      </c>
    </row>
    <row r="2" spans="1:12">
      <c r="A2" s="224" t="s">
        <v>530</v>
      </c>
      <c r="B2" s="224" t="s">
        <v>531</v>
      </c>
      <c r="C2" s="224" t="s">
        <v>532</v>
      </c>
      <c r="D2" s="224" t="s">
        <v>533</v>
      </c>
    </row>
    <row r="3" spans="1:12">
      <c r="A3" s="224" t="s">
        <v>534</v>
      </c>
      <c r="B3" s="224" t="s">
        <v>531</v>
      </c>
      <c r="C3" s="224" t="s">
        <v>532</v>
      </c>
      <c r="D3" s="224" t="s">
        <v>533</v>
      </c>
    </row>
    <row r="4" spans="1:12">
      <c r="A4" s="224" t="s">
        <v>535</v>
      </c>
      <c r="B4" s="224" t="s">
        <v>531</v>
      </c>
      <c r="C4" s="224" t="s">
        <v>532</v>
      </c>
      <c r="D4" s="224" t="s">
        <v>533</v>
      </c>
    </row>
    <row r="5" spans="1:12">
      <c r="A5" s="224" t="s">
        <v>536</v>
      </c>
      <c r="B5" s="224" t="s">
        <v>531</v>
      </c>
      <c r="C5" s="224" t="s">
        <v>532</v>
      </c>
      <c r="D5" s="224" t="s">
        <v>533</v>
      </c>
    </row>
    <row r="6" spans="1:12">
      <c r="A6" s="251" t="s">
        <v>537</v>
      </c>
      <c r="B6" s="251" t="s">
        <v>531</v>
      </c>
      <c r="C6" s="251" t="s">
        <v>429</v>
      </c>
      <c r="D6" s="251" t="s">
        <v>538</v>
      </c>
      <c r="E6" s="251" t="s">
        <v>539</v>
      </c>
      <c r="F6" s="251" t="s">
        <v>540</v>
      </c>
      <c r="G6" s="251"/>
      <c r="H6" s="251"/>
      <c r="I6" s="251"/>
      <c r="J6" s="251"/>
    </row>
    <row r="7" spans="1:12">
      <c r="A7" s="251" t="s">
        <v>541</v>
      </c>
      <c r="B7" s="251" t="s">
        <v>531</v>
      </c>
      <c r="C7" s="251" t="s">
        <v>429</v>
      </c>
      <c r="D7" s="251" t="s">
        <v>538</v>
      </c>
      <c r="E7" s="251" t="s">
        <v>539</v>
      </c>
      <c r="F7" s="251" t="s">
        <v>542</v>
      </c>
      <c r="G7" s="251" t="s">
        <v>543</v>
      </c>
      <c r="H7" s="251" t="s">
        <v>544</v>
      </c>
      <c r="I7" s="251" t="s">
        <v>540</v>
      </c>
      <c r="J7" s="251" t="s">
        <v>545</v>
      </c>
    </row>
    <row r="8" spans="1:12">
      <c r="A8" s="251" t="s">
        <v>546</v>
      </c>
      <c r="B8" s="251" t="s">
        <v>531</v>
      </c>
      <c r="C8" s="251" t="s">
        <v>540</v>
      </c>
      <c r="D8" s="251"/>
      <c r="E8" s="251"/>
      <c r="F8" s="251"/>
      <c r="G8" s="251"/>
      <c r="H8" s="251"/>
      <c r="I8" s="251"/>
      <c r="J8" s="251"/>
    </row>
    <row r="9" spans="1:12">
      <c r="A9" s="251" t="s">
        <v>547</v>
      </c>
      <c r="B9" s="251" t="s">
        <v>531</v>
      </c>
      <c r="C9" s="251" t="s">
        <v>540</v>
      </c>
      <c r="D9" s="251"/>
      <c r="E9" s="251"/>
      <c r="F9" s="251"/>
      <c r="G9" s="251"/>
      <c r="H9" s="251"/>
      <c r="I9" s="251"/>
      <c r="J9" s="251"/>
    </row>
    <row r="10" spans="1:12">
      <c r="A10" s="251" t="s">
        <v>548</v>
      </c>
      <c r="B10" s="251" t="s">
        <v>531</v>
      </c>
      <c r="C10" s="251" t="s">
        <v>540</v>
      </c>
      <c r="D10" s="251"/>
      <c r="E10" s="251"/>
      <c r="F10" s="251"/>
      <c r="G10" s="251"/>
      <c r="H10" s="251"/>
      <c r="I10" s="251"/>
      <c r="J10" s="251"/>
    </row>
    <row r="11" spans="1:12">
      <c r="A11" s="251" t="s">
        <v>549</v>
      </c>
      <c r="B11" s="251" t="s">
        <v>531</v>
      </c>
      <c r="C11" s="251" t="s">
        <v>532</v>
      </c>
      <c r="D11" s="251"/>
      <c r="E11" s="251"/>
      <c r="F11" s="251"/>
      <c r="G11" s="251"/>
      <c r="H11" s="251"/>
      <c r="I11" s="251"/>
      <c r="J11" s="251"/>
    </row>
    <row r="12" spans="1:12">
      <c r="A12" s="251" t="s">
        <v>410</v>
      </c>
      <c r="B12" s="251" t="s">
        <v>531</v>
      </c>
      <c r="C12" s="251" t="s">
        <v>429</v>
      </c>
      <c r="D12" s="251" t="s">
        <v>449</v>
      </c>
      <c r="E12" s="251" t="s">
        <v>540</v>
      </c>
      <c r="F12" s="251" t="s">
        <v>545</v>
      </c>
      <c r="G12" s="251"/>
      <c r="H12" s="251"/>
      <c r="I12" s="251"/>
      <c r="J12" s="251"/>
    </row>
    <row r="13" spans="1:12">
      <c r="A13" s="251" t="s">
        <v>487</v>
      </c>
      <c r="B13" s="251" t="s">
        <v>531</v>
      </c>
      <c r="C13" s="251" t="s">
        <v>429</v>
      </c>
      <c r="D13" s="251" t="s">
        <v>449</v>
      </c>
      <c r="E13" s="251" t="s">
        <v>545</v>
      </c>
      <c r="F13" s="251"/>
      <c r="G13" s="251"/>
      <c r="H13" s="251"/>
      <c r="I13" s="251"/>
      <c r="J13" s="251"/>
    </row>
    <row r="14" spans="1:12">
      <c r="A14" s="251" t="s">
        <v>488</v>
      </c>
      <c r="B14" s="251" t="s">
        <v>531</v>
      </c>
      <c r="C14" s="251" t="s">
        <v>429</v>
      </c>
      <c r="D14" s="251" t="s">
        <v>449</v>
      </c>
      <c r="E14" s="251" t="s">
        <v>540</v>
      </c>
      <c r="F14" s="251" t="s">
        <v>490</v>
      </c>
      <c r="G14" s="251" t="s">
        <v>545</v>
      </c>
      <c r="H14" s="251"/>
      <c r="I14" s="251"/>
      <c r="J14" s="251"/>
    </row>
    <row r="15" spans="1:12">
      <c r="A15" s="251" t="s">
        <v>550</v>
      </c>
      <c r="B15" s="251" t="s">
        <v>531</v>
      </c>
      <c r="C15" s="251" t="s">
        <v>429</v>
      </c>
      <c r="D15" s="251" t="s">
        <v>538</v>
      </c>
      <c r="E15" s="251" t="s">
        <v>539</v>
      </c>
      <c r="F15" s="251" t="s">
        <v>542</v>
      </c>
      <c r="G15" s="251" t="s">
        <v>543</v>
      </c>
      <c r="H15" s="251" t="s">
        <v>544</v>
      </c>
      <c r="I15" s="251" t="s">
        <v>551</v>
      </c>
      <c r="J15" s="251" t="s">
        <v>552</v>
      </c>
      <c r="K15" s="224" t="s">
        <v>540</v>
      </c>
      <c r="L15" s="251" t="s">
        <v>545</v>
      </c>
    </row>
    <row r="16" spans="1:12">
      <c r="A16" s="251" t="s">
        <v>553</v>
      </c>
      <c r="B16" s="251" t="s">
        <v>531</v>
      </c>
      <c r="C16" s="251" t="s">
        <v>429</v>
      </c>
      <c r="D16" s="251" t="s">
        <v>539</v>
      </c>
      <c r="E16" s="251" t="s">
        <v>542</v>
      </c>
      <c r="F16" s="251" t="s">
        <v>543</v>
      </c>
      <c r="G16" s="251" t="s">
        <v>544</v>
      </c>
      <c r="H16" s="251" t="s">
        <v>540</v>
      </c>
      <c r="I16" s="251"/>
      <c r="J16" s="251"/>
    </row>
    <row r="17" spans="1:11">
      <c r="A17" s="251" t="s">
        <v>554</v>
      </c>
      <c r="B17" s="251" t="s">
        <v>531</v>
      </c>
      <c r="C17" s="251" t="s">
        <v>429</v>
      </c>
      <c r="D17" s="251" t="s">
        <v>555</v>
      </c>
      <c r="E17" s="251" t="s">
        <v>540</v>
      </c>
      <c r="F17" s="251" t="s">
        <v>545</v>
      </c>
      <c r="G17" s="251"/>
      <c r="H17" s="251"/>
      <c r="I17" s="251"/>
      <c r="J17" s="251"/>
    </row>
    <row r="18" spans="1:11">
      <c r="A18" s="251" t="s">
        <v>556</v>
      </c>
      <c r="B18" s="251" t="s">
        <v>531</v>
      </c>
      <c r="C18" s="251" t="s">
        <v>429</v>
      </c>
      <c r="D18" s="251" t="s">
        <v>557</v>
      </c>
      <c r="E18" s="251" t="s">
        <v>558</v>
      </c>
      <c r="F18" s="251" t="s">
        <v>559</v>
      </c>
      <c r="G18" s="251"/>
      <c r="H18" s="251"/>
      <c r="I18" s="251"/>
      <c r="J18" s="251"/>
    </row>
    <row r="19" spans="1:11">
      <c r="A19" s="251" t="s">
        <v>560</v>
      </c>
      <c r="B19" s="251" t="s">
        <v>531</v>
      </c>
      <c r="C19" s="251" t="s">
        <v>429</v>
      </c>
      <c r="D19" s="251" t="s">
        <v>558</v>
      </c>
      <c r="E19" s="251" t="s">
        <v>559</v>
      </c>
      <c r="F19" s="251"/>
      <c r="G19" s="251"/>
      <c r="H19" s="251"/>
      <c r="I19" s="251"/>
      <c r="J19" s="251"/>
    </row>
    <row r="20" spans="1:11">
      <c r="A20" s="251" t="s">
        <v>561</v>
      </c>
      <c r="B20" s="251" t="s">
        <v>531</v>
      </c>
      <c r="C20" s="251" t="s">
        <v>429</v>
      </c>
      <c r="D20" s="251" t="s">
        <v>558</v>
      </c>
      <c r="E20" s="251" t="s">
        <v>559</v>
      </c>
      <c r="F20" s="251" t="s">
        <v>545</v>
      </c>
      <c r="G20" s="251"/>
      <c r="H20" s="251"/>
      <c r="I20" s="251"/>
      <c r="J20" s="251"/>
    </row>
    <row r="21" spans="1:11">
      <c r="A21" s="251" t="s">
        <v>562</v>
      </c>
      <c r="B21" s="251" t="s">
        <v>531</v>
      </c>
      <c r="C21" s="251" t="s">
        <v>533</v>
      </c>
      <c r="D21" s="251"/>
      <c r="E21" s="251"/>
      <c r="F21" s="251"/>
      <c r="G21" s="251"/>
      <c r="H21" s="251"/>
      <c r="I21" s="251"/>
      <c r="J21" s="251"/>
    </row>
    <row r="22" spans="1:11">
      <c r="A22" s="251" t="s">
        <v>563</v>
      </c>
      <c r="B22" s="251" t="s">
        <v>531</v>
      </c>
      <c r="C22" s="251" t="s">
        <v>429</v>
      </c>
      <c r="D22" s="251" t="s">
        <v>564</v>
      </c>
      <c r="E22" s="251"/>
      <c r="F22" s="251"/>
      <c r="G22" s="251"/>
      <c r="H22" s="251"/>
      <c r="I22" s="251"/>
      <c r="J22" s="251"/>
    </row>
    <row r="23" spans="1:11">
      <c r="A23" s="251" t="s">
        <v>565</v>
      </c>
      <c r="B23" s="251" t="s">
        <v>531</v>
      </c>
      <c r="C23" s="251" t="s">
        <v>429</v>
      </c>
      <c r="D23" s="251" t="s">
        <v>566</v>
      </c>
      <c r="E23" s="251"/>
      <c r="F23" s="251"/>
      <c r="G23" s="251"/>
      <c r="H23" s="251"/>
      <c r="I23" s="251"/>
      <c r="J23" s="251"/>
    </row>
    <row r="24" spans="1:11">
      <c r="A24" s="251" t="s">
        <v>567</v>
      </c>
      <c r="B24" s="251" t="s">
        <v>531</v>
      </c>
      <c r="C24" s="251" t="s">
        <v>568</v>
      </c>
      <c r="D24" s="251" t="s">
        <v>569</v>
      </c>
      <c r="E24" s="251"/>
      <c r="F24" s="251"/>
      <c r="G24" s="251"/>
      <c r="H24" s="251"/>
      <c r="I24" s="251"/>
      <c r="J24" s="251"/>
    </row>
    <row r="25" spans="1:11">
      <c r="A25" s="251" t="s">
        <v>570</v>
      </c>
      <c r="B25" s="251" t="s">
        <v>531</v>
      </c>
      <c r="C25" s="251" t="s">
        <v>571</v>
      </c>
      <c r="D25" s="251" t="s">
        <v>572</v>
      </c>
      <c r="E25" s="251" t="s">
        <v>573</v>
      </c>
      <c r="F25" s="251" t="s">
        <v>574</v>
      </c>
      <c r="G25" s="251" t="s">
        <v>539</v>
      </c>
      <c r="H25" s="251" t="s">
        <v>545</v>
      </c>
      <c r="I25" s="251"/>
      <c r="J25" s="251"/>
    </row>
    <row r="26" spans="1:11">
      <c r="A26" s="251" t="s">
        <v>575</v>
      </c>
      <c r="B26" s="251" t="s">
        <v>531</v>
      </c>
      <c r="C26" s="251" t="s">
        <v>571</v>
      </c>
      <c r="D26" s="251" t="s">
        <v>576</v>
      </c>
      <c r="E26" s="251" t="s">
        <v>539</v>
      </c>
      <c r="F26" s="251" t="s">
        <v>572</v>
      </c>
      <c r="G26" s="251" t="s">
        <v>573</v>
      </c>
      <c r="H26" s="251" t="s">
        <v>574</v>
      </c>
      <c r="I26" s="251" t="s">
        <v>545</v>
      </c>
      <c r="J26" s="251"/>
    </row>
    <row r="27" spans="1:11">
      <c r="A27" s="251" t="s">
        <v>577</v>
      </c>
      <c r="B27" s="251" t="s">
        <v>531</v>
      </c>
      <c r="C27" s="251" t="s">
        <v>571</v>
      </c>
      <c r="D27" s="251" t="s">
        <v>576</v>
      </c>
      <c r="E27" s="251" t="s">
        <v>572</v>
      </c>
      <c r="F27" s="251" t="s">
        <v>573</v>
      </c>
      <c r="G27" s="251" t="s">
        <v>578</v>
      </c>
      <c r="H27" s="251" t="s">
        <v>579</v>
      </c>
      <c r="I27" s="251" t="s">
        <v>574</v>
      </c>
      <c r="J27" s="251" t="s">
        <v>539</v>
      </c>
      <c r="K27" s="251" t="s">
        <v>545</v>
      </c>
    </row>
    <row r="28" spans="1:11">
      <c r="A28" s="251" t="s">
        <v>580</v>
      </c>
      <c r="B28" s="251" t="s">
        <v>531</v>
      </c>
      <c r="C28" s="251" t="s">
        <v>571</v>
      </c>
      <c r="D28" s="251" t="s">
        <v>581</v>
      </c>
      <c r="E28" s="251"/>
      <c r="F28" s="251"/>
      <c r="G28" s="251"/>
      <c r="H28" s="251"/>
      <c r="I28" s="251"/>
      <c r="J28" s="251"/>
      <c r="K28" s="251"/>
    </row>
    <row r="29" spans="1:11">
      <c r="A29" s="251" t="s">
        <v>582</v>
      </c>
      <c r="B29" s="251" t="s">
        <v>531</v>
      </c>
      <c r="C29" s="251" t="s">
        <v>571</v>
      </c>
      <c r="D29" s="251" t="s">
        <v>581</v>
      </c>
      <c r="E29" s="251"/>
      <c r="F29" s="251"/>
      <c r="G29" s="251"/>
      <c r="H29" s="251"/>
      <c r="I29" s="251"/>
      <c r="J29" s="251"/>
      <c r="K29" s="251"/>
    </row>
    <row r="30" spans="1:11">
      <c r="A30" s="251" t="s">
        <v>583</v>
      </c>
      <c r="B30" s="251" t="s">
        <v>531</v>
      </c>
      <c r="C30" s="251" t="s">
        <v>571</v>
      </c>
      <c r="D30" s="251" t="s">
        <v>538</v>
      </c>
      <c r="E30" s="251" t="s">
        <v>539</v>
      </c>
      <c r="F30" s="251" t="s">
        <v>572</v>
      </c>
      <c r="G30" s="251" t="s">
        <v>573</v>
      </c>
      <c r="H30" s="251" t="s">
        <v>578</v>
      </c>
      <c r="I30" s="251" t="s">
        <v>579</v>
      </c>
      <c r="J30" s="251" t="s">
        <v>584</v>
      </c>
      <c r="K30" s="251" t="s">
        <v>545</v>
      </c>
    </row>
    <row r="31" spans="1:11">
      <c r="A31" s="251" t="s">
        <v>585</v>
      </c>
      <c r="B31" s="251" t="s">
        <v>571</v>
      </c>
      <c r="C31" s="251" t="s">
        <v>538</v>
      </c>
      <c r="D31" s="251" t="s">
        <v>539</v>
      </c>
      <c r="E31" s="251" t="s">
        <v>572</v>
      </c>
      <c r="F31" s="251" t="s">
        <v>573</v>
      </c>
      <c r="G31" s="251" t="s">
        <v>584</v>
      </c>
      <c r="H31" s="251" t="s">
        <v>586</v>
      </c>
      <c r="I31" s="251" t="s">
        <v>587</v>
      </c>
      <c r="J31" s="251" t="s">
        <v>545</v>
      </c>
    </row>
  </sheetData>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I41"/>
  <sheetViews>
    <sheetView view="pageBreakPreview" zoomScaleNormal="100" workbookViewId="0">
      <selection sqref="A1:F1"/>
    </sheetView>
  </sheetViews>
  <sheetFormatPr defaultRowHeight="13.5"/>
  <cols>
    <col min="1" max="1" width="16.5" style="40" customWidth="1"/>
    <col min="2" max="2" width="8.875" style="40" customWidth="1"/>
    <col min="3" max="3" width="7.25" style="40" customWidth="1"/>
    <col min="4" max="5" width="8.875" style="40" customWidth="1"/>
    <col min="6" max="9" width="9.625" style="40" customWidth="1"/>
    <col min="10" max="16384" width="9" style="40"/>
  </cols>
  <sheetData>
    <row r="1" spans="1:9" ht="17.25">
      <c r="A1" s="41" t="s">
        <v>130</v>
      </c>
    </row>
    <row r="2" spans="1:9" ht="17.25">
      <c r="A2" s="41"/>
      <c r="C2" s="732" t="s">
        <v>131</v>
      </c>
      <c r="D2" s="732"/>
      <c r="E2" s="732"/>
      <c r="F2" s="732"/>
      <c r="G2" s="732"/>
    </row>
    <row r="4" spans="1:9" ht="22.5" customHeight="1">
      <c r="A4" s="42" t="s">
        <v>113</v>
      </c>
      <c r="B4" s="720"/>
      <c r="C4" s="721"/>
      <c r="D4" s="721"/>
      <c r="E4" s="721"/>
      <c r="F4" s="721"/>
      <c r="G4" s="721"/>
      <c r="H4" s="721"/>
      <c r="I4" s="722"/>
    </row>
    <row r="5" spans="1:9" ht="22.5" customHeight="1">
      <c r="A5" s="43" t="s">
        <v>132</v>
      </c>
      <c r="B5" s="745"/>
      <c r="C5" s="745"/>
      <c r="D5" s="745"/>
      <c r="E5" s="745"/>
      <c r="F5" s="764" t="s">
        <v>133</v>
      </c>
      <c r="G5" s="757" t="s">
        <v>134</v>
      </c>
      <c r="H5" s="758"/>
      <c r="I5" s="759"/>
    </row>
    <row r="6" spans="1:9" ht="22.5" customHeight="1">
      <c r="A6" s="44" t="s">
        <v>135</v>
      </c>
      <c r="B6" s="765"/>
      <c r="C6" s="765"/>
      <c r="D6" s="765"/>
      <c r="E6" s="765"/>
      <c r="F6" s="764"/>
      <c r="G6" s="757"/>
      <c r="H6" s="758"/>
      <c r="I6" s="759"/>
    </row>
    <row r="7" spans="1:9" ht="22.5" customHeight="1">
      <c r="A7" s="762" t="s">
        <v>136</v>
      </c>
      <c r="B7" s="724" t="s">
        <v>137</v>
      </c>
      <c r="C7" s="724"/>
      <c r="D7" s="724"/>
      <c r="E7" s="724"/>
      <c r="F7" s="724"/>
      <c r="G7" s="724"/>
      <c r="H7" s="724"/>
      <c r="I7" s="725"/>
    </row>
    <row r="8" spans="1:9" ht="22.5" customHeight="1">
      <c r="A8" s="763"/>
      <c r="B8" s="730"/>
      <c r="C8" s="730"/>
      <c r="D8" s="730"/>
      <c r="E8" s="730"/>
      <c r="F8" s="730"/>
      <c r="G8" s="730"/>
      <c r="H8" s="730"/>
      <c r="I8" s="731"/>
    </row>
    <row r="9" spans="1:9" ht="22.5" customHeight="1">
      <c r="A9" s="45" t="s">
        <v>58</v>
      </c>
      <c r="B9" s="760"/>
      <c r="C9" s="760"/>
      <c r="D9" s="760"/>
      <c r="E9" s="760"/>
      <c r="F9" s="760"/>
      <c r="G9" s="760"/>
      <c r="H9" s="760"/>
      <c r="I9" s="761"/>
    </row>
    <row r="10" spans="1:9" ht="22.5" customHeight="1">
      <c r="A10" s="733" t="s">
        <v>138</v>
      </c>
      <c r="B10" s="734"/>
      <c r="C10" s="734"/>
      <c r="D10" s="734"/>
      <c r="E10" s="734"/>
      <c r="F10" s="734"/>
      <c r="G10" s="734"/>
      <c r="H10" s="734"/>
      <c r="I10" s="735"/>
    </row>
    <row r="11" spans="1:9" ht="22.5" customHeight="1">
      <c r="A11" s="733" t="s">
        <v>139</v>
      </c>
      <c r="B11" s="734"/>
      <c r="C11" s="735"/>
      <c r="D11" s="733" t="s">
        <v>140</v>
      </c>
      <c r="E11" s="734"/>
      <c r="F11" s="735"/>
      <c r="G11" s="734" t="s">
        <v>141</v>
      </c>
      <c r="H11" s="734"/>
      <c r="I11" s="735"/>
    </row>
    <row r="12" spans="1:9" ht="22.5" customHeight="1">
      <c r="A12" s="754"/>
      <c r="B12" s="755"/>
      <c r="C12" s="756"/>
      <c r="D12" s="754"/>
      <c r="E12" s="755"/>
      <c r="F12" s="756"/>
      <c r="G12" s="755"/>
      <c r="H12" s="755"/>
      <c r="I12" s="756"/>
    </row>
    <row r="13" spans="1:9" ht="22.5" customHeight="1">
      <c r="A13" s="751"/>
      <c r="B13" s="752"/>
      <c r="C13" s="753"/>
      <c r="D13" s="751"/>
      <c r="E13" s="752"/>
      <c r="F13" s="753"/>
      <c r="G13" s="752"/>
      <c r="H13" s="752"/>
      <c r="I13" s="753"/>
    </row>
    <row r="14" spans="1:9" ht="22.5" customHeight="1">
      <c r="A14" s="750"/>
      <c r="B14" s="748"/>
      <c r="C14" s="749"/>
      <c r="D14" s="750"/>
      <c r="E14" s="748"/>
      <c r="F14" s="749"/>
      <c r="G14" s="748"/>
      <c r="H14" s="748"/>
      <c r="I14" s="749"/>
    </row>
    <row r="15" spans="1:9" ht="22.5" customHeight="1">
      <c r="A15" s="747"/>
      <c r="B15" s="745"/>
      <c r="C15" s="746"/>
      <c r="D15" s="747"/>
      <c r="E15" s="745"/>
      <c r="F15" s="746"/>
      <c r="G15" s="745"/>
      <c r="H15" s="745"/>
      <c r="I15" s="746"/>
    </row>
    <row r="16" spans="1:9" ht="22.5" customHeight="1">
      <c r="A16" s="747"/>
      <c r="B16" s="745"/>
      <c r="C16" s="746"/>
      <c r="D16" s="747"/>
      <c r="E16" s="745"/>
      <c r="F16" s="746"/>
      <c r="G16" s="745"/>
      <c r="H16" s="745"/>
      <c r="I16" s="746"/>
    </row>
    <row r="17" spans="1:9" ht="22.5" customHeight="1">
      <c r="A17" s="747"/>
      <c r="B17" s="745"/>
      <c r="C17" s="746"/>
      <c r="D17" s="747"/>
      <c r="E17" s="745"/>
      <c r="F17" s="746"/>
      <c r="G17" s="745"/>
      <c r="H17" s="745"/>
      <c r="I17" s="746"/>
    </row>
    <row r="18" spans="1:9" ht="22.5" customHeight="1">
      <c r="A18" s="747"/>
      <c r="B18" s="745"/>
      <c r="C18" s="746"/>
      <c r="D18" s="747"/>
      <c r="E18" s="745"/>
      <c r="F18" s="746"/>
      <c r="G18" s="745"/>
      <c r="H18" s="745"/>
      <c r="I18" s="746"/>
    </row>
    <row r="19" spans="1:9" ht="22.5" customHeight="1">
      <c r="A19" s="747"/>
      <c r="B19" s="745"/>
      <c r="C19" s="746"/>
      <c r="D19" s="747"/>
      <c r="E19" s="745"/>
      <c r="F19" s="746"/>
      <c r="G19" s="745"/>
      <c r="H19" s="745"/>
      <c r="I19" s="746"/>
    </row>
    <row r="20" spans="1:9" ht="22.5" customHeight="1">
      <c r="A20" s="747"/>
      <c r="B20" s="745"/>
      <c r="C20" s="746"/>
      <c r="D20" s="747"/>
      <c r="E20" s="745"/>
      <c r="F20" s="746"/>
      <c r="G20" s="745"/>
      <c r="H20" s="745"/>
      <c r="I20" s="746"/>
    </row>
    <row r="21" spans="1:9" ht="22.5" customHeight="1">
      <c r="A21" s="747"/>
      <c r="B21" s="745"/>
      <c r="C21" s="746"/>
      <c r="D21" s="747"/>
      <c r="E21" s="745"/>
      <c r="F21" s="746"/>
      <c r="G21" s="745"/>
      <c r="H21" s="745"/>
      <c r="I21" s="746"/>
    </row>
    <row r="22" spans="1:9" ht="22.5" customHeight="1">
      <c r="A22" s="747"/>
      <c r="B22" s="745"/>
      <c r="C22" s="746"/>
      <c r="D22" s="747"/>
      <c r="E22" s="745"/>
      <c r="F22" s="746"/>
      <c r="G22" s="745"/>
      <c r="H22" s="745"/>
      <c r="I22" s="746"/>
    </row>
    <row r="23" spans="1:9" ht="22.5" customHeight="1">
      <c r="A23" s="747"/>
      <c r="B23" s="745"/>
      <c r="C23" s="746"/>
      <c r="D23" s="747"/>
      <c r="E23" s="745"/>
      <c r="F23" s="746"/>
      <c r="G23" s="745"/>
      <c r="H23" s="745"/>
      <c r="I23" s="746"/>
    </row>
    <row r="24" spans="1:9" ht="22.5" customHeight="1">
      <c r="A24" s="747"/>
      <c r="B24" s="745"/>
      <c r="C24" s="746"/>
      <c r="D24" s="747"/>
      <c r="E24" s="745"/>
      <c r="F24" s="746"/>
      <c r="G24" s="745"/>
      <c r="H24" s="745"/>
      <c r="I24" s="746"/>
    </row>
    <row r="25" spans="1:9" ht="22.5" customHeight="1">
      <c r="A25" s="742"/>
      <c r="B25" s="743"/>
      <c r="C25" s="744"/>
      <c r="D25" s="742"/>
      <c r="E25" s="743"/>
      <c r="F25" s="744"/>
      <c r="G25" s="742"/>
      <c r="H25" s="743"/>
      <c r="I25" s="744"/>
    </row>
    <row r="26" spans="1:9" ht="24" customHeight="1">
      <c r="A26" s="733" t="s">
        <v>142</v>
      </c>
      <c r="B26" s="734"/>
      <c r="C26" s="734"/>
      <c r="D26" s="734"/>
      <c r="E26" s="734"/>
      <c r="F26" s="734"/>
      <c r="G26" s="734"/>
      <c r="H26" s="734"/>
      <c r="I26" s="735"/>
    </row>
    <row r="27" spans="1:9" ht="24" customHeight="1">
      <c r="A27" s="733" t="s">
        <v>143</v>
      </c>
      <c r="B27" s="734"/>
      <c r="C27" s="734"/>
      <c r="D27" s="735"/>
      <c r="E27" s="733" t="s">
        <v>144</v>
      </c>
      <c r="F27" s="734"/>
      <c r="G27" s="734"/>
      <c r="H27" s="734"/>
      <c r="I27" s="735"/>
    </row>
    <row r="28" spans="1:9" ht="15" customHeight="1">
      <c r="A28" s="736"/>
      <c r="B28" s="737"/>
      <c r="C28" s="737"/>
      <c r="D28" s="738"/>
      <c r="E28" s="736"/>
      <c r="F28" s="737"/>
      <c r="G28" s="737"/>
      <c r="H28" s="737"/>
      <c r="I28" s="738"/>
    </row>
    <row r="29" spans="1:9" ht="15" customHeight="1">
      <c r="A29" s="739"/>
      <c r="B29" s="740"/>
      <c r="C29" s="740"/>
      <c r="D29" s="741"/>
      <c r="E29" s="739"/>
      <c r="F29" s="740"/>
      <c r="G29" s="740"/>
      <c r="H29" s="740"/>
      <c r="I29" s="741"/>
    </row>
    <row r="30" spans="1:9" ht="15" customHeight="1">
      <c r="A30" s="739"/>
      <c r="B30" s="740"/>
      <c r="C30" s="740"/>
      <c r="D30" s="741"/>
      <c r="E30" s="739"/>
      <c r="F30" s="740"/>
      <c r="G30" s="740"/>
      <c r="H30" s="740"/>
      <c r="I30" s="741"/>
    </row>
    <row r="31" spans="1:9" ht="15" customHeight="1">
      <c r="A31" s="739"/>
      <c r="B31" s="740"/>
      <c r="C31" s="740"/>
      <c r="D31" s="741"/>
      <c r="E31" s="739"/>
      <c r="F31" s="740"/>
      <c r="G31" s="740"/>
      <c r="H31" s="740"/>
      <c r="I31" s="741"/>
    </row>
    <row r="32" spans="1:9" ht="15" customHeight="1">
      <c r="A32" s="742"/>
      <c r="B32" s="743"/>
      <c r="C32" s="743"/>
      <c r="D32" s="744"/>
      <c r="E32" s="742"/>
      <c r="F32" s="743"/>
      <c r="G32" s="743"/>
      <c r="H32" s="743"/>
      <c r="I32" s="744"/>
    </row>
    <row r="33" spans="1:9" ht="15" customHeight="1">
      <c r="A33" s="723" t="s">
        <v>145</v>
      </c>
      <c r="B33" s="724"/>
      <c r="C33" s="724"/>
      <c r="D33" s="724"/>
      <c r="E33" s="724"/>
      <c r="F33" s="724"/>
      <c r="G33" s="724"/>
      <c r="H33" s="724"/>
      <c r="I33" s="725"/>
    </row>
    <row r="34" spans="1:9" ht="15" customHeight="1">
      <c r="A34" s="726"/>
      <c r="B34" s="727"/>
      <c r="C34" s="727"/>
      <c r="D34" s="727"/>
      <c r="E34" s="727"/>
      <c r="F34" s="727"/>
      <c r="G34" s="727"/>
      <c r="H34" s="727"/>
      <c r="I34" s="728"/>
    </row>
    <row r="35" spans="1:9" ht="15" customHeight="1">
      <c r="A35" s="726"/>
      <c r="B35" s="727"/>
      <c r="C35" s="727"/>
      <c r="D35" s="727"/>
      <c r="E35" s="727"/>
      <c r="F35" s="727"/>
      <c r="G35" s="727"/>
      <c r="H35" s="727"/>
      <c r="I35" s="728"/>
    </row>
    <row r="36" spans="1:9" ht="15" customHeight="1">
      <c r="A36" s="729"/>
      <c r="B36" s="730"/>
      <c r="C36" s="730"/>
      <c r="D36" s="730"/>
      <c r="E36" s="730"/>
      <c r="F36" s="730"/>
      <c r="G36" s="730"/>
      <c r="H36" s="730"/>
      <c r="I36" s="731"/>
    </row>
    <row r="37" spans="1:9">
      <c r="A37" s="46" t="s">
        <v>146</v>
      </c>
    </row>
    <row r="38" spans="1:9">
      <c r="A38" s="46" t="s">
        <v>147</v>
      </c>
    </row>
    <row r="39" spans="1:9">
      <c r="A39" s="46" t="s">
        <v>148</v>
      </c>
    </row>
    <row r="40" spans="1:9">
      <c r="A40" s="46" t="s">
        <v>149</v>
      </c>
    </row>
    <row r="41" spans="1:9">
      <c r="A41" s="46" t="s">
        <v>150</v>
      </c>
    </row>
  </sheetData>
  <mergeCells count="61">
    <mergeCell ref="G5:I6"/>
    <mergeCell ref="B9:I9"/>
    <mergeCell ref="A7:A8"/>
    <mergeCell ref="B7:I8"/>
    <mergeCell ref="F5:F6"/>
    <mergeCell ref="B6:E6"/>
    <mergeCell ref="B5:E5"/>
    <mergeCell ref="A10:I10"/>
    <mergeCell ref="A11:C11"/>
    <mergeCell ref="D11:F11"/>
    <mergeCell ref="G11:I11"/>
    <mergeCell ref="A12:C12"/>
    <mergeCell ref="A13:C13"/>
    <mergeCell ref="D13:F13"/>
    <mergeCell ref="D12:F12"/>
    <mergeCell ref="G12:I12"/>
    <mergeCell ref="G13:I13"/>
    <mergeCell ref="A14:C14"/>
    <mergeCell ref="A15:C15"/>
    <mergeCell ref="A16:C16"/>
    <mergeCell ref="A17:C17"/>
    <mergeCell ref="A18:C18"/>
    <mergeCell ref="A19:C19"/>
    <mergeCell ref="D25:F25"/>
    <mergeCell ref="D24:F24"/>
    <mergeCell ref="D23:F23"/>
    <mergeCell ref="A20:C20"/>
    <mergeCell ref="A21:C21"/>
    <mergeCell ref="A22:C22"/>
    <mergeCell ref="D19:F19"/>
    <mergeCell ref="D21:F21"/>
    <mergeCell ref="D20:F20"/>
    <mergeCell ref="A23:C23"/>
    <mergeCell ref="A24:C24"/>
    <mergeCell ref="A25:C25"/>
    <mergeCell ref="D18:F18"/>
    <mergeCell ref="D17:F17"/>
    <mergeCell ref="D16:F16"/>
    <mergeCell ref="D15:F15"/>
    <mergeCell ref="D14:F14"/>
    <mergeCell ref="G14:I14"/>
    <mergeCell ref="G15:I15"/>
    <mergeCell ref="G16:I16"/>
    <mergeCell ref="G17:I17"/>
    <mergeCell ref="G18:I18"/>
    <mergeCell ref="B4:I4"/>
    <mergeCell ref="A33:I36"/>
    <mergeCell ref="C2:G2"/>
    <mergeCell ref="A27:D27"/>
    <mergeCell ref="E27:I27"/>
    <mergeCell ref="E28:I32"/>
    <mergeCell ref="A28:D32"/>
    <mergeCell ref="G23:I23"/>
    <mergeCell ref="G24:I24"/>
    <mergeCell ref="G25:I25"/>
    <mergeCell ref="G19:I19"/>
    <mergeCell ref="A26:I26"/>
    <mergeCell ref="G20:I20"/>
    <mergeCell ref="G21:I21"/>
    <mergeCell ref="G22:I22"/>
    <mergeCell ref="D22:F22"/>
  </mergeCells>
  <phoneticPr fontId="4"/>
  <pageMargins left="0.75" right="0.43" top="0.71" bottom="0.7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1:I40"/>
  <sheetViews>
    <sheetView view="pageBreakPreview" zoomScale="60" zoomScaleNormal="70" workbookViewId="0">
      <selection sqref="A1:F1"/>
    </sheetView>
  </sheetViews>
  <sheetFormatPr defaultRowHeight="21"/>
  <cols>
    <col min="1" max="1" width="4.875" style="49" customWidth="1"/>
    <col min="2" max="2" width="18.75" style="49" customWidth="1"/>
    <col min="3" max="3" width="23.125" style="49" customWidth="1"/>
    <col min="4" max="4" width="7.75" style="49" customWidth="1"/>
    <col min="5" max="6" width="42.375" style="49" customWidth="1"/>
    <col min="7" max="7" width="4.375" style="49" customWidth="1"/>
    <col min="8" max="9" width="24" style="49" customWidth="1"/>
    <col min="10" max="16384" width="9" style="49"/>
  </cols>
  <sheetData>
    <row r="1" spans="1:9" ht="28.5">
      <c r="A1" s="774" t="s">
        <v>151</v>
      </c>
      <c r="B1" s="774"/>
      <c r="C1" s="774"/>
      <c r="D1" s="774"/>
      <c r="E1" s="774"/>
      <c r="F1" s="774"/>
      <c r="G1" s="48"/>
      <c r="H1" s="48"/>
      <c r="I1" s="48"/>
    </row>
    <row r="2" spans="1:9" ht="37.5" customHeight="1">
      <c r="A2" s="47"/>
      <c r="B2" s="47"/>
      <c r="C2" s="47"/>
      <c r="D2" s="47"/>
      <c r="E2" s="47"/>
      <c r="F2" s="47"/>
      <c r="G2" s="48"/>
      <c r="H2" s="48"/>
      <c r="I2" s="48"/>
    </row>
    <row r="3" spans="1:9" ht="41.25" customHeight="1">
      <c r="A3" s="768" t="s">
        <v>152</v>
      </c>
      <c r="B3" s="768"/>
      <c r="C3" s="768"/>
      <c r="D3" s="768"/>
      <c r="E3" s="768"/>
      <c r="F3" s="768"/>
      <c r="G3" s="768"/>
      <c r="H3" s="48"/>
      <c r="I3" s="48"/>
    </row>
    <row r="4" spans="1:9" ht="51" customHeight="1">
      <c r="A4" s="50"/>
      <c r="B4" s="50"/>
      <c r="C4" s="50"/>
      <c r="D4" s="50"/>
      <c r="E4" s="50"/>
      <c r="F4" s="50"/>
      <c r="G4" s="50"/>
      <c r="H4" s="48"/>
      <c r="I4" s="48"/>
    </row>
    <row r="5" spans="1:9" ht="27" customHeight="1">
      <c r="A5" s="50"/>
      <c r="B5" s="47" t="s">
        <v>153</v>
      </c>
      <c r="C5" s="50"/>
      <c r="D5" s="50"/>
      <c r="E5" s="50"/>
      <c r="F5" s="51" t="s">
        <v>279</v>
      </c>
      <c r="G5" s="50"/>
      <c r="H5" s="48"/>
      <c r="I5" s="48"/>
    </row>
    <row r="6" spans="1:9" ht="39.75" customHeight="1"/>
    <row r="7" spans="1:9" ht="28.5" customHeight="1">
      <c r="E7" s="49" t="s">
        <v>154</v>
      </c>
    </row>
    <row r="8" spans="1:9" ht="28.5" customHeight="1">
      <c r="E8" s="49" t="s">
        <v>155</v>
      </c>
      <c r="F8" s="51" t="s">
        <v>48</v>
      </c>
    </row>
    <row r="9" spans="1:9" ht="28.5" customHeight="1">
      <c r="E9" s="49" t="s">
        <v>58</v>
      </c>
    </row>
    <row r="10" spans="1:9" ht="27" customHeight="1"/>
    <row r="11" spans="1:9" ht="35.1" customHeight="1">
      <c r="B11" s="49" t="s">
        <v>156</v>
      </c>
      <c r="G11" s="52"/>
      <c r="H11" s="52"/>
      <c r="I11" s="52"/>
    </row>
    <row r="12" spans="1:9" ht="81" customHeight="1">
      <c r="B12" s="772" t="s">
        <v>157</v>
      </c>
      <c r="C12" s="772"/>
      <c r="D12" s="772"/>
      <c r="E12" s="772"/>
      <c r="F12" s="772"/>
      <c r="G12" s="53"/>
      <c r="H12" s="53"/>
      <c r="I12" s="53"/>
    </row>
    <row r="13" spans="1:9" s="52" customFormat="1" ht="81" customHeight="1">
      <c r="B13" s="775" t="s">
        <v>158</v>
      </c>
      <c r="C13" s="775"/>
      <c r="D13" s="766"/>
      <c r="E13" s="773"/>
      <c r="F13" s="55" t="s">
        <v>159</v>
      </c>
      <c r="G13" s="53"/>
      <c r="H13" s="53"/>
      <c r="I13" s="53"/>
    </row>
    <row r="14" spans="1:9" s="52" customFormat="1" ht="81" customHeight="1">
      <c r="B14" s="775" t="s">
        <v>160</v>
      </c>
      <c r="C14" s="775"/>
      <c r="D14" s="766"/>
      <c r="E14" s="773"/>
      <c r="F14" s="767"/>
      <c r="G14" s="53"/>
      <c r="H14" s="53"/>
      <c r="I14" s="53"/>
    </row>
    <row r="15" spans="1:9" s="53" customFormat="1" ht="81" customHeight="1">
      <c r="B15" s="766" t="s">
        <v>161</v>
      </c>
      <c r="C15" s="767"/>
      <c r="D15" s="766"/>
      <c r="E15" s="773"/>
      <c r="F15" s="767"/>
    </row>
    <row r="16" spans="1:9" s="53" customFormat="1" ht="81" customHeight="1">
      <c r="B16" s="769" t="s">
        <v>162</v>
      </c>
      <c r="C16" s="770"/>
      <c r="D16" s="766"/>
      <c r="E16" s="773"/>
      <c r="F16" s="767"/>
    </row>
    <row r="17" spans="2:9" s="53" customFormat="1" ht="81" customHeight="1">
      <c r="B17" s="771" t="s">
        <v>163</v>
      </c>
      <c r="C17" s="771"/>
      <c r="D17" s="771"/>
      <c r="E17" s="771"/>
      <c r="F17" s="771"/>
    </row>
    <row r="18" spans="2:9" s="53" customFormat="1" ht="81" customHeight="1">
      <c r="B18" s="766" t="s">
        <v>161</v>
      </c>
      <c r="C18" s="767"/>
      <c r="D18" s="56" t="s">
        <v>164</v>
      </c>
      <c r="E18" s="54" t="s">
        <v>162</v>
      </c>
      <c r="F18" s="54" t="s">
        <v>165</v>
      </c>
    </row>
    <row r="19" spans="2:9" s="53" customFormat="1" ht="81" customHeight="1">
      <c r="B19" s="777" t="s">
        <v>166</v>
      </c>
      <c r="C19" s="770"/>
      <c r="D19" s="57"/>
      <c r="E19" s="58" t="s">
        <v>167</v>
      </c>
      <c r="F19" s="54" t="s">
        <v>168</v>
      </c>
    </row>
    <row r="20" spans="2:9" s="53" customFormat="1" ht="81" customHeight="1">
      <c r="B20" s="777" t="s">
        <v>169</v>
      </c>
      <c r="C20" s="770"/>
      <c r="D20" s="57" t="s">
        <v>170</v>
      </c>
      <c r="E20" s="58" t="s">
        <v>171</v>
      </c>
      <c r="F20" s="54" t="s">
        <v>172</v>
      </c>
    </row>
    <row r="21" spans="2:9" s="53" customFormat="1" ht="81" customHeight="1">
      <c r="B21" s="769"/>
      <c r="C21" s="770"/>
      <c r="D21" s="57"/>
      <c r="E21" s="58"/>
      <c r="F21" s="54"/>
    </row>
    <row r="22" spans="2:9" s="53" customFormat="1" ht="81" customHeight="1">
      <c r="B22" s="769"/>
      <c r="C22" s="770"/>
      <c r="D22" s="57"/>
      <c r="E22" s="58"/>
      <c r="F22" s="54"/>
    </row>
    <row r="23" spans="2:9" s="53" customFormat="1" ht="81" customHeight="1">
      <c r="B23" s="49" t="s">
        <v>173</v>
      </c>
      <c r="E23" s="49"/>
      <c r="F23" s="49"/>
    </row>
    <row r="24" spans="2:9" s="53" customFormat="1" ht="29.25" customHeight="1">
      <c r="B24" s="53" t="s">
        <v>174</v>
      </c>
    </row>
    <row r="25" spans="2:9" s="53" customFormat="1" ht="35.25" customHeight="1">
      <c r="B25" s="776"/>
      <c r="C25" s="776"/>
      <c r="D25" s="776"/>
      <c r="E25" s="776"/>
      <c r="F25" s="776"/>
    </row>
    <row r="26" spans="2:9" s="53" customFormat="1" ht="35.25" customHeight="1">
      <c r="G26" s="59"/>
      <c r="H26" s="59"/>
      <c r="I26" s="59"/>
    </row>
    <row r="27" spans="2:9" s="53" customFormat="1" ht="41.25" customHeight="1"/>
    <row r="28" spans="2:9" s="53" customFormat="1"/>
    <row r="29" spans="2:9" s="53" customFormat="1"/>
    <row r="30" spans="2:9" s="53" customFormat="1"/>
    <row r="31" spans="2:9" s="53" customFormat="1"/>
    <row r="32" spans="2:9" s="53" customFormat="1"/>
    <row r="33" spans="2:9" s="53" customFormat="1"/>
    <row r="34" spans="2:9" s="53" customFormat="1"/>
    <row r="35" spans="2:9" s="53" customFormat="1"/>
    <row r="36" spans="2:9" s="53" customFormat="1"/>
    <row r="37" spans="2:9" s="53" customFormat="1"/>
    <row r="38" spans="2:9" s="53" customFormat="1">
      <c r="C38" s="49"/>
      <c r="D38" s="49"/>
      <c r="E38" s="49"/>
      <c r="F38" s="49"/>
    </row>
    <row r="39" spans="2:9" s="53" customFormat="1">
      <c r="C39" s="49"/>
      <c r="D39" s="49"/>
      <c r="E39" s="49"/>
      <c r="F39" s="49"/>
      <c r="G39" s="49"/>
      <c r="H39" s="49"/>
      <c r="I39" s="49"/>
    </row>
    <row r="40" spans="2:9" s="53" customFormat="1">
      <c r="B40" s="49"/>
      <c r="C40" s="49"/>
      <c r="D40" s="49"/>
      <c r="E40" s="49"/>
      <c r="F40" s="49"/>
      <c r="G40" s="49"/>
      <c r="H40" s="49"/>
      <c r="I40" s="49"/>
    </row>
  </sheetData>
  <mergeCells count="18">
    <mergeCell ref="B25:F25"/>
    <mergeCell ref="B20:C20"/>
    <mergeCell ref="B19:C19"/>
    <mergeCell ref="B21:C21"/>
    <mergeCell ref="B22:C22"/>
    <mergeCell ref="A1:F1"/>
    <mergeCell ref="D14:F14"/>
    <mergeCell ref="B13:C13"/>
    <mergeCell ref="B14:C14"/>
    <mergeCell ref="D13:E13"/>
    <mergeCell ref="B18:C18"/>
    <mergeCell ref="A3:G3"/>
    <mergeCell ref="B15:C15"/>
    <mergeCell ref="B16:C16"/>
    <mergeCell ref="B17:F17"/>
    <mergeCell ref="B12:F12"/>
    <mergeCell ref="D15:F15"/>
    <mergeCell ref="D16:F16"/>
  </mergeCells>
  <phoneticPr fontId="4"/>
  <printOptions horizontalCentered="1" verticalCentered="1"/>
  <pageMargins left="0.46" right="0.46" top="0.39370078740157483" bottom="0" header="0.51181102362204722" footer="0.51181102362204722"/>
  <pageSetup paperSize="9" scale="5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K50"/>
  <sheetViews>
    <sheetView view="pageBreakPreview" zoomScaleNormal="100" workbookViewId="0">
      <selection sqref="A1:F1"/>
    </sheetView>
  </sheetViews>
  <sheetFormatPr defaultRowHeight="19.5" customHeight="1"/>
  <cols>
    <col min="1" max="1" width="10" style="61" customWidth="1"/>
    <col min="2" max="3" width="4.375" style="61" customWidth="1"/>
    <col min="4" max="9" width="10" style="61" customWidth="1"/>
    <col min="10" max="10" width="10.625" style="61" customWidth="1"/>
    <col min="11" max="11" width="5" style="61" customWidth="1"/>
    <col min="12" max="16384" width="9" style="61"/>
  </cols>
  <sheetData>
    <row r="1" spans="1:11" ht="19.5" customHeight="1">
      <c r="A1" s="60" t="s">
        <v>175</v>
      </c>
      <c r="B1" s="60"/>
      <c r="C1" s="60"/>
      <c r="D1" s="60"/>
      <c r="E1" s="60"/>
      <c r="F1" s="60"/>
      <c r="G1" s="60"/>
      <c r="H1" s="60"/>
      <c r="I1" s="60"/>
      <c r="J1" s="60"/>
    </row>
    <row r="2" spans="1:11" ht="30" customHeight="1">
      <c r="A2" s="804" t="s">
        <v>176</v>
      </c>
      <c r="B2" s="804"/>
      <c r="C2" s="804"/>
      <c r="D2" s="804"/>
      <c r="E2" s="804"/>
      <c r="F2" s="804"/>
      <c r="G2" s="804"/>
      <c r="H2" s="804"/>
      <c r="I2" s="804"/>
      <c r="J2" s="804"/>
      <c r="K2" s="63"/>
    </row>
    <row r="3" spans="1:11" ht="15" customHeight="1">
      <c r="A3" s="62"/>
      <c r="B3" s="62"/>
      <c r="C3" s="62"/>
      <c r="D3" s="62"/>
      <c r="E3" s="62"/>
      <c r="F3" s="62"/>
      <c r="G3" s="62"/>
      <c r="H3" s="62"/>
      <c r="I3" s="62"/>
      <c r="J3" s="62"/>
      <c r="K3" s="64"/>
    </row>
    <row r="4" spans="1:11" ht="22.5" customHeight="1">
      <c r="A4" s="60"/>
      <c r="B4" s="60"/>
      <c r="C4" s="60"/>
      <c r="D4" s="60"/>
      <c r="E4" s="60"/>
      <c r="F4" s="60"/>
      <c r="G4" s="60"/>
      <c r="H4" s="60"/>
      <c r="I4" s="60"/>
      <c r="J4" s="65" t="s">
        <v>177</v>
      </c>
    </row>
    <row r="5" spans="1:11" ht="22.5" customHeight="1">
      <c r="A5" s="60"/>
      <c r="B5" s="60"/>
      <c r="C5" s="60"/>
      <c r="D5" s="66" t="s">
        <v>178</v>
      </c>
      <c r="E5" s="60"/>
      <c r="F5" s="60"/>
      <c r="G5" s="60"/>
      <c r="H5" s="60"/>
      <c r="I5" s="60"/>
      <c r="J5" s="65" t="s">
        <v>280</v>
      </c>
    </row>
    <row r="6" spans="1:11" ht="22.5" customHeight="1">
      <c r="A6" s="60"/>
      <c r="B6" s="60"/>
      <c r="C6" s="60"/>
      <c r="D6" s="60"/>
      <c r="E6" s="60"/>
      <c r="F6" s="60"/>
      <c r="G6" s="60"/>
      <c r="H6" s="60"/>
      <c r="I6" s="60"/>
      <c r="J6" s="60"/>
    </row>
    <row r="7" spans="1:11" ht="22.5" customHeight="1">
      <c r="A7" s="60"/>
      <c r="B7" s="60"/>
      <c r="C7" s="60"/>
      <c r="D7" s="60"/>
      <c r="E7" s="60" t="s">
        <v>154</v>
      </c>
      <c r="F7" s="60"/>
      <c r="G7" s="60"/>
      <c r="H7" s="60"/>
      <c r="I7" s="60"/>
      <c r="J7" s="60"/>
    </row>
    <row r="8" spans="1:11" ht="45" customHeight="1">
      <c r="A8" s="60"/>
      <c r="B8" s="60"/>
      <c r="C8" s="60"/>
      <c r="D8" s="60"/>
      <c r="E8" s="60"/>
      <c r="F8" s="60"/>
      <c r="G8" s="60"/>
      <c r="H8" s="60"/>
      <c r="I8" s="60"/>
      <c r="J8" s="60"/>
    </row>
    <row r="9" spans="1:11" ht="22.5" customHeight="1">
      <c r="A9" s="60"/>
      <c r="B9" s="60"/>
      <c r="C9" s="60"/>
      <c r="D9" s="60"/>
      <c r="E9" s="60" t="s">
        <v>155</v>
      </c>
      <c r="F9" s="60"/>
      <c r="G9" s="60"/>
      <c r="H9" s="60"/>
      <c r="I9" s="60"/>
      <c r="J9" s="65" t="s">
        <v>48</v>
      </c>
    </row>
    <row r="10" spans="1:11" ht="22.5" customHeight="1">
      <c r="A10" s="60"/>
      <c r="B10" s="60"/>
      <c r="C10" s="60"/>
      <c r="D10" s="60"/>
      <c r="E10" s="60" t="s">
        <v>58</v>
      </c>
      <c r="F10" s="60"/>
      <c r="G10" s="60"/>
      <c r="H10" s="60"/>
      <c r="I10" s="60"/>
      <c r="J10" s="60"/>
    </row>
    <row r="11" spans="1:11" ht="22.5" customHeight="1">
      <c r="A11" s="60"/>
      <c r="B11" s="60"/>
      <c r="C11" s="60"/>
      <c r="D11" s="60"/>
      <c r="E11" s="60"/>
      <c r="F11" s="60"/>
      <c r="G11" s="60"/>
      <c r="H11" s="60"/>
      <c r="I11" s="60"/>
      <c r="J11" s="60"/>
    </row>
    <row r="12" spans="1:11" ht="22.5" customHeight="1">
      <c r="A12" s="60" t="s">
        <v>179</v>
      </c>
      <c r="B12" s="60"/>
      <c r="C12" s="60"/>
      <c r="D12" s="60"/>
      <c r="E12" s="60"/>
      <c r="F12" s="60"/>
      <c r="G12" s="60"/>
      <c r="H12" s="60"/>
      <c r="I12" s="60"/>
      <c r="J12" s="60"/>
    </row>
    <row r="13" spans="1:11" ht="6.75" customHeight="1" thickBot="1">
      <c r="A13" s="60"/>
      <c r="B13" s="60"/>
      <c r="C13" s="60"/>
      <c r="D13" s="60"/>
      <c r="E13" s="60"/>
      <c r="F13" s="60"/>
      <c r="G13" s="60"/>
      <c r="H13" s="60"/>
      <c r="I13" s="60"/>
      <c r="J13" s="60"/>
    </row>
    <row r="14" spans="1:11" ht="30" customHeight="1">
      <c r="A14" s="805" t="s">
        <v>180</v>
      </c>
      <c r="B14" s="806"/>
      <c r="C14" s="807"/>
      <c r="D14" s="67"/>
      <c r="E14" s="67"/>
      <c r="F14" s="67"/>
      <c r="G14" s="802" t="s">
        <v>181</v>
      </c>
      <c r="H14" s="802"/>
      <c r="I14" s="802"/>
      <c r="J14" s="803"/>
    </row>
    <row r="15" spans="1:11" ht="36.75" customHeight="1" thickBot="1">
      <c r="A15" s="808" t="s">
        <v>182</v>
      </c>
      <c r="B15" s="809"/>
      <c r="C15" s="810"/>
      <c r="D15" s="68"/>
      <c r="E15" s="68"/>
      <c r="F15" s="68"/>
      <c r="G15" s="68"/>
      <c r="H15" s="68"/>
      <c r="I15" s="68"/>
      <c r="J15" s="69"/>
    </row>
    <row r="16" spans="1:11" ht="37.5" customHeight="1" thickTop="1">
      <c r="A16" s="811" t="s">
        <v>183</v>
      </c>
      <c r="B16" s="812"/>
      <c r="C16" s="813"/>
      <c r="D16" s="70"/>
      <c r="E16" s="70"/>
      <c r="F16" s="70"/>
      <c r="G16" s="70"/>
      <c r="H16" s="70"/>
      <c r="I16" s="70"/>
      <c r="J16" s="71"/>
    </row>
    <row r="17" spans="1:10" ht="22.5" customHeight="1">
      <c r="A17" s="814"/>
      <c r="B17" s="815"/>
      <c r="C17" s="816"/>
      <c r="D17" s="795" t="s">
        <v>184</v>
      </c>
      <c r="E17" s="796"/>
      <c r="F17" s="796"/>
      <c r="G17" s="796"/>
      <c r="H17" s="796"/>
      <c r="I17" s="796"/>
      <c r="J17" s="797"/>
    </row>
    <row r="18" spans="1:10" ht="26.25" customHeight="1">
      <c r="A18" s="779" t="s">
        <v>185</v>
      </c>
      <c r="B18" s="780"/>
      <c r="C18" s="781"/>
      <c r="D18" s="795" t="s">
        <v>186</v>
      </c>
      <c r="E18" s="796"/>
      <c r="F18" s="796"/>
      <c r="G18" s="796"/>
      <c r="H18" s="796"/>
      <c r="I18" s="796"/>
      <c r="J18" s="797"/>
    </row>
    <row r="19" spans="1:10" ht="26.25" customHeight="1">
      <c r="A19" s="782"/>
      <c r="B19" s="783"/>
      <c r="C19" s="784"/>
      <c r="D19" s="798" t="s">
        <v>187</v>
      </c>
      <c r="E19" s="799"/>
      <c r="F19" s="799"/>
      <c r="G19" s="799"/>
      <c r="H19" s="799"/>
      <c r="I19" s="800" t="s">
        <v>188</v>
      </c>
      <c r="J19" s="801"/>
    </row>
    <row r="20" spans="1:10" ht="30" customHeight="1">
      <c r="A20" s="779" t="s">
        <v>189</v>
      </c>
      <c r="B20" s="780"/>
      <c r="C20" s="781"/>
      <c r="D20" s="791" t="s">
        <v>190</v>
      </c>
      <c r="E20" s="792"/>
      <c r="F20" s="792"/>
      <c r="G20" s="792"/>
      <c r="H20" s="792"/>
      <c r="I20" s="792"/>
      <c r="J20" s="793"/>
    </row>
    <row r="21" spans="1:10" ht="30" customHeight="1">
      <c r="A21" s="785"/>
      <c r="B21" s="786"/>
      <c r="C21" s="787"/>
      <c r="D21" s="70"/>
      <c r="E21" s="70"/>
      <c r="F21" s="70"/>
      <c r="G21" s="70"/>
      <c r="H21" s="70"/>
      <c r="I21" s="70"/>
      <c r="J21" s="71"/>
    </row>
    <row r="22" spans="1:10" ht="30" customHeight="1" thickBot="1">
      <c r="A22" s="788"/>
      <c r="B22" s="789"/>
      <c r="C22" s="790"/>
      <c r="D22" s="72"/>
      <c r="E22" s="72"/>
      <c r="F22" s="72"/>
      <c r="G22" s="72"/>
      <c r="H22" s="72"/>
      <c r="I22" s="72"/>
      <c r="J22" s="73"/>
    </row>
    <row r="23" spans="1:10" ht="14.25" customHeight="1">
      <c r="A23" s="60"/>
      <c r="B23" s="60"/>
      <c r="C23" s="60"/>
      <c r="D23" s="60"/>
      <c r="E23" s="60"/>
      <c r="F23" s="60"/>
      <c r="G23" s="60"/>
      <c r="H23" s="60"/>
      <c r="I23" s="60"/>
      <c r="J23" s="60"/>
    </row>
    <row r="24" spans="1:10" ht="15" customHeight="1">
      <c r="A24" s="794"/>
      <c r="B24" s="794"/>
      <c r="C24" s="794"/>
      <c r="D24" s="794"/>
      <c r="E24" s="794"/>
      <c r="F24" s="60"/>
      <c r="G24" s="60"/>
      <c r="H24" s="60"/>
      <c r="I24" s="60"/>
      <c r="J24" s="60"/>
    </row>
    <row r="25" spans="1:10" ht="6.75" customHeight="1">
      <c r="A25" s="74"/>
      <c r="B25" s="74"/>
      <c r="C25" s="74"/>
      <c r="D25" s="74"/>
      <c r="E25" s="74"/>
      <c r="F25" s="60"/>
      <c r="G25" s="60"/>
      <c r="H25" s="60"/>
      <c r="I25" s="60"/>
      <c r="J25" s="60"/>
    </row>
    <row r="26" spans="1:10" s="77" customFormat="1" ht="15" customHeight="1">
      <c r="A26" s="75" t="s">
        <v>191</v>
      </c>
      <c r="B26" s="76" t="s">
        <v>192</v>
      </c>
      <c r="C26" s="778" t="s">
        <v>193</v>
      </c>
      <c r="D26" s="778"/>
      <c r="E26" s="778"/>
      <c r="F26" s="778"/>
      <c r="G26" s="778"/>
      <c r="H26" s="778"/>
      <c r="I26" s="778"/>
      <c r="J26" s="778"/>
    </row>
    <row r="27" spans="1:10" s="77" customFormat="1" ht="15" customHeight="1">
      <c r="A27" s="78"/>
      <c r="B27" s="76" t="s">
        <v>194</v>
      </c>
      <c r="C27" s="778" t="s">
        <v>195</v>
      </c>
      <c r="D27" s="778"/>
      <c r="E27" s="778"/>
      <c r="F27" s="778"/>
      <c r="G27" s="778"/>
      <c r="H27" s="778"/>
      <c r="I27" s="778"/>
      <c r="J27" s="778"/>
    </row>
    <row r="28" spans="1:10" s="77" customFormat="1" ht="29.25" customHeight="1">
      <c r="A28" s="78"/>
      <c r="B28" s="79"/>
      <c r="C28" s="778"/>
      <c r="D28" s="778"/>
      <c r="E28" s="778"/>
      <c r="F28" s="778"/>
      <c r="G28" s="778"/>
      <c r="H28" s="778"/>
      <c r="I28" s="778"/>
      <c r="J28" s="778"/>
    </row>
    <row r="29" spans="1:10" s="77" customFormat="1" ht="15" customHeight="1">
      <c r="A29" s="78"/>
      <c r="B29" s="76" t="s">
        <v>196</v>
      </c>
      <c r="C29" s="778" t="s">
        <v>197</v>
      </c>
      <c r="D29" s="778"/>
      <c r="E29" s="778"/>
      <c r="F29" s="778"/>
      <c r="G29" s="778"/>
      <c r="H29" s="778"/>
      <c r="I29" s="778"/>
      <c r="J29" s="778"/>
    </row>
    <row r="30" spans="1:10" s="77" customFormat="1" ht="15" customHeight="1">
      <c r="A30" s="78"/>
      <c r="B30" s="78"/>
      <c r="C30" s="778"/>
      <c r="D30" s="778"/>
      <c r="E30" s="778"/>
      <c r="F30" s="778"/>
      <c r="G30" s="778"/>
      <c r="H30" s="778"/>
      <c r="I30" s="778"/>
      <c r="J30" s="778"/>
    </row>
    <row r="31" spans="1:10" s="77" customFormat="1" ht="15" customHeight="1">
      <c r="A31" s="78"/>
      <c r="B31" s="78"/>
      <c r="C31" s="778"/>
      <c r="D31" s="778"/>
      <c r="E31" s="778"/>
      <c r="F31" s="778"/>
      <c r="G31" s="778"/>
      <c r="H31" s="778"/>
      <c r="I31" s="778"/>
      <c r="J31" s="778"/>
    </row>
    <row r="32" spans="1:10" s="77" customFormat="1" ht="15" customHeight="1">
      <c r="A32" s="78"/>
      <c r="B32" s="76" t="s">
        <v>198</v>
      </c>
      <c r="C32" s="778" t="s">
        <v>199</v>
      </c>
      <c r="D32" s="778"/>
      <c r="E32" s="778"/>
      <c r="F32" s="778"/>
      <c r="G32" s="778"/>
      <c r="H32" s="778"/>
      <c r="I32" s="778"/>
      <c r="J32" s="778"/>
    </row>
    <row r="33" spans="1:10" s="77" customFormat="1" ht="15" customHeight="1">
      <c r="A33" s="78"/>
      <c r="B33" s="76"/>
      <c r="C33" s="778"/>
      <c r="D33" s="778"/>
      <c r="E33" s="778"/>
      <c r="F33" s="778"/>
      <c r="G33" s="778"/>
      <c r="H33" s="778"/>
      <c r="I33" s="778"/>
      <c r="J33" s="778"/>
    </row>
    <row r="34" spans="1:10" s="77" customFormat="1" ht="15" customHeight="1">
      <c r="B34" s="80"/>
      <c r="C34" s="81"/>
      <c r="D34" s="81"/>
      <c r="E34" s="81"/>
      <c r="F34" s="81"/>
      <c r="G34" s="81"/>
      <c r="H34" s="81"/>
      <c r="I34" s="81"/>
      <c r="J34" s="81"/>
    </row>
    <row r="35" spans="1:10" s="77" customFormat="1" ht="15" customHeight="1">
      <c r="B35" s="80"/>
      <c r="C35" s="81"/>
      <c r="D35" s="81"/>
      <c r="E35" s="81"/>
      <c r="F35" s="81"/>
      <c r="G35" s="81"/>
      <c r="H35" s="81"/>
      <c r="I35" s="81"/>
      <c r="J35" s="81"/>
    </row>
    <row r="36" spans="1:10" s="77" customFormat="1" ht="15" customHeight="1">
      <c r="B36" s="80"/>
      <c r="C36" s="81"/>
      <c r="D36" s="81"/>
      <c r="E36" s="81"/>
      <c r="F36" s="81"/>
      <c r="G36" s="81"/>
      <c r="H36" s="81"/>
      <c r="I36" s="81"/>
      <c r="J36" s="81"/>
    </row>
    <row r="37" spans="1:10" s="77" customFormat="1" ht="15" customHeight="1">
      <c r="B37" s="80"/>
      <c r="C37" s="81"/>
      <c r="D37" s="81"/>
      <c r="E37" s="81"/>
      <c r="F37" s="81"/>
      <c r="G37" s="81"/>
      <c r="H37" s="81"/>
      <c r="I37" s="81"/>
      <c r="J37" s="81"/>
    </row>
    <row r="38" spans="1:10" s="77" customFormat="1" ht="15" customHeight="1">
      <c r="B38" s="82"/>
    </row>
    <row r="39" spans="1:10" s="77" customFormat="1" ht="15" customHeight="1"/>
    <row r="40" spans="1:10" s="77" customFormat="1" ht="15" customHeight="1"/>
    <row r="41" spans="1:10" s="77" customFormat="1" ht="15" customHeight="1"/>
    <row r="42" spans="1:10" s="77" customFormat="1" ht="15" customHeight="1"/>
    <row r="43" spans="1:10" s="77" customFormat="1" ht="15" customHeight="1"/>
    <row r="44" spans="1:10" s="77" customFormat="1" ht="15" customHeight="1"/>
    <row r="45" spans="1:10" s="77" customFormat="1" ht="15" customHeight="1"/>
    <row r="46" spans="1:10" s="77" customFormat="1" ht="15" customHeight="1"/>
    <row r="47" spans="1:10" s="77" customFormat="1" ht="15" customHeight="1"/>
    <row r="48" spans="1:10" s="77" customFormat="1" ht="15" customHeight="1"/>
    <row r="49" s="77" customFormat="1" ht="15" customHeight="1"/>
    <row r="50" s="77" customFormat="1" ht="15" customHeight="1"/>
  </sheetData>
  <mergeCells count="17">
    <mergeCell ref="G14:J14"/>
    <mergeCell ref="D17:J17"/>
    <mergeCell ref="A2:J2"/>
    <mergeCell ref="A14:C14"/>
    <mergeCell ref="A15:C15"/>
    <mergeCell ref="A16:C17"/>
    <mergeCell ref="C29:J31"/>
    <mergeCell ref="C32:J33"/>
    <mergeCell ref="C27:J28"/>
    <mergeCell ref="C26:J26"/>
    <mergeCell ref="A18:C19"/>
    <mergeCell ref="A20:C22"/>
    <mergeCell ref="D20:J20"/>
    <mergeCell ref="A24:E24"/>
    <mergeCell ref="D18:J18"/>
    <mergeCell ref="D19:H19"/>
    <mergeCell ref="I19:J19"/>
  </mergeCells>
  <phoneticPr fontId="4"/>
  <pageMargins left="0.59055118110236227" right="0.59055118110236227" top="0.59055118110236227" bottom="0.5905511811023622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C4C4C-23A0-4B59-A412-9731545D093B}">
  <sheetPr>
    <tabColor theme="5" tint="0.59999389629810485"/>
    <pageSetUpPr fitToPage="1"/>
  </sheetPr>
  <dimension ref="A1:B17"/>
  <sheetViews>
    <sheetView view="pageBreakPreview" zoomScaleNormal="100" zoomScaleSheetLayoutView="100" workbookViewId="0"/>
  </sheetViews>
  <sheetFormatPr defaultRowHeight="19.5" customHeight="1"/>
  <cols>
    <col min="1" max="1" width="36.625" style="254" customWidth="1"/>
    <col min="2" max="2" width="54.625" style="254" customWidth="1"/>
    <col min="3" max="250" width="9" style="254"/>
    <col min="251" max="251" width="11.375" style="254" customWidth="1"/>
    <col min="252" max="506" width="9" style="254"/>
    <col min="507" max="507" width="11.375" style="254" customWidth="1"/>
    <col min="508" max="762" width="9" style="254"/>
    <col min="763" max="763" width="11.375" style="254" customWidth="1"/>
    <col min="764" max="1018" width="9" style="254"/>
    <col min="1019" max="1019" width="11.375" style="254" customWidth="1"/>
    <col min="1020" max="1274" width="9" style="254"/>
    <col min="1275" max="1275" width="11.375" style="254" customWidth="1"/>
    <col min="1276" max="1530" width="9" style="254"/>
    <col min="1531" max="1531" width="11.375" style="254" customWidth="1"/>
    <col min="1532" max="1786" width="9" style="254"/>
    <col min="1787" max="1787" width="11.375" style="254" customWidth="1"/>
    <col min="1788" max="2042" width="9" style="254"/>
    <col min="2043" max="2043" width="11.375" style="254" customWidth="1"/>
    <col min="2044" max="2298" width="9" style="254"/>
    <col min="2299" max="2299" width="11.375" style="254" customWidth="1"/>
    <col min="2300" max="2554" width="9" style="254"/>
    <col min="2555" max="2555" width="11.375" style="254" customWidth="1"/>
    <col min="2556" max="2810" width="9" style="254"/>
    <col min="2811" max="2811" width="11.375" style="254" customWidth="1"/>
    <col min="2812" max="3066" width="9" style="254"/>
    <col min="3067" max="3067" width="11.375" style="254" customWidth="1"/>
    <col min="3068" max="3322" width="9" style="254"/>
    <col min="3323" max="3323" width="11.375" style="254" customWidth="1"/>
    <col min="3324" max="3578" width="9" style="254"/>
    <col min="3579" max="3579" width="11.375" style="254" customWidth="1"/>
    <col min="3580" max="3834" width="9" style="254"/>
    <col min="3835" max="3835" width="11.375" style="254" customWidth="1"/>
    <col min="3836" max="4090" width="9" style="254"/>
    <col min="4091" max="4091" width="11.375" style="254" customWidth="1"/>
    <col min="4092" max="4346" width="9" style="254"/>
    <col min="4347" max="4347" width="11.375" style="254" customWidth="1"/>
    <col min="4348" max="4602" width="9" style="254"/>
    <col min="4603" max="4603" width="11.375" style="254" customWidth="1"/>
    <col min="4604" max="4858" width="9" style="254"/>
    <col min="4859" max="4859" width="11.375" style="254" customWidth="1"/>
    <col min="4860" max="5114" width="9" style="254"/>
    <col min="5115" max="5115" width="11.375" style="254" customWidth="1"/>
    <col min="5116" max="5370" width="9" style="254"/>
    <col min="5371" max="5371" width="11.375" style="254" customWidth="1"/>
    <col min="5372" max="5626" width="9" style="254"/>
    <col min="5627" max="5627" width="11.375" style="254" customWidth="1"/>
    <col min="5628" max="5882" width="9" style="254"/>
    <col min="5883" max="5883" width="11.375" style="254" customWidth="1"/>
    <col min="5884" max="6138" width="9" style="254"/>
    <col min="6139" max="6139" width="11.375" style="254" customWidth="1"/>
    <col min="6140" max="6394" width="9" style="254"/>
    <col min="6395" max="6395" width="11.375" style="254" customWidth="1"/>
    <col min="6396" max="6650" width="9" style="254"/>
    <col min="6651" max="6651" width="11.375" style="254" customWidth="1"/>
    <col min="6652" max="6906" width="9" style="254"/>
    <col min="6907" max="6907" width="11.375" style="254" customWidth="1"/>
    <col min="6908" max="7162" width="9" style="254"/>
    <col min="7163" max="7163" width="11.375" style="254" customWidth="1"/>
    <col min="7164" max="7418" width="9" style="254"/>
    <col min="7419" max="7419" width="11.375" style="254" customWidth="1"/>
    <col min="7420" max="7674" width="9" style="254"/>
    <col min="7675" max="7675" width="11.375" style="254" customWidth="1"/>
    <col min="7676" max="7930" width="9" style="254"/>
    <col min="7931" max="7931" width="11.375" style="254" customWidth="1"/>
    <col min="7932" max="8186" width="9" style="254"/>
    <col min="8187" max="8187" width="11.375" style="254" customWidth="1"/>
    <col min="8188" max="8442" width="9" style="254"/>
    <col min="8443" max="8443" width="11.375" style="254" customWidth="1"/>
    <col min="8444" max="8698" width="9" style="254"/>
    <col min="8699" max="8699" width="11.375" style="254" customWidth="1"/>
    <col min="8700" max="8954" width="9" style="254"/>
    <col min="8955" max="8955" width="11.375" style="254" customWidth="1"/>
    <col min="8956" max="9210" width="9" style="254"/>
    <col min="9211" max="9211" width="11.375" style="254" customWidth="1"/>
    <col min="9212" max="9466" width="9" style="254"/>
    <col min="9467" max="9467" width="11.375" style="254" customWidth="1"/>
    <col min="9468" max="9722" width="9" style="254"/>
    <col min="9723" max="9723" width="11.375" style="254" customWidth="1"/>
    <col min="9724" max="9978" width="9" style="254"/>
    <col min="9979" max="9979" width="11.375" style="254" customWidth="1"/>
    <col min="9980" max="10234" width="9" style="254"/>
    <col min="10235" max="10235" width="11.375" style="254" customWidth="1"/>
    <col min="10236" max="10490" width="9" style="254"/>
    <col min="10491" max="10491" width="11.375" style="254" customWidth="1"/>
    <col min="10492" max="10746" width="9" style="254"/>
    <col min="10747" max="10747" width="11.375" style="254" customWidth="1"/>
    <col min="10748" max="11002" width="9" style="254"/>
    <col min="11003" max="11003" width="11.375" style="254" customWidth="1"/>
    <col min="11004" max="11258" width="9" style="254"/>
    <col min="11259" max="11259" width="11.375" style="254" customWidth="1"/>
    <col min="11260" max="11514" width="9" style="254"/>
    <col min="11515" max="11515" width="11.375" style="254" customWidth="1"/>
    <col min="11516" max="11770" width="9" style="254"/>
    <col min="11771" max="11771" width="11.375" style="254" customWidth="1"/>
    <col min="11772" max="12026" width="9" style="254"/>
    <col min="12027" max="12027" width="11.375" style="254" customWidth="1"/>
    <col min="12028" max="12282" width="9" style="254"/>
    <col min="12283" max="12283" width="11.375" style="254" customWidth="1"/>
    <col min="12284" max="12538" width="9" style="254"/>
    <col min="12539" max="12539" width="11.375" style="254" customWidth="1"/>
    <col min="12540" max="12794" width="9" style="254"/>
    <col min="12795" max="12795" width="11.375" style="254" customWidth="1"/>
    <col min="12796" max="13050" width="9" style="254"/>
    <col min="13051" max="13051" width="11.375" style="254" customWidth="1"/>
    <col min="13052" max="13306" width="9" style="254"/>
    <col min="13307" max="13307" width="11.375" style="254" customWidth="1"/>
    <col min="13308" max="13562" width="9" style="254"/>
    <col min="13563" max="13563" width="11.375" style="254" customWidth="1"/>
    <col min="13564" max="13818" width="9" style="254"/>
    <col min="13819" max="13819" width="11.375" style="254" customWidth="1"/>
    <col min="13820" max="14074" width="9" style="254"/>
    <col min="14075" max="14075" width="11.375" style="254" customWidth="1"/>
    <col min="14076" max="14330" width="9" style="254"/>
    <col min="14331" max="14331" width="11.375" style="254" customWidth="1"/>
    <col min="14332" max="14586" width="9" style="254"/>
    <col min="14587" max="14587" width="11.375" style="254" customWidth="1"/>
    <col min="14588" max="14842" width="9" style="254"/>
    <col min="14843" max="14843" width="11.375" style="254" customWidth="1"/>
    <col min="14844" max="15098" width="9" style="254"/>
    <col min="15099" max="15099" width="11.375" style="254" customWidth="1"/>
    <col min="15100" max="15354" width="9" style="254"/>
    <col min="15355" max="15355" width="11.375" style="254" customWidth="1"/>
    <col min="15356" max="15610" width="9" style="254"/>
    <col min="15611" max="15611" width="11.375" style="254" customWidth="1"/>
    <col min="15612" max="15866" width="9" style="254"/>
    <col min="15867" max="15867" width="11.375" style="254" customWidth="1"/>
    <col min="15868" max="16122" width="9" style="254"/>
    <col min="16123" max="16123" width="11.375" style="254" customWidth="1"/>
    <col min="16124" max="16384" width="9" style="254"/>
  </cols>
  <sheetData>
    <row r="1" spans="1:2" ht="17.25">
      <c r="A1" s="252" t="s">
        <v>497</v>
      </c>
      <c r="B1" s="253"/>
    </row>
    <row r="2" spans="1:2" ht="17.25">
      <c r="A2" s="252"/>
      <c r="B2" s="253"/>
    </row>
    <row r="3" spans="1:2" ht="14.25">
      <c r="A3" s="819" t="s">
        <v>492</v>
      </c>
      <c r="B3" s="819"/>
    </row>
    <row r="4" spans="1:2" ht="14.25">
      <c r="A4" s="253"/>
      <c r="B4" s="255"/>
    </row>
    <row r="5" spans="1:2" ht="20.100000000000001" customHeight="1">
      <c r="A5" s="256" t="s">
        <v>200</v>
      </c>
      <c r="B5" s="257"/>
    </row>
    <row r="6" spans="1:2" ht="20.100000000000001" customHeight="1">
      <c r="A6" s="258" t="s">
        <v>493</v>
      </c>
      <c r="B6" s="257"/>
    </row>
    <row r="7" spans="1:2" ht="13.5">
      <c r="A7" s="253"/>
      <c r="B7" s="253"/>
    </row>
    <row r="8" spans="1:2" ht="18" customHeight="1">
      <c r="A8" s="820" t="s">
        <v>201</v>
      </c>
      <c r="B8" s="821"/>
    </row>
    <row r="9" spans="1:2" ht="13.5">
      <c r="A9" s="259" t="s">
        <v>494</v>
      </c>
      <c r="B9" s="260"/>
    </row>
    <row r="10" spans="1:2" ht="108" customHeight="1">
      <c r="A10" s="817"/>
      <c r="B10" s="818"/>
    </row>
    <row r="11" spans="1:2" ht="13.5">
      <c r="A11" s="259" t="s">
        <v>495</v>
      </c>
      <c r="B11" s="260"/>
    </row>
    <row r="12" spans="1:2" ht="108" customHeight="1">
      <c r="A12" s="817"/>
      <c r="B12" s="818"/>
    </row>
    <row r="13" spans="1:2" ht="13.5">
      <c r="A13" s="259" t="s">
        <v>202</v>
      </c>
      <c r="B13" s="260"/>
    </row>
    <row r="14" spans="1:2" ht="108" customHeight="1">
      <c r="A14" s="817"/>
      <c r="B14" s="818"/>
    </row>
    <row r="15" spans="1:2" ht="13.5">
      <c r="A15" s="259" t="s">
        <v>496</v>
      </c>
      <c r="B15" s="260"/>
    </row>
    <row r="16" spans="1:2" ht="108" customHeight="1">
      <c r="A16" s="817"/>
      <c r="B16" s="818"/>
    </row>
    <row r="17" spans="1:2" ht="13.5">
      <c r="A17" s="261"/>
      <c r="B17" s="262"/>
    </row>
  </sheetData>
  <mergeCells count="6">
    <mergeCell ref="A16:B16"/>
    <mergeCell ref="A3:B3"/>
    <mergeCell ref="A8:B8"/>
    <mergeCell ref="A10:B10"/>
    <mergeCell ref="A12:B12"/>
    <mergeCell ref="A14:B14"/>
  </mergeCells>
  <phoneticPr fontId="4"/>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S44"/>
  <sheetViews>
    <sheetView view="pageBreakPreview" zoomScaleNormal="100" workbookViewId="0"/>
  </sheetViews>
  <sheetFormatPr defaultRowHeight="18" customHeight="1"/>
  <cols>
    <col min="1" max="17" width="4.625" style="29" customWidth="1"/>
    <col min="18" max="19" width="4.125" style="29" customWidth="1"/>
    <col min="20" max="26" width="4.625" style="29" customWidth="1"/>
    <col min="27" max="16384" width="9" style="29"/>
  </cols>
  <sheetData>
    <row r="1" spans="1:19" ht="18" customHeight="1">
      <c r="A1" s="28" t="s">
        <v>203</v>
      </c>
    </row>
    <row r="3" spans="1:19" ht="18" customHeight="1">
      <c r="A3" s="823" t="s">
        <v>204</v>
      </c>
      <c r="B3" s="823"/>
      <c r="C3" s="823"/>
      <c r="D3" s="823"/>
      <c r="E3" s="823"/>
      <c r="F3" s="823"/>
      <c r="G3" s="823"/>
      <c r="H3" s="823"/>
      <c r="I3" s="823"/>
      <c r="J3" s="823"/>
      <c r="K3" s="823"/>
      <c r="L3" s="823"/>
      <c r="M3" s="823"/>
      <c r="N3" s="823"/>
      <c r="O3" s="823"/>
      <c r="P3" s="823"/>
      <c r="Q3" s="823"/>
      <c r="R3" s="823"/>
    </row>
    <row r="4" spans="1:19" ht="18" customHeight="1">
      <c r="A4" s="83"/>
      <c r="B4" s="83"/>
      <c r="C4" s="83"/>
      <c r="D4" s="83"/>
      <c r="E4" s="83"/>
      <c r="F4" s="83"/>
      <c r="G4" s="83"/>
      <c r="H4" s="83"/>
      <c r="I4" s="83"/>
      <c r="J4" s="83"/>
      <c r="K4" s="83"/>
      <c r="L4" s="83"/>
      <c r="M4" s="83"/>
      <c r="N4" s="83"/>
      <c r="O4" s="83"/>
      <c r="P4" s="83"/>
      <c r="Q4" s="83"/>
      <c r="R4" s="83"/>
    </row>
    <row r="5" spans="1:19" ht="22.5" customHeight="1">
      <c r="A5" s="824" t="s">
        <v>200</v>
      </c>
      <c r="B5" s="825"/>
      <c r="C5" s="825"/>
      <c r="D5" s="825"/>
      <c r="E5" s="825"/>
      <c r="F5" s="826"/>
      <c r="G5" s="827"/>
      <c r="H5" s="828"/>
      <c r="I5" s="828"/>
      <c r="J5" s="828"/>
      <c r="K5" s="828"/>
      <c r="L5" s="828"/>
      <c r="M5" s="828"/>
      <c r="N5" s="828"/>
      <c r="O5" s="828"/>
      <c r="P5" s="828"/>
      <c r="Q5" s="828"/>
      <c r="R5" s="828"/>
      <c r="S5" s="828"/>
    </row>
    <row r="6" spans="1:19" ht="22.5" customHeight="1">
      <c r="A6" s="824" t="s">
        <v>205</v>
      </c>
      <c r="B6" s="825"/>
      <c r="C6" s="825"/>
      <c r="D6" s="825"/>
      <c r="E6" s="825"/>
      <c r="F6" s="826"/>
      <c r="G6" s="827"/>
      <c r="H6" s="828"/>
      <c r="I6" s="828"/>
      <c r="J6" s="828"/>
      <c r="K6" s="828"/>
      <c r="L6" s="828"/>
      <c r="M6" s="828"/>
      <c r="N6" s="828"/>
      <c r="O6" s="828"/>
      <c r="P6" s="828"/>
      <c r="Q6" s="828"/>
      <c r="R6" s="828"/>
      <c r="S6" s="828"/>
    </row>
    <row r="9" spans="1:19" ht="18" customHeight="1">
      <c r="A9" s="30"/>
      <c r="B9" s="31"/>
      <c r="C9" s="31"/>
      <c r="D9" s="31"/>
      <c r="E9" s="31"/>
      <c r="F9" s="31"/>
      <c r="G9" s="31"/>
      <c r="H9" s="31"/>
      <c r="I9" s="31"/>
      <c r="J9" s="31"/>
      <c r="K9" s="31"/>
      <c r="L9" s="31"/>
      <c r="M9" s="31"/>
      <c r="N9" s="31"/>
      <c r="O9" s="31"/>
      <c r="P9" s="31"/>
      <c r="Q9" s="31"/>
      <c r="R9" s="31"/>
      <c r="S9" s="32"/>
    </row>
    <row r="10" spans="1:19" ht="18" customHeight="1">
      <c r="A10" s="33" t="s">
        <v>206</v>
      </c>
      <c r="B10" s="34"/>
      <c r="C10" s="34"/>
      <c r="D10" s="34"/>
      <c r="E10" s="34"/>
      <c r="F10" s="34"/>
      <c r="G10" s="34"/>
      <c r="H10" s="34"/>
      <c r="I10" s="34"/>
      <c r="J10" s="34"/>
      <c r="K10" s="34"/>
      <c r="L10" s="34"/>
      <c r="M10" s="84" t="s">
        <v>207</v>
      </c>
      <c r="N10" s="34"/>
      <c r="O10" s="34"/>
      <c r="P10" s="34"/>
      <c r="Q10" s="34"/>
      <c r="R10" s="34"/>
      <c r="S10" s="35"/>
    </row>
    <row r="11" spans="1:19" ht="18" customHeight="1">
      <c r="A11" s="33"/>
      <c r="B11" s="34"/>
      <c r="C11" s="34"/>
      <c r="D11" s="34"/>
      <c r="E11" s="34"/>
      <c r="F11" s="34"/>
      <c r="G11" s="34"/>
      <c r="H11" s="34"/>
      <c r="I11" s="34"/>
      <c r="J11" s="34"/>
      <c r="K11" s="34"/>
      <c r="L11" s="34"/>
      <c r="N11" s="34"/>
      <c r="O11" s="34"/>
      <c r="P11" s="34"/>
      <c r="Q11" s="34"/>
      <c r="R11" s="34"/>
      <c r="S11" s="35"/>
    </row>
    <row r="12" spans="1:19" ht="18" customHeight="1">
      <c r="A12" s="33"/>
      <c r="B12" s="34" t="s">
        <v>226</v>
      </c>
      <c r="C12" s="34"/>
      <c r="D12" s="34"/>
      <c r="E12" s="34"/>
      <c r="F12" s="34"/>
      <c r="G12" s="34"/>
      <c r="H12" s="34"/>
      <c r="I12" s="34"/>
      <c r="J12" s="34"/>
      <c r="K12" s="34"/>
      <c r="L12" s="34"/>
      <c r="M12" s="34"/>
      <c r="N12" s="34"/>
      <c r="O12" s="34"/>
      <c r="P12" s="34"/>
      <c r="Q12" s="34"/>
      <c r="R12" s="34"/>
      <c r="S12" s="35"/>
    </row>
    <row r="13" spans="1:19" ht="18" customHeight="1">
      <c r="A13" s="33"/>
      <c r="B13" s="34"/>
      <c r="C13" s="34"/>
      <c r="D13" s="34"/>
      <c r="E13" s="34"/>
      <c r="F13" s="34"/>
      <c r="G13" s="34"/>
      <c r="H13" s="34"/>
      <c r="I13" s="34"/>
      <c r="J13" s="34"/>
      <c r="K13" s="34"/>
      <c r="L13" s="34"/>
      <c r="M13" s="34"/>
      <c r="O13" s="34"/>
      <c r="P13" s="34"/>
      <c r="Q13" s="34"/>
      <c r="R13" s="34"/>
      <c r="S13" s="35"/>
    </row>
    <row r="14" spans="1:19" ht="18" customHeight="1">
      <c r="A14" s="33"/>
      <c r="B14" s="34"/>
      <c r="C14" s="34"/>
      <c r="D14" s="34"/>
      <c r="E14" s="34"/>
      <c r="F14" s="34"/>
      <c r="G14" s="34"/>
      <c r="H14" s="34"/>
      <c r="I14" s="34"/>
      <c r="J14" s="34"/>
      <c r="K14" s="34"/>
      <c r="L14" s="34"/>
      <c r="N14" s="34"/>
      <c r="O14" s="34"/>
      <c r="P14" s="34"/>
      <c r="Q14" s="34"/>
      <c r="R14" s="34"/>
      <c r="S14" s="35"/>
    </row>
    <row r="15" spans="1:19" ht="18" customHeight="1">
      <c r="A15" s="33" t="s">
        <v>208</v>
      </c>
      <c r="B15" s="34"/>
      <c r="C15" s="34"/>
      <c r="D15" s="34"/>
      <c r="E15" s="34"/>
      <c r="F15" s="34"/>
      <c r="G15" s="34"/>
      <c r="H15" s="34"/>
      <c r="I15" s="34"/>
      <c r="J15" s="34"/>
      <c r="K15" s="34"/>
      <c r="L15" s="34"/>
      <c r="M15" s="34"/>
      <c r="N15" s="34"/>
      <c r="O15" s="34"/>
      <c r="P15" s="34"/>
      <c r="Q15" s="34"/>
      <c r="R15" s="34"/>
      <c r="S15" s="35"/>
    </row>
    <row r="16" spans="1:19" ht="18" customHeight="1">
      <c r="A16" s="33"/>
      <c r="B16" s="822"/>
      <c r="C16" s="822"/>
      <c r="D16" s="822"/>
      <c r="E16" s="822"/>
      <c r="F16" s="822"/>
      <c r="G16" s="822"/>
      <c r="H16" s="822"/>
      <c r="I16" s="822"/>
      <c r="J16" s="822"/>
      <c r="K16" s="822"/>
      <c r="L16" s="822"/>
      <c r="M16" s="822"/>
      <c r="N16" s="822"/>
      <c r="O16" s="822"/>
      <c r="P16" s="822"/>
      <c r="Q16" s="822"/>
      <c r="R16" s="822"/>
      <c r="S16" s="35"/>
    </row>
    <row r="17" spans="1:19" ht="18" customHeight="1">
      <c r="A17" s="33"/>
      <c r="B17" s="822"/>
      <c r="C17" s="822"/>
      <c r="D17" s="822"/>
      <c r="E17" s="822"/>
      <c r="F17" s="822"/>
      <c r="G17" s="822"/>
      <c r="H17" s="822"/>
      <c r="I17" s="822"/>
      <c r="J17" s="822"/>
      <c r="K17" s="822"/>
      <c r="L17" s="822"/>
      <c r="M17" s="822"/>
      <c r="N17" s="822"/>
      <c r="O17" s="822"/>
      <c r="P17" s="822"/>
      <c r="Q17" s="822"/>
      <c r="R17" s="822"/>
      <c r="S17" s="35"/>
    </row>
    <row r="18" spans="1:19" ht="18" customHeight="1">
      <c r="A18" s="33"/>
      <c r="B18" s="822"/>
      <c r="C18" s="822"/>
      <c r="D18" s="822"/>
      <c r="E18" s="822"/>
      <c r="F18" s="822"/>
      <c r="G18" s="822"/>
      <c r="H18" s="822"/>
      <c r="I18" s="822"/>
      <c r="J18" s="822"/>
      <c r="K18" s="822"/>
      <c r="L18" s="822"/>
      <c r="M18" s="822"/>
      <c r="N18" s="822"/>
      <c r="O18" s="822"/>
      <c r="P18" s="822"/>
      <c r="Q18" s="822"/>
      <c r="R18" s="822"/>
      <c r="S18" s="35"/>
    </row>
    <row r="19" spans="1:19" ht="18" customHeight="1">
      <c r="A19" s="33"/>
      <c r="B19" s="822"/>
      <c r="C19" s="822"/>
      <c r="D19" s="822"/>
      <c r="E19" s="822"/>
      <c r="F19" s="822"/>
      <c r="G19" s="822"/>
      <c r="H19" s="822"/>
      <c r="I19" s="822"/>
      <c r="J19" s="822"/>
      <c r="K19" s="822"/>
      <c r="L19" s="822"/>
      <c r="M19" s="822"/>
      <c r="N19" s="822"/>
      <c r="O19" s="822"/>
      <c r="P19" s="822"/>
      <c r="Q19" s="822"/>
      <c r="R19" s="822"/>
      <c r="S19" s="35"/>
    </row>
    <row r="20" spans="1:19" ht="18" customHeight="1">
      <c r="A20" s="33"/>
      <c r="B20" s="822"/>
      <c r="C20" s="822"/>
      <c r="D20" s="822"/>
      <c r="E20" s="822"/>
      <c r="F20" s="822"/>
      <c r="G20" s="822"/>
      <c r="H20" s="822"/>
      <c r="I20" s="822"/>
      <c r="J20" s="822"/>
      <c r="K20" s="822"/>
      <c r="L20" s="822"/>
      <c r="M20" s="822"/>
      <c r="N20" s="822"/>
      <c r="O20" s="822"/>
      <c r="P20" s="822"/>
      <c r="Q20" s="822"/>
      <c r="R20" s="822"/>
      <c r="S20" s="35"/>
    </row>
    <row r="21" spans="1:19" ht="18" customHeight="1">
      <c r="A21" s="33"/>
      <c r="B21" s="822"/>
      <c r="C21" s="822"/>
      <c r="D21" s="822"/>
      <c r="E21" s="822"/>
      <c r="F21" s="822"/>
      <c r="G21" s="822"/>
      <c r="H21" s="822"/>
      <c r="I21" s="822"/>
      <c r="J21" s="822"/>
      <c r="K21" s="822"/>
      <c r="L21" s="822"/>
      <c r="M21" s="822"/>
      <c r="N21" s="822"/>
      <c r="O21" s="822"/>
      <c r="P21" s="822"/>
      <c r="Q21" s="822"/>
      <c r="R21" s="822"/>
      <c r="S21" s="35"/>
    </row>
    <row r="22" spans="1:19" ht="18" customHeight="1">
      <c r="A22" s="33"/>
      <c r="B22" s="822"/>
      <c r="C22" s="822"/>
      <c r="D22" s="822"/>
      <c r="E22" s="822"/>
      <c r="F22" s="822"/>
      <c r="G22" s="822"/>
      <c r="H22" s="822"/>
      <c r="I22" s="822"/>
      <c r="J22" s="822"/>
      <c r="K22" s="822"/>
      <c r="L22" s="822"/>
      <c r="M22" s="822"/>
      <c r="N22" s="822"/>
      <c r="O22" s="822"/>
      <c r="P22" s="822"/>
      <c r="Q22" s="822"/>
      <c r="R22" s="822"/>
      <c r="S22" s="35"/>
    </row>
    <row r="23" spans="1:19" ht="18" customHeight="1">
      <c r="A23" s="33"/>
      <c r="B23" s="822"/>
      <c r="C23" s="822"/>
      <c r="D23" s="822"/>
      <c r="E23" s="822"/>
      <c r="F23" s="822"/>
      <c r="G23" s="822"/>
      <c r="H23" s="822"/>
      <c r="I23" s="822"/>
      <c r="J23" s="822"/>
      <c r="K23" s="822"/>
      <c r="L23" s="822"/>
      <c r="M23" s="822"/>
      <c r="N23" s="822"/>
      <c r="O23" s="822"/>
      <c r="P23" s="822"/>
      <c r="Q23" s="822"/>
      <c r="R23" s="822"/>
      <c r="S23" s="35"/>
    </row>
    <row r="24" spans="1:19" ht="18" customHeight="1">
      <c r="A24" s="33"/>
      <c r="B24" s="822"/>
      <c r="C24" s="822"/>
      <c r="D24" s="822"/>
      <c r="E24" s="822"/>
      <c r="F24" s="822"/>
      <c r="G24" s="822"/>
      <c r="H24" s="822"/>
      <c r="I24" s="822"/>
      <c r="J24" s="822"/>
      <c r="K24" s="822"/>
      <c r="L24" s="822"/>
      <c r="M24" s="822"/>
      <c r="N24" s="822"/>
      <c r="O24" s="822"/>
      <c r="P24" s="822"/>
      <c r="Q24" s="822"/>
      <c r="R24" s="822"/>
      <c r="S24" s="35"/>
    </row>
    <row r="25" spans="1:19" ht="18" customHeight="1">
      <c r="A25" s="33"/>
      <c r="B25" s="822"/>
      <c r="C25" s="822"/>
      <c r="D25" s="822"/>
      <c r="E25" s="822"/>
      <c r="F25" s="822"/>
      <c r="G25" s="822"/>
      <c r="H25" s="822"/>
      <c r="I25" s="822"/>
      <c r="J25" s="822"/>
      <c r="K25" s="822"/>
      <c r="L25" s="822"/>
      <c r="M25" s="822"/>
      <c r="N25" s="822"/>
      <c r="O25" s="822"/>
      <c r="P25" s="822"/>
      <c r="Q25" s="822"/>
      <c r="R25" s="822"/>
      <c r="S25" s="35"/>
    </row>
    <row r="26" spans="1:19" ht="18" customHeight="1">
      <c r="A26" s="33"/>
      <c r="B26" s="822"/>
      <c r="C26" s="822"/>
      <c r="D26" s="822"/>
      <c r="E26" s="822"/>
      <c r="F26" s="822"/>
      <c r="G26" s="822"/>
      <c r="H26" s="822"/>
      <c r="I26" s="822"/>
      <c r="J26" s="822"/>
      <c r="K26" s="822"/>
      <c r="L26" s="822"/>
      <c r="M26" s="822"/>
      <c r="N26" s="822"/>
      <c r="O26" s="822"/>
      <c r="P26" s="822"/>
      <c r="Q26" s="822"/>
      <c r="R26" s="822"/>
      <c r="S26" s="35"/>
    </row>
    <row r="27" spans="1:19" ht="18" customHeight="1">
      <c r="A27" s="33"/>
      <c r="B27" s="822"/>
      <c r="C27" s="822"/>
      <c r="D27" s="822"/>
      <c r="E27" s="822"/>
      <c r="F27" s="822"/>
      <c r="G27" s="822"/>
      <c r="H27" s="822"/>
      <c r="I27" s="822"/>
      <c r="J27" s="822"/>
      <c r="K27" s="822"/>
      <c r="L27" s="822"/>
      <c r="M27" s="822"/>
      <c r="N27" s="822"/>
      <c r="O27" s="822"/>
      <c r="P27" s="822"/>
      <c r="Q27" s="822"/>
      <c r="R27" s="822"/>
      <c r="S27" s="35"/>
    </row>
    <row r="28" spans="1:19" ht="18" customHeight="1">
      <c r="A28" s="33" t="s">
        <v>209</v>
      </c>
      <c r="B28" s="34"/>
      <c r="C28" s="34"/>
      <c r="D28" s="34"/>
      <c r="E28" s="34"/>
      <c r="F28" s="34"/>
      <c r="G28" s="34"/>
      <c r="H28" s="34"/>
      <c r="I28" s="34"/>
      <c r="J28" s="34"/>
      <c r="K28" s="34"/>
      <c r="L28" s="34"/>
      <c r="M28" s="34"/>
      <c r="N28" s="34"/>
      <c r="O28" s="34"/>
      <c r="P28" s="34"/>
      <c r="Q28" s="34"/>
      <c r="R28" s="34"/>
      <c r="S28" s="35"/>
    </row>
    <row r="29" spans="1:19" ht="18" customHeight="1">
      <c r="A29" s="33"/>
      <c r="B29" s="34"/>
      <c r="C29" s="34"/>
      <c r="D29" s="34"/>
      <c r="E29" s="34"/>
      <c r="F29" s="34"/>
      <c r="G29" s="34"/>
      <c r="H29" s="34"/>
      <c r="I29" s="34"/>
      <c r="J29" s="34"/>
      <c r="K29" s="34"/>
      <c r="L29" s="34"/>
      <c r="M29" s="34"/>
      <c r="N29" s="34"/>
      <c r="O29" s="34"/>
      <c r="P29" s="34"/>
      <c r="Q29" s="34"/>
      <c r="R29" s="34"/>
      <c r="S29" s="35"/>
    </row>
    <row r="30" spans="1:19" ht="18" customHeight="1">
      <c r="A30" s="33" t="s">
        <v>210</v>
      </c>
      <c r="B30" s="34"/>
      <c r="C30" s="34"/>
      <c r="D30" s="34"/>
      <c r="E30" s="34"/>
      <c r="F30" s="34"/>
      <c r="G30" s="84" t="s">
        <v>207</v>
      </c>
      <c r="H30" s="34"/>
      <c r="I30" s="34"/>
      <c r="J30" s="34"/>
      <c r="K30" s="34"/>
      <c r="L30" s="34"/>
      <c r="M30" s="34"/>
      <c r="N30" s="34"/>
      <c r="O30" s="34"/>
      <c r="P30" s="34"/>
      <c r="Q30" s="34"/>
      <c r="R30" s="34"/>
      <c r="S30" s="35"/>
    </row>
    <row r="31" spans="1:19" ht="18" customHeight="1">
      <c r="A31" s="33"/>
      <c r="B31" s="34"/>
      <c r="C31" s="34"/>
      <c r="D31" s="34"/>
      <c r="E31" s="34"/>
      <c r="F31" s="34"/>
      <c r="G31" s="34"/>
      <c r="H31" s="34"/>
      <c r="I31" s="34"/>
      <c r="J31" s="34"/>
      <c r="K31" s="34"/>
      <c r="L31" s="34"/>
      <c r="M31" s="34"/>
      <c r="N31" s="34"/>
      <c r="O31" s="34"/>
      <c r="P31" s="34"/>
      <c r="Q31" s="34"/>
      <c r="R31" s="34"/>
      <c r="S31" s="35"/>
    </row>
    <row r="32" spans="1:19" ht="18" customHeight="1">
      <c r="A32" s="33"/>
      <c r="B32" s="34"/>
      <c r="C32" s="85" t="s">
        <v>211</v>
      </c>
      <c r="D32" s="85" t="s">
        <v>212</v>
      </c>
      <c r="E32" s="85" t="s">
        <v>213</v>
      </c>
      <c r="F32" s="34"/>
      <c r="G32" s="34"/>
      <c r="H32" s="34"/>
      <c r="I32" s="34"/>
      <c r="J32" s="34"/>
      <c r="K32" s="34"/>
      <c r="L32" s="34"/>
      <c r="M32" s="34"/>
      <c r="N32" s="34"/>
      <c r="O32" s="34"/>
      <c r="P32" s="34"/>
      <c r="Q32" s="34"/>
      <c r="R32" s="34"/>
      <c r="S32" s="35"/>
    </row>
    <row r="33" spans="1:19" ht="18" customHeight="1">
      <c r="A33" s="33"/>
      <c r="B33" s="34"/>
      <c r="C33" s="34"/>
      <c r="D33" s="34"/>
      <c r="E33" s="34"/>
      <c r="F33" s="34"/>
      <c r="G33" s="34"/>
      <c r="H33" s="34"/>
      <c r="I33" s="34"/>
      <c r="J33" s="34"/>
      <c r="K33" s="34"/>
      <c r="L33" s="34"/>
      <c r="M33" s="34"/>
      <c r="N33" s="34"/>
      <c r="O33" s="34"/>
      <c r="P33" s="34"/>
      <c r="Q33" s="34"/>
      <c r="R33" s="34"/>
      <c r="S33" s="35"/>
    </row>
    <row r="34" spans="1:19" ht="18" customHeight="1">
      <c r="A34" s="33" t="s">
        <v>214</v>
      </c>
      <c r="B34" s="34"/>
      <c r="C34" s="34"/>
      <c r="D34" s="34"/>
      <c r="E34" s="34"/>
      <c r="F34" s="34"/>
      <c r="G34" s="34"/>
      <c r="H34" s="34"/>
      <c r="I34" s="34"/>
      <c r="J34" s="34"/>
      <c r="K34" s="34"/>
      <c r="L34" s="34"/>
      <c r="M34" s="34"/>
      <c r="N34" s="34"/>
      <c r="O34" s="34"/>
      <c r="P34" s="34"/>
      <c r="Q34" s="34"/>
      <c r="R34" s="34"/>
      <c r="S34" s="35"/>
    </row>
    <row r="35" spans="1:19" ht="18" customHeight="1">
      <c r="A35" s="33"/>
      <c r="B35" s="34"/>
      <c r="C35" s="34"/>
      <c r="D35" s="34"/>
      <c r="E35" s="34"/>
      <c r="F35" s="34"/>
      <c r="G35" s="34"/>
      <c r="H35" s="34"/>
      <c r="I35" s="34"/>
      <c r="J35" s="34"/>
      <c r="K35" s="34"/>
      <c r="L35" s="34"/>
      <c r="M35" s="34"/>
      <c r="N35" s="34"/>
      <c r="O35" s="34"/>
      <c r="P35" s="34"/>
      <c r="Q35" s="34"/>
      <c r="R35" s="34"/>
      <c r="S35" s="35"/>
    </row>
    <row r="36" spans="1:19" ht="18" customHeight="1">
      <c r="A36" s="33"/>
      <c r="B36" s="34"/>
      <c r="C36" s="34"/>
      <c r="D36" s="34"/>
      <c r="E36" s="34"/>
      <c r="F36" s="34"/>
      <c r="G36" s="34"/>
      <c r="H36" s="34"/>
      <c r="I36" s="34"/>
      <c r="J36" s="34"/>
      <c r="K36" s="34"/>
      <c r="L36" s="34"/>
      <c r="M36" s="34"/>
      <c r="N36" s="34"/>
      <c r="O36" s="34"/>
      <c r="P36" s="34"/>
      <c r="Q36" s="34"/>
      <c r="R36" s="34"/>
      <c r="S36" s="35"/>
    </row>
    <row r="37" spans="1:19" ht="18" customHeight="1">
      <c r="A37" s="33"/>
      <c r="B37" s="34"/>
      <c r="C37" s="34"/>
      <c r="D37" s="34"/>
      <c r="E37" s="34"/>
      <c r="F37" s="34"/>
      <c r="G37" s="34"/>
      <c r="H37" s="34"/>
      <c r="I37" s="34"/>
      <c r="J37" s="34"/>
      <c r="K37" s="34"/>
      <c r="L37" s="34"/>
      <c r="M37" s="34"/>
      <c r="N37" s="34"/>
      <c r="O37" s="34"/>
      <c r="P37" s="34"/>
      <c r="Q37" s="34"/>
      <c r="R37" s="34"/>
      <c r="S37" s="35"/>
    </row>
    <row r="38" spans="1:19" ht="18" customHeight="1">
      <c r="A38" s="33" t="s">
        <v>215</v>
      </c>
      <c r="B38" s="34"/>
      <c r="C38" s="34"/>
      <c r="D38" s="34"/>
      <c r="E38" s="34"/>
      <c r="F38" s="34"/>
      <c r="G38" s="34"/>
      <c r="H38" s="34"/>
      <c r="I38" s="34"/>
      <c r="J38" s="34"/>
      <c r="K38" s="34"/>
      <c r="L38" s="34"/>
      <c r="M38" s="34"/>
      <c r="N38" s="34"/>
      <c r="O38" s="34"/>
      <c r="P38" s="34"/>
      <c r="Q38" s="34"/>
      <c r="R38" s="34"/>
      <c r="S38" s="35"/>
    </row>
    <row r="39" spans="1:19" ht="18" customHeight="1">
      <c r="A39" s="33"/>
      <c r="B39" s="34"/>
      <c r="C39" s="34"/>
      <c r="D39" s="34"/>
      <c r="E39" s="34"/>
      <c r="F39" s="34"/>
      <c r="G39" s="34"/>
      <c r="H39" s="34"/>
      <c r="I39" s="34"/>
      <c r="J39" s="34"/>
      <c r="K39" s="34"/>
      <c r="L39" s="34"/>
      <c r="M39" s="34"/>
      <c r="N39" s="34"/>
      <c r="O39" s="34"/>
      <c r="P39" s="34"/>
      <c r="Q39" s="34"/>
      <c r="R39" s="34"/>
      <c r="S39" s="35"/>
    </row>
    <row r="40" spans="1:19" ht="18" customHeight="1">
      <c r="A40" s="33"/>
      <c r="B40" s="34"/>
      <c r="C40" s="34"/>
      <c r="D40" s="34"/>
      <c r="E40" s="34"/>
      <c r="F40" s="34"/>
      <c r="G40" s="34"/>
      <c r="H40" s="34"/>
      <c r="I40" s="34"/>
      <c r="J40" s="34"/>
      <c r="K40" s="34"/>
      <c r="L40" s="34"/>
      <c r="M40" s="34"/>
      <c r="N40" s="34"/>
      <c r="O40" s="34"/>
      <c r="P40" s="34"/>
      <c r="Q40" s="34"/>
      <c r="R40" s="34"/>
      <c r="S40" s="35"/>
    </row>
    <row r="41" spans="1:19" ht="18" customHeight="1">
      <c r="A41" s="33"/>
      <c r="B41" s="34"/>
      <c r="C41" s="34"/>
      <c r="D41" s="34"/>
      <c r="E41" s="34"/>
      <c r="F41" s="34"/>
      <c r="G41" s="34"/>
      <c r="H41" s="34"/>
      <c r="I41" s="34"/>
      <c r="J41" s="34"/>
      <c r="K41" s="34"/>
      <c r="L41" s="34"/>
      <c r="M41" s="34"/>
      <c r="N41" s="34"/>
      <c r="O41" s="34"/>
      <c r="P41" s="34"/>
      <c r="Q41" s="34"/>
      <c r="R41" s="34"/>
      <c r="S41" s="35"/>
    </row>
    <row r="42" spans="1:19" ht="18" customHeight="1">
      <c r="A42" s="33"/>
      <c r="B42" s="34"/>
      <c r="C42" s="34"/>
      <c r="D42" s="34"/>
      <c r="E42" s="34"/>
      <c r="F42" s="34"/>
      <c r="G42" s="34"/>
      <c r="H42" s="34"/>
      <c r="I42" s="34"/>
      <c r="J42" s="34"/>
      <c r="K42" s="34"/>
      <c r="L42" s="34"/>
      <c r="M42" s="34"/>
      <c r="N42" s="34"/>
      <c r="O42" s="34"/>
      <c r="P42" s="34"/>
      <c r="Q42" s="34"/>
      <c r="R42" s="34"/>
      <c r="S42" s="35"/>
    </row>
    <row r="43" spans="1:19" ht="18" customHeight="1">
      <c r="A43" s="33"/>
      <c r="B43" s="34"/>
      <c r="C43" s="34"/>
      <c r="D43" s="34"/>
      <c r="E43" s="34"/>
      <c r="F43" s="34"/>
      <c r="G43" s="34"/>
      <c r="H43" s="34"/>
      <c r="I43" s="34"/>
      <c r="J43" s="34"/>
      <c r="K43" s="34"/>
      <c r="L43" s="34"/>
      <c r="M43" s="34"/>
      <c r="N43" s="34"/>
      <c r="O43" s="34"/>
      <c r="P43" s="34"/>
      <c r="Q43" s="34"/>
      <c r="R43" s="34"/>
      <c r="S43" s="35"/>
    </row>
    <row r="44" spans="1:19" ht="18" customHeight="1">
      <c r="A44" s="36"/>
      <c r="B44" s="37"/>
      <c r="C44" s="37"/>
      <c r="D44" s="37"/>
      <c r="E44" s="37"/>
      <c r="F44" s="37"/>
      <c r="G44" s="37"/>
      <c r="H44" s="37"/>
      <c r="I44" s="37"/>
      <c r="J44" s="37"/>
      <c r="K44" s="37"/>
      <c r="L44" s="37"/>
      <c r="M44" s="37"/>
      <c r="N44" s="37"/>
      <c r="O44" s="37"/>
      <c r="P44" s="37"/>
      <c r="Q44" s="37"/>
      <c r="R44" s="37"/>
      <c r="S44" s="38"/>
    </row>
  </sheetData>
  <mergeCells count="6">
    <mergeCell ref="B16:R27"/>
    <mergeCell ref="A3:R3"/>
    <mergeCell ref="A5:F5"/>
    <mergeCell ref="A6:F6"/>
    <mergeCell ref="G5:S5"/>
    <mergeCell ref="G6:S6"/>
  </mergeCells>
  <phoneticPr fontId="4"/>
  <pageMargins left="0.75" right="0.75" top="0.65" bottom="0.63"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BL87"/>
  <sheetViews>
    <sheetView view="pageBreakPreview" zoomScaleNormal="100" workbookViewId="0"/>
  </sheetViews>
  <sheetFormatPr defaultRowHeight="18" customHeight="1"/>
  <cols>
    <col min="1" max="1" width="2.625" style="95" customWidth="1"/>
    <col min="2" max="2" width="3" style="95" customWidth="1"/>
    <col min="3" max="64" width="2.625" style="95" customWidth="1"/>
    <col min="65" max="16384" width="9" style="95"/>
  </cols>
  <sheetData>
    <row r="1" spans="1:64" ht="18" customHeight="1">
      <c r="A1" s="94" t="s">
        <v>0</v>
      </c>
      <c r="B1" s="94"/>
    </row>
    <row r="2" spans="1:64" ht="6" customHeight="1"/>
    <row r="3" spans="1:64" ht="18" customHeight="1">
      <c r="A3" s="833" t="s">
        <v>283</v>
      </c>
      <c r="B3" s="833"/>
      <c r="C3" s="833"/>
      <c r="D3" s="833"/>
      <c r="E3" s="833"/>
      <c r="F3" s="833"/>
      <c r="G3" s="833"/>
      <c r="H3" s="833"/>
      <c r="I3" s="833"/>
      <c r="J3" s="833"/>
      <c r="K3" s="833"/>
      <c r="L3" s="833"/>
      <c r="M3" s="833"/>
      <c r="N3" s="833"/>
      <c r="O3" s="833"/>
      <c r="P3" s="833"/>
      <c r="Q3" s="833"/>
      <c r="R3" s="833"/>
      <c r="S3" s="833"/>
      <c r="T3" s="833"/>
      <c r="U3" s="833"/>
      <c r="V3" s="833"/>
      <c r="W3" s="833"/>
      <c r="X3" s="833"/>
      <c r="Y3" s="833"/>
      <c r="Z3" s="833"/>
      <c r="AA3" s="833"/>
      <c r="AB3" s="833"/>
      <c r="AC3" s="833"/>
      <c r="AD3" s="833"/>
      <c r="AE3" s="833"/>
      <c r="AF3" s="833"/>
      <c r="AG3" s="833"/>
      <c r="AH3" s="833"/>
      <c r="AI3" s="833"/>
      <c r="AJ3" s="833"/>
      <c r="AK3" s="833"/>
      <c r="AL3" s="833"/>
      <c r="AM3" s="833"/>
      <c r="AN3" s="833"/>
      <c r="AO3" s="833"/>
      <c r="AP3" s="833"/>
      <c r="AQ3" s="833"/>
      <c r="AR3" s="833"/>
      <c r="AS3" s="833"/>
      <c r="AT3" s="833"/>
      <c r="AU3" s="833"/>
      <c r="AV3" s="833"/>
      <c r="AW3" s="97"/>
      <c r="AX3" s="97"/>
      <c r="AY3" s="97"/>
      <c r="AZ3" s="97"/>
      <c r="BA3" s="97"/>
      <c r="BB3" s="97"/>
      <c r="BC3" s="97"/>
      <c r="BD3" s="97"/>
      <c r="BE3" s="97"/>
      <c r="BF3" s="97"/>
      <c r="BG3" s="97"/>
      <c r="BH3" s="97"/>
      <c r="BI3" s="97"/>
      <c r="BJ3" s="97"/>
      <c r="BK3" s="97"/>
      <c r="BL3" s="97"/>
    </row>
    <row r="4" spans="1:64" ht="7.5" customHeight="1">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64" ht="18"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N5" s="834" t="s">
        <v>281</v>
      </c>
      <c r="AO5" s="834"/>
      <c r="AP5" s="834"/>
      <c r="AQ5" s="834"/>
      <c r="AR5" s="834"/>
      <c r="AS5" s="834"/>
      <c r="AT5" s="834"/>
      <c r="AU5" s="834"/>
      <c r="AV5" s="834"/>
    </row>
    <row r="6" spans="1:64" ht="18" customHeight="1">
      <c r="B6" s="99" t="s">
        <v>284</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7"/>
    </row>
    <row r="7" spans="1:64" ht="18" customHeight="1">
      <c r="A7" s="97"/>
      <c r="B7" s="97"/>
      <c r="C7" s="97"/>
      <c r="D7" s="97"/>
      <c r="E7" s="97"/>
      <c r="F7" s="97"/>
      <c r="G7" s="96"/>
      <c r="H7" s="96"/>
      <c r="I7" s="96"/>
      <c r="J7" s="96"/>
      <c r="K7" s="96"/>
      <c r="L7" s="96"/>
      <c r="M7" s="96"/>
      <c r="N7" s="96"/>
      <c r="O7" s="96"/>
      <c r="P7" s="96"/>
      <c r="Q7" s="96"/>
      <c r="R7" s="96"/>
      <c r="S7" s="96"/>
      <c r="T7" s="96"/>
      <c r="U7" s="96"/>
      <c r="V7" s="96"/>
      <c r="W7" s="96"/>
      <c r="X7" s="96"/>
      <c r="Y7" s="96"/>
      <c r="Z7" s="835" t="s">
        <v>1</v>
      </c>
      <c r="AA7" s="835"/>
      <c r="AB7" s="835"/>
      <c r="AC7" s="835" t="s">
        <v>44</v>
      </c>
      <c r="AD7" s="835"/>
      <c r="AE7" s="835"/>
      <c r="AF7" s="836"/>
      <c r="AG7" s="836"/>
      <c r="AH7" s="836"/>
      <c r="AI7" s="836"/>
      <c r="AJ7" s="836"/>
      <c r="AK7" s="836"/>
      <c r="AL7" s="836"/>
      <c r="AM7" s="836"/>
      <c r="AN7" s="836"/>
      <c r="AO7" s="836"/>
      <c r="AP7" s="836"/>
      <c r="AQ7" s="836"/>
      <c r="AR7" s="836"/>
    </row>
    <row r="8" spans="1:64" ht="18" customHeight="1">
      <c r="A8" s="96"/>
      <c r="B8" s="96"/>
      <c r="C8" s="96"/>
      <c r="D8" s="96"/>
      <c r="E8" s="96"/>
      <c r="F8" s="96"/>
      <c r="G8" s="96"/>
      <c r="H8" s="96"/>
      <c r="I8" s="96"/>
      <c r="J8" s="96"/>
      <c r="K8" s="96"/>
      <c r="L8" s="96"/>
      <c r="M8" s="96"/>
      <c r="N8" s="96"/>
      <c r="O8" s="96"/>
      <c r="P8" s="96"/>
      <c r="Q8" s="96"/>
      <c r="R8" s="96"/>
      <c r="S8" s="96"/>
      <c r="T8" s="96"/>
      <c r="U8" s="96"/>
      <c r="V8" s="96"/>
      <c r="W8" s="96"/>
      <c r="X8" s="96"/>
      <c r="Y8" s="96"/>
      <c r="Z8" s="96"/>
      <c r="AA8" s="99"/>
      <c r="AB8" s="99"/>
      <c r="AC8" s="835" t="s">
        <v>46</v>
      </c>
      <c r="AD8" s="835"/>
      <c r="AE8" s="835"/>
      <c r="AF8" s="836"/>
      <c r="AG8" s="836"/>
      <c r="AH8" s="836"/>
      <c r="AI8" s="836"/>
      <c r="AJ8" s="836"/>
      <c r="AK8" s="836"/>
      <c r="AL8" s="836"/>
      <c r="AM8" s="836"/>
      <c r="AN8" s="836"/>
      <c r="AO8" s="836"/>
      <c r="AP8" s="836"/>
      <c r="AQ8" s="836"/>
      <c r="AR8" s="836"/>
    </row>
    <row r="9" spans="1:64" ht="18" customHeight="1">
      <c r="A9" s="96"/>
      <c r="B9" s="96"/>
      <c r="C9" s="96"/>
      <c r="D9" s="96"/>
      <c r="E9" s="96"/>
      <c r="F9" s="96"/>
      <c r="G9" s="96"/>
      <c r="H9" s="96"/>
      <c r="I9" s="96"/>
      <c r="J9" s="96"/>
      <c r="K9" s="96"/>
      <c r="L9" s="96"/>
      <c r="M9" s="96"/>
      <c r="N9" s="96"/>
      <c r="O9" s="96"/>
      <c r="P9" s="96"/>
      <c r="Q9" s="96"/>
      <c r="R9" s="96"/>
      <c r="S9" s="96"/>
      <c r="T9" s="96"/>
      <c r="U9" s="96"/>
      <c r="V9" s="96"/>
      <c r="W9" s="96"/>
      <c r="X9" s="96"/>
      <c r="Y9" s="96"/>
      <c r="Z9" s="835" t="s">
        <v>47</v>
      </c>
      <c r="AA9" s="835"/>
      <c r="AB9" s="835"/>
      <c r="AC9" s="835" t="s">
        <v>285</v>
      </c>
      <c r="AD9" s="835"/>
      <c r="AE9" s="835"/>
      <c r="AF9" s="836"/>
      <c r="AG9" s="836"/>
      <c r="AH9" s="836"/>
      <c r="AI9" s="836"/>
      <c r="AJ9" s="836"/>
      <c r="AK9" s="836"/>
      <c r="AL9" s="836"/>
      <c r="AM9" s="836"/>
      <c r="AN9" s="836"/>
      <c r="AO9" s="836"/>
      <c r="AP9" s="836"/>
      <c r="AQ9" s="836"/>
      <c r="AR9" s="836"/>
    </row>
    <row r="10" spans="1:64" ht="18"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C10" s="835" t="s">
        <v>93</v>
      </c>
      <c r="AD10" s="835"/>
      <c r="AE10" s="835"/>
      <c r="AF10" s="836"/>
      <c r="AG10" s="836"/>
      <c r="AH10" s="836"/>
      <c r="AI10" s="836"/>
      <c r="AJ10" s="836"/>
      <c r="AK10" s="836"/>
      <c r="AL10" s="836"/>
      <c r="AM10" s="836"/>
      <c r="AN10" s="836"/>
      <c r="AO10" s="836"/>
      <c r="AP10" s="99" t="s">
        <v>286</v>
      </c>
      <c r="AQ10" s="99" t="s">
        <v>48</v>
      </c>
      <c r="AR10" s="99"/>
      <c r="AY10" s="100"/>
    </row>
    <row r="11" spans="1:64" ht="8.25" customHeight="1">
      <c r="A11" s="97"/>
      <c r="B11" s="97"/>
      <c r="C11" s="97"/>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row>
    <row r="12" spans="1:64" ht="15.75" customHeight="1">
      <c r="A12" s="837" t="s">
        <v>287</v>
      </c>
      <c r="B12" s="837"/>
      <c r="C12" s="837"/>
      <c r="D12" s="837"/>
      <c r="E12" s="837"/>
      <c r="F12" s="837"/>
      <c r="G12" s="837"/>
      <c r="H12" s="837"/>
      <c r="I12" s="837"/>
      <c r="J12" s="837"/>
      <c r="K12" s="837"/>
      <c r="L12" s="837"/>
      <c r="M12" s="837"/>
      <c r="N12" s="837"/>
      <c r="O12" s="837"/>
      <c r="P12" s="837"/>
      <c r="Q12" s="837"/>
      <c r="R12" s="837"/>
      <c r="S12" s="837"/>
      <c r="T12" s="837"/>
      <c r="U12" s="837"/>
      <c r="V12" s="837"/>
      <c r="W12" s="837"/>
      <c r="X12" s="837"/>
      <c r="Y12" s="837"/>
      <c r="Z12" s="837"/>
      <c r="AA12" s="837"/>
      <c r="AB12" s="837"/>
      <c r="AC12" s="837"/>
      <c r="AD12" s="837"/>
      <c r="AE12" s="837"/>
      <c r="AF12" s="837"/>
      <c r="AG12" s="837"/>
      <c r="AH12" s="837"/>
      <c r="AI12" s="837"/>
      <c r="AJ12" s="837"/>
      <c r="AK12" s="837"/>
      <c r="AL12" s="837"/>
      <c r="AM12" s="837"/>
      <c r="AN12" s="837"/>
      <c r="AO12" s="837"/>
      <c r="AP12" s="837"/>
      <c r="AQ12" s="837"/>
      <c r="AR12" s="837"/>
      <c r="AS12" s="837"/>
      <c r="AT12" s="837"/>
      <c r="AU12" s="837"/>
      <c r="AV12" s="837"/>
      <c r="AX12" s="100"/>
      <c r="AY12" s="100"/>
      <c r="AZ12" s="100"/>
      <c r="BA12" s="100"/>
      <c r="BB12" s="100"/>
      <c r="BC12" s="100"/>
      <c r="BD12" s="100"/>
      <c r="BE12" s="100"/>
      <c r="BF12" s="100"/>
      <c r="BG12" s="100"/>
      <c r="BH12" s="100"/>
      <c r="BI12" s="100"/>
      <c r="BJ12" s="100"/>
      <c r="BK12" s="100"/>
    </row>
    <row r="13" spans="1:64" ht="18" customHeight="1">
      <c r="A13" s="837"/>
      <c r="B13" s="837"/>
      <c r="C13" s="837"/>
      <c r="D13" s="837"/>
      <c r="E13" s="837"/>
      <c r="F13" s="837"/>
      <c r="G13" s="837"/>
      <c r="H13" s="837"/>
      <c r="I13" s="837"/>
      <c r="J13" s="837"/>
      <c r="K13" s="837"/>
      <c r="L13" s="837"/>
      <c r="M13" s="837"/>
      <c r="N13" s="837"/>
      <c r="O13" s="837"/>
      <c r="P13" s="837"/>
      <c r="Q13" s="837"/>
      <c r="R13" s="837"/>
      <c r="S13" s="837"/>
      <c r="T13" s="837"/>
      <c r="U13" s="837"/>
      <c r="V13" s="837"/>
      <c r="W13" s="837"/>
      <c r="X13" s="837"/>
      <c r="Y13" s="837"/>
      <c r="Z13" s="837"/>
      <c r="AA13" s="837"/>
      <c r="AB13" s="837"/>
      <c r="AC13" s="837"/>
      <c r="AD13" s="837"/>
      <c r="AE13" s="837"/>
      <c r="AF13" s="837"/>
      <c r="AG13" s="837"/>
      <c r="AH13" s="837"/>
      <c r="AI13" s="837"/>
      <c r="AJ13" s="837"/>
      <c r="AK13" s="837"/>
      <c r="AL13" s="837"/>
      <c r="AM13" s="837"/>
      <c r="AN13" s="837"/>
      <c r="AO13" s="837"/>
      <c r="AP13" s="837"/>
      <c r="AQ13" s="837"/>
      <c r="AR13" s="837"/>
      <c r="AS13" s="837"/>
      <c r="AT13" s="837"/>
      <c r="AU13" s="837"/>
      <c r="AV13" s="837"/>
      <c r="AX13" s="100"/>
      <c r="AY13" s="100"/>
      <c r="AZ13" s="100"/>
      <c r="BA13" s="100"/>
      <c r="BB13" s="100"/>
      <c r="BC13" s="100"/>
      <c r="BD13" s="100"/>
      <c r="BE13" s="100"/>
      <c r="BF13" s="100"/>
      <c r="BG13" s="100"/>
      <c r="BH13" s="100"/>
      <c r="BI13" s="100"/>
      <c r="BJ13" s="100"/>
      <c r="BK13" s="100"/>
    </row>
    <row r="14" spans="1:64" ht="6.7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row>
    <row r="15" spans="1:64" ht="15" customHeight="1">
      <c r="A15" s="829" t="s">
        <v>2</v>
      </c>
      <c r="B15" s="829"/>
      <c r="C15" s="829"/>
      <c r="D15" s="829"/>
      <c r="E15" s="829"/>
      <c r="F15" s="829"/>
      <c r="G15" s="829"/>
      <c r="H15" s="829"/>
      <c r="I15" s="829"/>
      <c r="J15" s="829"/>
      <c r="K15" s="829"/>
      <c r="L15" s="829"/>
      <c r="M15" s="829"/>
      <c r="N15" s="829"/>
      <c r="O15" s="829"/>
      <c r="P15" s="829"/>
      <c r="Q15" s="829"/>
      <c r="R15" s="829"/>
      <c r="S15" s="829"/>
      <c r="T15" s="829"/>
      <c r="U15" s="829"/>
      <c r="V15" s="829"/>
      <c r="W15" s="829"/>
      <c r="X15" s="829"/>
      <c r="Y15" s="829"/>
      <c r="Z15" s="829"/>
      <c r="AA15" s="829"/>
      <c r="AB15" s="829"/>
      <c r="AC15" s="829"/>
      <c r="AD15" s="829"/>
      <c r="AE15" s="829"/>
      <c r="AF15" s="829"/>
      <c r="AG15" s="829"/>
      <c r="AH15" s="829"/>
      <c r="AI15" s="829"/>
      <c r="AJ15" s="829"/>
      <c r="AK15" s="829"/>
      <c r="AL15" s="829"/>
      <c r="AM15" s="829"/>
      <c r="AN15" s="829"/>
      <c r="AO15" s="829"/>
      <c r="AP15" s="829"/>
      <c r="AQ15" s="829"/>
      <c r="AR15" s="829"/>
      <c r="AS15" s="829"/>
      <c r="AT15" s="829"/>
      <c r="AU15" s="829"/>
      <c r="AV15" s="829"/>
      <c r="AW15" s="101"/>
      <c r="AX15" s="101"/>
      <c r="AY15" s="101"/>
      <c r="AZ15" s="101"/>
      <c r="BA15" s="101"/>
      <c r="BB15" s="101"/>
      <c r="BC15" s="101"/>
      <c r="BD15" s="101"/>
      <c r="BE15" s="101"/>
      <c r="BF15" s="101"/>
      <c r="BG15" s="101"/>
      <c r="BH15" s="101"/>
      <c r="BI15" s="101"/>
      <c r="BJ15" s="101"/>
      <c r="BK15" s="101"/>
      <c r="BL15" s="101"/>
    </row>
    <row r="16" spans="1:64" s="103" customFormat="1" ht="8.25" customHeight="1" thickBot="1">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row>
    <row r="17" spans="1:48" s="110" customFormat="1" ht="3" customHeight="1">
      <c r="A17" s="106"/>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9"/>
    </row>
    <row r="18" spans="1:48" s="110" customFormat="1" ht="18" customHeight="1">
      <c r="A18" s="111"/>
      <c r="B18" s="112" t="s">
        <v>288</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L18" s="112"/>
      <c r="AM18" s="112"/>
      <c r="AN18" s="112"/>
      <c r="AO18" s="112"/>
      <c r="AP18" s="112"/>
      <c r="AQ18" s="112"/>
      <c r="AR18" s="112"/>
      <c r="AS18" s="112"/>
      <c r="AT18" s="112"/>
      <c r="AU18" s="112"/>
      <c r="AV18" s="113"/>
    </row>
    <row r="19" spans="1:48" s="110" customFormat="1" ht="10.5" customHeight="1">
      <c r="A19" s="111"/>
      <c r="B19" s="114"/>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3"/>
    </row>
    <row r="20" spans="1:48" s="110" customFormat="1" ht="18" customHeight="1">
      <c r="A20" s="111"/>
      <c r="B20" s="115" t="s">
        <v>289</v>
      </c>
      <c r="C20" s="832" t="s">
        <v>290</v>
      </c>
      <c r="D20" s="832"/>
      <c r="E20" s="832"/>
      <c r="F20" s="832"/>
      <c r="G20" s="832"/>
      <c r="H20" s="832"/>
      <c r="I20" s="832"/>
      <c r="J20" s="832"/>
      <c r="K20" s="832"/>
      <c r="L20" s="832"/>
      <c r="M20" s="832"/>
      <c r="N20" s="832"/>
      <c r="O20" s="832"/>
      <c r="P20" s="832"/>
      <c r="Q20" s="832"/>
      <c r="R20" s="832"/>
      <c r="S20" s="832"/>
      <c r="T20" s="832"/>
      <c r="U20" s="832"/>
      <c r="V20" s="832"/>
      <c r="W20" s="832"/>
      <c r="X20" s="832"/>
      <c r="Y20" s="832"/>
      <c r="Z20" s="832"/>
      <c r="AA20" s="832"/>
      <c r="AB20" s="832"/>
      <c r="AC20" s="832"/>
      <c r="AD20" s="832"/>
      <c r="AE20" s="832"/>
      <c r="AF20" s="832"/>
      <c r="AG20" s="832"/>
      <c r="AH20" s="832"/>
      <c r="AI20" s="832"/>
      <c r="AJ20" s="832"/>
      <c r="AK20" s="832"/>
      <c r="AL20" s="832"/>
      <c r="AM20" s="832"/>
      <c r="AN20" s="832"/>
      <c r="AO20" s="832"/>
      <c r="AP20" s="832"/>
      <c r="AQ20" s="832"/>
      <c r="AR20" s="832"/>
      <c r="AS20" s="832"/>
      <c r="AT20" s="832"/>
      <c r="AU20" s="112"/>
      <c r="AV20" s="113"/>
    </row>
    <row r="21" spans="1:48" s="110" customFormat="1" ht="10.5" customHeight="1">
      <c r="A21" s="111"/>
      <c r="B21" s="115"/>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2"/>
      <c r="AV21" s="113"/>
    </row>
    <row r="22" spans="1:48" s="110" customFormat="1" ht="14.25" customHeight="1">
      <c r="A22" s="111"/>
      <c r="B22" s="115" t="s">
        <v>291</v>
      </c>
      <c r="C22" s="832" t="s">
        <v>292</v>
      </c>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32"/>
      <c r="AB22" s="832"/>
      <c r="AC22" s="832"/>
      <c r="AD22" s="832"/>
      <c r="AE22" s="832"/>
      <c r="AF22" s="832"/>
      <c r="AG22" s="832"/>
      <c r="AH22" s="832"/>
      <c r="AI22" s="832"/>
      <c r="AJ22" s="832"/>
      <c r="AK22" s="832"/>
      <c r="AL22" s="832"/>
      <c r="AM22" s="832"/>
      <c r="AN22" s="832"/>
      <c r="AO22" s="832"/>
      <c r="AP22" s="832"/>
      <c r="AQ22" s="832"/>
      <c r="AR22" s="832"/>
      <c r="AS22" s="832"/>
      <c r="AT22" s="832"/>
      <c r="AU22" s="832"/>
      <c r="AV22" s="113"/>
    </row>
    <row r="23" spans="1:48" s="110" customFormat="1" ht="18" customHeight="1">
      <c r="A23" s="111"/>
      <c r="B23" s="115"/>
      <c r="C23" s="832"/>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832"/>
      <c r="AM23" s="832"/>
      <c r="AN23" s="832"/>
      <c r="AO23" s="832"/>
      <c r="AP23" s="832"/>
      <c r="AQ23" s="832"/>
      <c r="AR23" s="832"/>
      <c r="AS23" s="832"/>
      <c r="AT23" s="832"/>
      <c r="AU23" s="832"/>
      <c r="AV23" s="113"/>
    </row>
    <row r="24" spans="1:48" s="110" customFormat="1" ht="11.25" customHeight="1">
      <c r="A24" s="111"/>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2"/>
      <c r="AV24" s="113"/>
    </row>
    <row r="25" spans="1:48" s="110" customFormat="1" ht="18" customHeight="1">
      <c r="A25" s="111"/>
      <c r="B25" s="115" t="s">
        <v>293</v>
      </c>
      <c r="C25" s="832" t="s">
        <v>294</v>
      </c>
      <c r="D25" s="832"/>
      <c r="E25" s="832"/>
      <c r="F25" s="832"/>
      <c r="G25" s="832"/>
      <c r="H25" s="832"/>
      <c r="I25" s="832"/>
      <c r="J25" s="832"/>
      <c r="K25" s="832"/>
      <c r="L25" s="832"/>
      <c r="M25" s="832"/>
      <c r="N25" s="832"/>
      <c r="O25" s="832"/>
      <c r="P25" s="832"/>
      <c r="Q25" s="832"/>
      <c r="R25" s="832"/>
      <c r="S25" s="832"/>
      <c r="T25" s="832"/>
      <c r="U25" s="832"/>
      <c r="V25" s="832"/>
      <c r="W25" s="832"/>
      <c r="X25" s="832"/>
      <c r="Y25" s="832"/>
      <c r="Z25" s="832"/>
      <c r="AA25" s="832"/>
      <c r="AB25" s="832"/>
      <c r="AC25" s="832"/>
      <c r="AD25" s="832"/>
      <c r="AE25" s="832"/>
      <c r="AF25" s="832"/>
      <c r="AG25" s="832"/>
      <c r="AH25" s="832"/>
      <c r="AI25" s="832"/>
      <c r="AJ25" s="832"/>
      <c r="AK25" s="832"/>
      <c r="AL25" s="832"/>
      <c r="AM25" s="832"/>
      <c r="AN25" s="832"/>
      <c r="AO25" s="832"/>
      <c r="AP25" s="832"/>
      <c r="AQ25" s="832"/>
      <c r="AR25" s="832"/>
      <c r="AS25" s="832"/>
      <c r="AT25" s="832"/>
      <c r="AU25" s="832"/>
      <c r="AV25" s="113"/>
    </row>
    <row r="26" spans="1:48" s="110" customFormat="1" ht="18" customHeight="1">
      <c r="A26" s="111"/>
      <c r="B26" s="115"/>
      <c r="C26" s="832"/>
      <c r="D26" s="832"/>
      <c r="E26" s="832"/>
      <c r="F26" s="832"/>
      <c r="G26" s="832"/>
      <c r="H26" s="832"/>
      <c r="I26" s="832"/>
      <c r="J26" s="832"/>
      <c r="K26" s="832"/>
      <c r="L26" s="832"/>
      <c r="M26" s="832"/>
      <c r="N26" s="832"/>
      <c r="O26" s="832"/>
      <c r="P26" s="832"/>
      <c r="Q26" s="832"/>
      <c r="R26" s="832"/>
      <c r="S26" s="832"/>
      <c r="T26" s="832"/>
      <c r="U26" s="832"/>
      <c r="V26" s="832"/>
      <c r="W26" s="832"/>
      <c r="X26" s="832"/>
      <c r="Y26" s="832"/>
      <c r="Z26" s="832"/>
      <c r="AA26" s="832"/>
      <c r="AB26" s="832"/>
      <c r="AC26" s="832"/>
      <c r="AD26" s="832"/>
      <c r="AE26" s="832"/>
      <c r="AF26" s="832"/>
      <c r="AG26" s="832"/>
      <c r="AH26" s="832"/>
      <c r="AI26" s="832"/>
      <c r="AJ26" s="832"/>
      <c r="AK26" s="832"/>
      <c r="AL26" s="832"/>
      <c r="AM26" s="832"/>
      <c r="AN26" s="832"/>
      <c r="AO26" s="832"/>
      <c r="AP26" s="832"/>
      <c r="AQ26" s="832"/>
      <c r="AR26" s="832"/>
      <c r="AS26" s="832"/>
      <c r="AT26" s="832"/>
      <c r="AU26" s="832"/>
      <c r="AV26" s="113"/>
    </row>
    <row r="27" spans="1:48" s="110" customFormat="1" ht="11.25" customHeight="1">
      <c r="A27" s="111"/>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2"/>
      <c r="AV27" s="113"/>
    </row>
    <row r="28" spans="1:48" s="110" customFormat="1" ht="18" customHeight="1">
      <c r="A28" s="111"/>
      <c r="B28" s="115" t="s">
        <v>295</v>
      </c>
      <c r="C28" s="832" t="s">
        <v>296</v>
      </c>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832"/>
      <c r="AI28" s="832"/>
      <c r="AJ28" s="832"/>
      <c r="AK28" s="832"/>
      <c r="AL28" s="832"/>
      <c r="AM28" s="832"/>
      <c r="AN28" s="832"/>
      <c r="AO28" s="832"/>
      <c r="AP28" s="832"/>
      <c r="AQ28" s="832"/>
      <c r="AR28" s="832"/>
      <c r="AS28" s="832"/>
      <c r="AT28" s="832"/>
      <c r="AU28" s="832"/>
      <c r="AV28" s="113"/>
    </row>
    <row r="29" spans="1:48" s="110" customFormat="1" ht="10.5" customHeight="1">
      <c r="A29" s="111"/>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2"/>
      <c r="AV29" s="113"/>
    </row>
    <row r="30" spans="1:48" s="110" customFormat="1" ht="18" customHeight="1">
      <c r="A30" s="111"/>
      <c r="B30" s="115" t="s">
        <v>297</v>
      </c>
      <c r="C30" s="832" t="s">
        <v>298</v>
      </c>
      <c r="D30" s="832"/>
      <c r="E30" s="832"/>
      <c r="F30" s="832"/>
      <c r="G30" s="832"/>
      <c r="H30" s="832"/>
      <c r="I30" s="832"/>
      <c r="J30" s="832"/>
      <c r="K30" s="832"/>
      <c r="L30" s="832"/>
      <c r="M30" s="832"/>
      <c r="N30" s="832"/>
      <c r="O30" s="832"/>
      <c r="P30" s="832"/>
      <c r="Q30" s="832"/>
      <c r="R30" s="832"/>
      <c r="S30" s="832"/>
      <c r="T30" s="832"/>
      <c r="U30" s="832"/>
      <c r="V30" s="832"/>
      <c r="W30" s="832"/>
      <c r="X30" s="832"/>
      <c r="Y30" s="832"/>
      <c r="Z30" s="832"/>
      <c r="AA30" s="832"/>
      <c r="AB30" s="832"/>
      <c r="AC30" s="832"/>
      <c r="AD30" s="832"/>
      <c r="AE30" s="832"/>
      <c r="AF30" s="832"/>
      <c r="AG30" s="832"/>
      <c r="AH30" s="832"/>
      <c r="AI30" s="832"/>
      <c r="AJ30" s="832"/>
      <c r="AK30" s="832"/>
      <c r="AL30" s="832"/>
      <c r="AM30" s="832"/>
      <c r="AN30" s="832"/>
      <c r="AO30" s="832"/>
      <c r="AP30" s="832"/>
      <c r="AQ30" s="832"/>
      <c r="AR30" s="832"/>
      <c r="AS30" s="832"/>
      <c r="AT30" s="832"/>
      <c r="AU30" s="832"/>
      <c r="AV30" s="113"/>
    </row>
    <row r="31" spans="1:48" s="110" customFormat="1" ht="14.25" customHeight="1">
      <c r="A31" s="111"/>
      <c r="B31" s="115" t="s">
        <v>299</v>
      </c>
      <c r="C31" s="832"/>
      <c r="D31" s="832"/>
      <c r="E31" s="832"/>
      <c r="F31" s="832"/>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c r="AD31" s="832"/>
      <c r="AE31" s="832"/>
      <c r="AF31" s="832"/>
      <c r="AG31" s="832"/>
      <c r="AH31" s="832"/>
      <c r="AI31" s="832"/>
      <c r="AJ31" s="832"/>
      <c r="AK31" s="832"/>
      <c r="AL31" s="832"/>
      <c r="AM31" s="832"/>
      <c r="AN31" s="832"/>
      <c r="AO31" s="832"/>
      <c r="AP31" s="832"/>
      <c r="AQ31" s="832"/>
      <c r="AR31" s="832"/>
      <c r="AS31" s="832"/>
      <c r="AT31" s="832"/>
      <c r="AU31" s="832"/>
      <c r="AV31" s="113"/>
    </row>
    <row r="32" spans="1:48" s="110" customFormat="1" ht="18" customHeight="1">
      <c r="A32" s="111"/>
      <c r="B32" s="115" t="s">
        <v>300</v>
      </c>
      <c r="C32" s="114" t="s">
        <v>301</v>
      </c>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2"/>
      <c r="AV32" s="113"/>
    </row>
    <row r="33" spans="1:48" s="110" customFormat="1" ht="18" customHeight="1">
      <c r="A33" s="111"/>
      <c r="B33" s="115"/>
      <c r="C33" s="114" t="s">
        <v>302</v>
      </c>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2"/>
      <c r="AV33" s="113"/>
    </row>
    <row r="34" spans="1:48" s="123" customFormat="1" ht="18" customHeight="1">
      <c r="A34" s="117"/>
      <c r="B34" s="118"/>
      <c r="C34" s="119" t="s">
        <v>303</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1"/>
      <c r="AV34" s="122"/>
    </row>
    <row r="35" spans="1:48" s="123" customFormat="1" ht="18" customHeight="1">
      <c r="A35" s="117"/>
      <c r="B35" s="118"/>
      <c r="C35" s="119" t="s">
        <v>304</v>
      </c>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1"/>
      <c r="AV35" s="122"/>
    </row>
    <row r="36" spans="1:48" s="123" customFormat="1" ht="18" customHeight="1">
      <c r="A36" s="117"/>
      <c r="B36" s="118"/>
      <c r="C36" s="119" t="s">
        <v>305</v>
      </c>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1"/>
      <c r="AV36" s="122"/>
    </row>
    <row r="37" spans="1:48" s="110" customFormat="1" ht="10.5" customHeight="1">
      <c r="A37" s="111"/>
      <c r="B37" s="115"/>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2"/>
      <c r="AV37" s="113"/>
    </row>
    <row r="38" spans="1:48" s="110" customFormat="1" ht="18" customHeight="1">
      <c r="A38" s="830" t="s">
        <v>306</v>
      </c>
      <c r="B38" s="831"/>
      <c r="C38" s="832" t="s">
        <v>307</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832"/>
      <c r="AM38" s="832"/>
      <c r="AN38" s="832"/>
      <c r="AO38" s="832"/>
      <c r="AP38" s="832"/>
      <c r="AQ38" s="832"/>
      <c r="AR38" s="832"/>
      <c r="AS38" s="832"/>
      <c r="AT38" s="832"/>
      <c r="AU38" s="832"/>
      <c r="AV38" s="113"/>
    </row>
    <row r="39" spans="1:48" s="110" customFormat="1" ht="18" customHeight="1">
      <c r="A39" s="124"/>
      <c r="B39" s="115"/>
      <c r="C39" s="832"/>
      <c r="D39" s="832"/>
      <c r="E39" s="832"/>
      <c r="F39" s="832"/>
      <c r="G39" s="832"/>
      <c r="H39" s="832"/>
      <c r="I39" s="832"/>
      <c r="J39" s="832"/>
      <c r="K39" s="832"/>
      <c r="L39" s="832"/>
      <c r="M39" s="832"/>
      <c r="N39" s="832"/>
      <c r="O39" s="832"/>
      <c r="P39" s="832"/>
      <c r="Q39" s="832"/>
      <c r="R39" s="832"/>
      <c r="S39" s="832"/>
      <c r="T39" s="832"/>
      <c r="U39" s="832"/>
      <c r="V39" s="832"/>
      <c r="W39" s="832"/>
      <c r="X39" s="832"/>
      <c r="Y39" s="832"/>
      <c r="Z39" s="832"/>
      <c r="AA39" s="832"/>
      <c r="AB39" s="832"/>
      <c r="AC39" s="832"/>
      <c r="AD39" s="832"/>
      <c r="AE39" s="832"/>
      <c r="AF39" s="832"/>
      <c r="AG39" s="832"/>
      <c r="AH39" s="832"/>
      <c r="AI39" s="832"/>
      <c r="AJ39" s="832"/>
      <c r="AK39" s="832"/>
      <c r="AL39" s="832"/>
      <c r="AM39" s="832"/>
      <c r="AN39" s="832"/>
      <c r="AO39" s="832"/>
      <c r="AP39" s="832"/>
      <c r="AQ39" s="832"/>
      <c r="AR39" s="832"/>
      <c r="AS39" s="832"/>
      <c r="AT39" s="832"/>
      <c r="AU39" s="832"/>
      <c r="AV39" s="113"/>
    </row>
    <row r="40" spans="1:48" s="110" customFormat="1" ht="10.5" customHeight="1">
      <c r="A40" s="111"/>
      <c r="B40" s="115"/>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2"/>
      <c r="AV40" s="113"/>
    </row>
    <row r="41" spans="1:48" s="110" customFormat="1" ht="18" customHeight="1">
      <c r="A41" s="111"/>
      <c r="B41" s="115" t="s">
        <v>308</v>
      </c>
      <c r="C41" s="840" t="s">
        <v>309</v>
      </c>
      <c r="D41" s="840"/>
      <c r="E41" s="840"/>
      <c r="F41" s="840"/>
      <c r="G41" s="840"/>
      <c r="H41" s="840"/>
      <c r="I41" s="840"/>
      <c r="J41" s="840"/>
      <c r="K41" s="840"/>
      <c r="L41" s="840"/>
      <c r="M41" s="840"/>
      <c r="N41" s="840"/>
      <c r="O41" s="840"/>
      <c r="P41" s="840"/>
      <c r="Q41" s="840"/>
      <c r="R41" s="840"/>
      <c r="S41" s="840"/>
      <c r="T41" s="840"/>
      <c r="U41" s="840"/>
      <c r="V41" s="840"/>
      <c r="W41" s="840"/>
      <c r="X41" s="840"/>
      <c r="Y41" s="840"/>
      <c r="Z41" s="840"/>
      <c r="AA41" s="840"/>
      <c r="AB41" s="840"/>
      <c r="AC41" s="840"/>
      <c r="AD41" s="840"/>
      <c r="AE41" s="840"/>
      <c r="AF41" s="840"/>
      <c r="AG41" s="840"/>
      <c r="AH41" s="840"/>
      <c r="AI41" s="840"/>
      <c r="AJ41" s="840"/>
      <c r="AK41" s="840"/>
      <c r="AL41" s="840"/>
      <c r="AM41" s="840"/>
      <c r="AN41" s="840"/>
      <c r="AO41" s="840"/>
      <c r="AP41" s="840"/>
      <c r="AQ41" s="840"/>
      <c r="AR41" s="840"/>
      <c r="AS41" s="840"/>
      <c r="AT41" s="840"/>
      <c r="AU41" s="840"/>
      <c r="AV41" s="113"/>
    </row>
    <row r="42" spans="1:48" s="110" customFormat="1" ht="18" customHeight="1">
      <c r="A42" s="111"/>
      <c r="B42" s="115"/>
      <c r="C42" s="840"/>
      <c r="D42" s="840"/>
      <c r="E42" s="840"/>
      <c r="F42" s="840"/>
      <c r="G42" s="840"/>
      <c r="H42" s="840"/>
      <c r="I42" s="840"/>
      <c r="J42" s="840"/>
      <c r="K42" s="840"/>
      <c r="L42" s="840"/>
      <c r="M42" s="840"/>
      <c r="N42" s="840"/>
      <c r="O42" s="840"/>
      <c r="P42" s="840"/>
      <c r="Q42" s="840"/>
      <c r="R42" s="840"/>
      <c r="S42" s="840"/>
      <c r="T42" s="840"/>
      <c r="U42" s="840"/>
      <c r="V42" s="840"/>
      <c r="W42" s="840"/>
      <c r="X42" s="840"/>
      <c r="Y42" s="840"/>
      <c r="Z42" s="840"/>
      <c r="AA42" s="840"/>
      <c r="AB42" s="840"/>
      <c r="AC42" s="840"/>
      <c r="AD42" s="840"/>
      <c r="AE42" s="840"/>
      <c r="AF42" s="840"/>
      <c r="AG42" s="840"/>
      <c r="AH42" s="840"/>
      <c r="AI42" s="840"/>
      <c r="AJ42" s="840"/>
      <c r="AK42" s="840"/>
      <c r="AL42" s="840"/>
      <c r="AM42" s="840"/>
      <c r="AN42" s="840"/>
      <c r="AO42" s="840"/>
      <c r="AP42" s="840"/>
      <c r="AQ42" s="840"/>
      <c r="AR42" s="840"/>
      <c r="AS42" s="840"/>
      <c r="AT42" s="840"/>
      <c r="AU42" s="840"/>
      <c r="AV42" s="113"/>
    </row>
    <row r="43" spans="1:48" s="110" customFormat="1" ht="18" customHeight="1">
      <c r="A43" s="111"/>
      <c r="B43" s="115"/>
      <c r="C43" s="840"/>
      <c r="D43" s="840"/>
      <c r="E43" s="840"/>
      <c r="F43" s="840"/>
      <c r="G43" s="840"/>
      <c r="H43" s="840"/>
      <c r="I43" s="840"/>
      <c r="J43" s="840"/>
      <c r="K43" s="840"/>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0"/>
      <c r="AI43" s="840"/>
      <c r="AJ43" s="840"/>
      <c r="AK43" s="840"/>
      <c r="AL43" s="840"/>
      <c r="AM43" s="840"/>
      <c r="AN43" s="840"/>
      <c r="AO43" s="840"/>
      <c r="AP43" s="840"/>
      <c r="AQ43" s="840"/>
      <c r="AR43" s="840"/>
      <c r="AS43" s="840"/>
      <c r="AT43" s="840"/>
      <c r="AU43" s="840"/>
      <c r="AV43" s="113"/>
    </row>
    <row r="44" spans="1:48" s="110" customFormat="1" ht="18" customHeight="1">
      <c r="A44" s="111"/>
      <c r="B44" s="115"/>
      <c r="C44" s="840"/>
      <c r="D44" s="840"/>
      <c r="E44" s="840"/>
      <c r="F44" s="840"/>
      <c r="G44" s="840"/>
      <c r="H44" s="840"/>
      <c r="I44" s="840"/>
      <c r="J44" s="840"/>
      <c r="K44" s="840"/>
      <c r="L44" s="840"/>
      <c r="M44" s="840"/>
      <c r="N44" s="840"/>
      <c r="O44" s="840"/>
      <c r="P44" s="840"/>
      <c r="Q44" s="840"/>
      <c r="R44" s="840"/>
      <c r="S44" s="840"/>
      <c r="T44" s="840"/>
      <c r="U44" s="840"/>
      <c r="V44" s="840"/>
      <c r="W44" s="840"/>
      <c r="X44" s="840"/>
      <c r="Y44" s="840"/>
      <c r="Z44" s="840"/>
      <c r="AA44" s="840"/>
      <c r="AB44" s="840"/>
      <c r="AC44" s="840"/>
      <c r="AD44" s="840"/>
      <c r="AE44" s="840"/>
      <c r="AF44" s="840"/>
      <c r="AG44" s="840"/>
      <c r="AH44" s="840"/>
      <c r="AI44" s="840"/>
      <c r="AJ44" s="840"/>
      <c r="AK44" s="840"/>
      <c r="AL44" s="840"/>
      <c r="AM44" s="840"/>
      <c r="AN44" s="840"/>
      <c r="AO44" s="840"/>
      <c r="AP44" s="840"/>
      <c r="AQ44" s="840"/>
      <c r="AR44" s="840"/>
      <c r="AS44" s="840"/>
      <c r="AT44" s="840"/>
      <c r="AU44" s="840"/>
      <c r="AV44" s="113"/>
    </row>
    <row r="45" spans="1:48" s="110" customFormat="1" ht="18" customHeight="1">
      <c r="A45" s="111"/>
      <c r="B45" s="115"/>
      <c r="C45" s="840"/>
      <c r="D45" s="840"/>
      <c r="E45" s="840"/>
      <c r="F45" s="840"/>
      <c r="G45" s="840"/>
      <c r="H45" s="840"/>
      <c r="I45" s="840"/>
      <c r="J45" s="840"/>
      <c r="K45" s="840"/>
      <c r="L45" s="840"/>
      <c r="M45" s="840"/>
      <c r="N45" s="840"/>
      <c r="O45" s="840"/>
      <c r="P45" s="840"/>
      <c r="Q45" s="840"/>
      <c r="R45" s="840"/>
      <c r="S45" s="840"/>
      <c r="T45" s="840"/>
      <c r="U45" s="840"/>
      <c r="V45" s="840"/>
      <c r="W45" s="840"/>
      <c r="X45" s="840"/>
      <c r="Y45" s="840"/>
      <c r="Z45" s="840"/>
      <c r="AA45" s="840"/>
      <c r="AB45" s="840"/>
      <c r="AC45" s="840"/>
      <c r="AD45" s="840"/>
      <c r="AE45" s="840"/>
      <c r="AF45" s="840"/>
      <c r="AG45" s="840"/>
      <c r="AH45" s="840"/>
      <c r="AI45" s="840"/>
      <c r="AJ45" s="840"/>
      <c r="AK45" s="840"/>
      <c r="AL45" s="840"/>
      <c r="AM45" s="840"/>
      <c r="AN45" s="840"/>
      <c r="AO45" s="840"/>
      <c r="AP45" s="840"/>
      <c r="AQ45" s="840"/>
      <c r="AR45" s="840"/>
      <c r="AS45" s="840"/>
      <c r="AT45" s="840"/>
      <c r="AU45" s="840"/>
      <c r="AV45" s="113"/>
    </row>
    <row r="46" spans="1:48" s="110" customFormat="1" ht="18" customHeight="1">
      <c r="A46" s="111"/>
      <c r="B46" s="115"/>
      <c r="C46" s="840"/>
      <c r="D46" s="840"/>
      <c r="E46" s="840"/>
      <c r="F46" s="840"/>
      <c r="G46" s="840"/>
      <c r="H46" s="840"/>
      <c r="I46" s="840"/>
      <c r="J46" s="840"/>
      <c r="K46" s="840"/>
      <c r="L46" s="840"/>
      <c r="M46" s="840"/>
      <c r="N46" s="840"/>
      <c r="O46" s="840"/>
      <c r="P46" s="840"/>
      <c r="Q46" s="840"/>
      <c r="R46" s="840"/>
      <c r="S46" s="840"/>
      <c r="T46" s="840"/>
      <c r="U46" s="840"/>
      <c r="V46" s="840"/>
      <c r="W46" s="840"/>
      <c r="X46" s="840"/>
      <c r="Y46" s="840"/>
      <c r="Z46" s="840"/>
      <c r="AA46" s="840"/>
      <c r="AB46" s="840"/>
      <c r="AC46" s="840"/>
      <c r="AD46" s="840"/>
      <c r="AE46" s="840"/>
      <c r="AF46" s="840"/>
      <c r="AG46" s="840"/>
      <c r="AH46" s="840"/>
      <c r="AI46" s="840"/>
      <c r="AJ46" s="840"/>
      <c r="AK46" s="840"/>
      <c r="AL46" s="840"/>
      <c r="AM46" s="840"/>
      <c r="AN46" s="840"/>
      <c r="AO46" s="840"/>
      <c r="AP46" s="840"/>
      <c r="AQ46" s="840"/>
      <c r="AR46" s="840"/>
      <c r="AS46" s="840"/>
      <c r="AT46" s="840"/>
      <c r="AU46" s="840"/>
      <c r="AV46" s="113"/>
    </row>
    <row r="47" spans="1:48" s="110" customFormat="1" ht="18" customHeight="1">
      <c r="A47" s="111"/>
      <c r="B47" s="115"/>
      <c r="C47" s="840"/>
      <c r="D47" s="840"/>
      <c r="E47" s="840"/>
      <c r="F47" s="840"/>
      <c r="G47" s="840"/>
      <c r="H47" s="840"/>
      <c r="I47" s="840"/>
      <c r="J47" s="840"/>
      <c r="K47" s="840"/>
      <c r="L47" s="840"/>
      <c r="M47" s="840"/>
      <c r="N47" s="840"/>
      <c r="O47" s="840"/>
      <c r="P47" s="840"/>
      <c r="Q47" s="840"/>
      <c r="R47" s="840"/>
      <c r="S47" s="840"/>
      <c r="T47" s="840"/>
      <c r="U47" s="840"/>
      <c r="V47" s="840"/>
      <c r="W47" s="840"/>
      <c r="X47" s="840"/>
      <c r="Y47" s="840"/>
      <c r="Z47" s="840"/>
      <c r="AA47" s="840"/>
      <c r="AB47" s="840"/>
      <c r="AC47" s="840"/>
      <c r="AD47" s="840"/>
      <c r="AE47" s="840"/>
      <c r="AF47" s="840"/>
      <c r="AG47" s="840"/>
      <c r="AH47" s="840"/>
      <c r="AI47" s="840"/>
      <c r="AJ47" s="840"/>
      <c r="AK47" s="840"/>
      <c r="AL47" s="840"/>
      <c r="AM47" s="840"/>
      <c r="AN47" s="840"/>
      <c r="AO47" s="840"/>
      <c r="AP47" s="840"/>
      <c r="AQ47" s="840"/>
      <c r="AR47" s="840"/>
      <c r="AS47" s="840"/>
      <c r="AT47" s="840"/>
      <c r="AU47" s="840"/>
      <c r="AV47" s="113"/>
    </row>
    <row r="48" spans="1:48" s="110" customFormat="1" ht="18" customHeight="1">
      <c r="A48" s="111"/>
      <c r="B48" s="115"/>
      <c r="C48" s="840"/>
      <c r="D48" s="840"/>
      <c r="E48" s="840"/>
      <c r="F48" s="840"/>
      <c r="G48" s="840"/>
      <c r="H48" s="840"/>
      <c r="I48" s="840"/>
      <c r="J48" s="840"/>
      <c r="K48" s="840"/>
      <c r="L48" s="840"/>
      <c r="M48" s="840"/>
      <c r="N48" s="840"/>
      <c r="O48" s="840"/>
      <c r="P48" s="840"/>
      <c r="Q48" s="840"/>
      <c r="R48" s="840"/>
      <c r="S48" s="840"/>
      <c r="T48" s="840"/>
      <c r="U48" s="840"/>
      <c r="V48" s="840"/>
      <c r="W48" s="840"/>
      <c r="X48" s="840"/>
      <c r="Y48" s="840"/>
      <c r="Z48" s="840"/>
      <c r="AA48" s="840"/>
      <c r="AB48" s="840"/>
      <c r="AC48" s="840"/>
      <c r="AD48" s="840"/>
      <c r="AE48" s="840"/>
      <c r="AF48" s="840"/>
      <c r="AG48" s="840"/>
      <c r="AH48" s="840"/>
      <c r="AI48" s="840"/>
      <c r="AJ48" s="840"/>
      <c r="AK48" s="840"/>
      <c r="AL48" s="840"/>
      <c r="AM48" s="840"/>
      <c r="AN48" s="840"/>
      <c r="AO48" s="840"/>
      <c r="AP48" s="840"/>
      <c r="AQ48" s="840"/>
      <c r="AR48" s="840"/>
      <c r="AS48" s="840"/>
      <c r="AT48" s="840"/>
      <c r="AU48" s="840"/>
      <c r="AV48" s="113"/>
    </row>
    <row r="49" spans="1:48" s="110" customFormat="1" ht="10.5" customHeight="1">
      <c r="A49" s="111"/>
      <c r="B49" s="115"/>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2"/>
      <c r="AV49" s="113"/>
    </row>
    <row r="50" spans="1:48" s="110" customFormat="1" ht="18" customHeight="1">
      <c r="A50" s="111"/>
      <c r="B50" s="115" t="s">
        <v>310</v>
      </c>
      <c r="C50" s="840" t="s">
        <v>311</v>
      </c>
      <c r="D50" s="840"/>
      <c r="E50" s="840"/>
      <c r="F50" s="840"/>
      <c r="G50" s="840"/>
      <c r="H50" s="840"/>
      <c r="I50" s="840"/>
      <c r="J50" s="840"/>
      <c r="K50" s="840"/>
      <c r="L50" s="840"/>
      <c r="M50" s="840"/>
      <c r="N50" s="840"/>
      <c r="O50" s="840"/>
      <c r="P50" s="840"/>
      <c r="Q50" s="840"/>
      <c r="R50" s="840"/>
      <c r="S50" s="840"/>
      <c r="T50" s="840"/>
      <c r="U50" s="840"/>
      <c r="V50" s="840"/>
      <c r="W50" s="840"/>
      <c r="X50" s="840"/>
      <c r="Y50" s="840"/>
      <c r="Z50" s="840"/>
      <c r="AA50" s="840"/>
      <c r="AB50" s="840"/>
      <c r="AC50" s="840"/>
      <c r="AD50" s="840"/>
      <c r="AE50" s="840"/>
      <c r="AF50" s="840"/>
      <c r="AG50" s="840"/>
      <c r="AH50" s="840"/>
      <c r="AI50" s="840"/>
      <c r="AJ50" s="840"/>
      <c r="AK50" s="840"/>
      <c r="AL50" s="840"/>
      <c r="AM50" s="840"/>
      <c r="AN50" s="840"/>
      <c r="AO50" s="840"/>
      <c r="AP50" s="840"/>
      <c r="AQ50" s="840"/>
      <c r="AR50" s="840"/>
      <c r="AS50" s="840"/>
      <c r="AT50" s="840"/>
      <c r="AU50" s="840"/>
      <c r="AV50" s="113"/>
    </row>
    <row r="51" spans="1:48" s="110" customFormat="1" ht="18" customHeight="1">
      <c r="A51" s="111"/>
      <c r="B51" s="115"/>
      <c r="C51" s="840"/>
      <c r="D51" s="840"/>
      <c r="E51" s="840"/>
      <c r="F51" s="840"/>
      <c r="G51" s="840"/>
      <c r="H51" s="840"/>
      <c r="I51" s="840"/>
      <c r="J51" s="840"/>
      <c r="K51" s="840"/>
      <c r="L51" s="840"/>
      <c r="M51" s="840"/>
      <c r="N51" s="840"/>
      <c r="O51" s="840"/>
      <c r="P51" s="840"/>
      <c r="Q51" s="840"/>
      <c r="R51" s="840"/>
      <c r="S51" s="840"/>
      <c r="T51" s="840"/>
      <c r="U51" s="840"/>
      <c r="V51" s="840"/>
      <c r="W51" s="840"/>
      <c r="X51" s="840"/>
      <c r="Y51" s="840"/>
      <c r="Z51" s="840"/>
      <c r="AA51" s="840"/>
      <c r="AB51" s="840"/>
      <c r="AC51" s="840"/>
      <c r="AD51" s="840"/>
      <c r="AE51" s="840"/>
      <c r="AF51" s="840"/>
      <c r="AG51" s="840"/>
      <c r="AH51" s="840"/>
      <c r="AI51" s="840"/>
      <c r="AJ51" s="840"/>
      <c r="AK51" s="840"/>
      <c r="AL51" s="840"/>
      <c r="AM51" s="840"/>
      <c r="AN51" s="840"/>
      <c r="AO51" s="840"/>
      <c r="AP51" s="840"/>
      <c r="AQ51" s="840"/>
      <c r="AR51" s="840"/>
      <c r="AS51" s="840"/>
      <c r="AT51" s="840"/>
      <c r="AU51" s="840"/>
      <c r="AV51" s="113"/>
    </row>
    <row r="52" spans="1:48" s="110" customFormat="1" ht="18" customHeight="1">
      <c r="A52" s="111"/>
      <c r="B52" s="115"/>
      <c r="C52" s="840"/>
      <c r="D52" s="840"/>
      <c r="E52" s="840"/>
      <c r="F52" s="840"/>
      <c r="G52" s="840"/>
      <c r="H52" s="840"/>
      <c r="I52" s="840"/>
      <c r="J52" s="840"/>
      <c r="K52" s="840"/>
      <c r="L52" s="840"/>
      <c r="M52" s="840"/>
      <c r="N52" s="840"/>
      <c r="O52" s="840"/>
      <c r="P52" s="840"/>
      <c r="Q52" s="840"/>
      <c r="R52" s="840"/>
      <c r="S52" s="840"/>
      <c r="T52" s="840"/>
      <c r="U52" s="840"/>
      <c r="V52" s="840"/>
      <c r="W52" s="840"/>
      <c r="X52" s="840"/>
      <c r="Y52" s="840"/>
      <c r="Z52" s="840"/>
      <c r="AA52" s="840"/>
      <c r="AB52" s="840"/>
      <c r="AC52" s="840"/>
      <c r="AD52" s="840"/>
      <c r="AE52" s="840"/>
      <c r="AF52" s="840"/>
      <c r="AG52" s="840"/>
      <c r="AH52" s="840"/>
      <c r="AI52" s="840"/>
      <c r="AJ52" s="840"/>
      <c r="AK52" s="840"/>
      <c r="AL52" s="840"/>
      <c r="AM52" s="840"/>
      <c r="AN52" s="840"/>
      <c r="AO52" s="840"/>
      <c r="AP52" s="840"/>
      <c r="AQ52" s="840"/>
      <c r="AR52" s="840"/>
      <c r="AS52" s="840"/>
      <c r="AT52" s="840"/>
      <c r="AU52" s="840"/>
      <c r="AV52" s="113"/>
    </row>
    <row r="53" spans="1:48" s="110" customFormat="1" ht="18" customHeight="1">
      <c r="A53" s="111"/>
      <c r="B53" s="115"/>
      <c r="C53" s="840"/>
      <c r="D53" s="840"/>
      <c r="E53" s="840"/>
      <c r="F53" s="840"/>
      <c r="G53" s="840"/>
      <c r="H53" s="840"/>
      <c r="I53" s="840"/>
      <c r="J53" s="840"/>
      <c r="K53" s="840"/>
      <c r="L53" s="840"/>
      <c r="M53" s="840"/>
      <c r="N53" s="840"/>
      <c r="O53" s="840"/>
      <c r="P53" s="840"/>
      <c r="Q53" s="840"/>
      <c r="R53" s="840"/>
      <c r="S53" s="840"/>
      <c r="T53" s="840"/>
      <c r="U53" s="840"/>
      <c r="V53" s="840"/>
      <c r="W53" s="840"/>
      <c r="X53" s="840"/>
      <c r="Y53" s="840"/>
      <c r="Z53" s="840"/>
      <c r="AA53" s="840"/>
      <c r="AB53" s="840"/>
      <c r="AC53" s="840"/>
      <c r="AD53" s="840"/>
      <c r="AE53" s="840"/>
      <c r="AF53" s="840"/>
      <c r="AG53" s="840"/>
      <c r="AH53" s="840"/>
      <c r="AI53" s="840"/>
      <c r="AJ53" s="840"/>
      <c r="AK53" s="840"/>
      <c r="AL53" s="840"/>
      <c r="AM53" s="840"/>
      <c r="AN53" s="840"/>
      <c r="AO53" s="840"/>
      <c r="AP53" s="840"/>
      <c r="AQ53" s="840"/>
      <c r="AR53" s="840"/>
      <c r="AS53" s="840"/>
      <c r="AT53" s="840"/>
      <c r="AU53" s="840"/>
      <c r="AV53" s="113"/>
    </row>
    <row r="54" spans="1:48" s="110" customFormat="1" ht="18" customHeight="1">
      <c r="A54" s="111"/>
      <c r="B54" s="115"/>
      <c r="C54" s="840"/>
      <c r="D54" s="840"/>
      <c r="E54" s="840"/>
      <c r="F54" s="840"/>
      <c r="G54" s="840"/>
      <c r="H54" s="840"/>
      <c r="I54" s="840"/>
      <c r="J54" s="840"/>
      <c r="K54" s="840"/>
      <c r="L54" s="840"/>
      <c r="M54" s="840"/>
      <c r="N54" s="840"/>
      <c r="O54" s="840"/>
      <c r="P54" s="840"/>
      <c r="Q54" s="840"/>
      <c r="R54" s="840"/>
      <c r="S54" s="840"/>
      <c r="T54" s="840"/>
      <c r="U54" s="840"/>
      <c r="V54" s="840"/>
      <c r="W54" s="840"/>
      <c r="X54" s="840"/>
      <c r="Y54" s="840"/>
      <c r="Z54" s="840"/>
      <c r="AA54" s="840"/>
      <c r="AB54" s="840"/>
      <c r="AC54" s="840"/>
      <c r="AD54" s="840"/>
      <c r="AE54" s="840"/>
      <c r="AF54" s="840"/>
      <c r="AG54" s="840"/>
      <c r="AH54" s="840"/>
      <c r="AI54" s="840"/>
      <c r="AJ54" s="840"/>
      <c r="AK54" s="840"/>
      <c r="AL54" s="840"/>
      <c r="AM54" s="840"/>
      <c r="AN54" s="840"/>
      <c r="AO54" s="840"/>
      <c r="AP54" s="840"/>
      <c r="AQ54" s="840"/>
      <c r="AR54" s="840"/>
      <c r="AS54" s="840"/>
      <c r="AT54" s="840"/>
      <c r="AU54" s="840"/>
      <c r="AV54" s="113"/>
    </row>
    <row r="55" spans="1:48" s="110" customFormat="1" ht="18" customHeight="1">
      <c r="A55" s="111"/>
      <c r="B55" s="115"/>
      <c r="C55" s="840"/>
      <c r="D55" s="840"/>
      <c r="E55" s="840"/>
      <c r="F55" s="840"/>
      <c r="G55" s="840"/>
      <c r="H55" s="840"/>
      <c r="I55" s="840"/>
      <c r="J55" s="840"/>
      <c r="K55" s="840"/>
      <c r="L55" s="840"/>
      <c r="M55" s="840"/>
      <c r="N55" s="840"/>
      <c r="O55" s="840"/>
      <c r="P55" s="840"/>
      <c r="Q55" s="840"/>
      <c r="R55" s="840"/>
      <c r="S55" s="840"/>
      <c r="T55" s="840"/>
      <c r="U55" s="840"/>
      <c r="V55" s="840"/>
      <c r="W55" s="840"/>
      <c r="X55" s="840"/>
      <c r="Y55" s="840"/>
      <c r="Z55" s="840"/>
      <c r="AA55" s="840"/>
      <c r="AB55" s="840"/>
      <c r="AC55" s="840"/>
      <c r="AD55" s="840"/>
      <c r="AE55" s="840"/>
      <c r="AF55" s="840"/>
      <c r="AG55" s="840"/>
      <c r="AH55" s="840"/>
      <c r="AI55" s="840"/>
      <c r="AJ55" s="840"/>
      <c r="AK55" s="840"/>
      <c r="AL55" s="840"/>
      <c r="AM55" s="840"/>
      <c r="AN55" s="840"/>
      <c r="AO55" s="840"/>
      <c r="AP55" s="840"/>
      <c r="AQ55" s="840"/>
      <c r="AR55" s="840"/>
      <c r="AS55" s="840"/>
      <c r="AT55" s="840"/>
      <c r="AU55" s="840"/>
      <c r="AV55" s="113"/>
    </row>
    <row r="56" spans="1:48" s="110" customFormat="1" ht="18" customHeight="1">
      <c r="A56" s="111"/>
      <c r="B56" s="115"/>
      <c r="C56" s="840"/>
      <c r="D56" s="840"/>
      <c r="E56" s="840"/>
      <c r="F56" s="840"/>
      <c r="G56" s="840"/>
      <c r="H56" s="840"/>
      <c r="I56" s="840"/>
      <c r="J56" s="840"/>
      <c r="K56" s="840"/>
      <c r="L56" s="840"/>
      <c r="M56" s="840"/>
      <c r="N56" s="840"/>
      <c r="O56" s="840"/>
      <c r="P56" s="840"/>
      <c r="Q56" s="840"/>
      <c r="R56" s="840"/>
      <c r="S56" s="840"/>
      <c r="T56" s="840"/>
      <c r="U56" s="840"/>
      <c r="V56" s="840"/>
      <c r="W56" s="840"/>
      <c r="X56" s="840"/>
      <c r="Y56" s="840"/>
      <c r="Z56" s="840"/>
      <c r="AA56" s="840"/>
      <c r="AB56" s="840"/>
      <c r="AC56" s="840"/>
      <c r="AD56" s="840"/>
      <c r="AE56" s="840"/>
      <c r="AF56" s="840"/>
      <c r="AG56" s="840"/>
      <c r="AH56" s="840"/>
      <c r="AI56" s="840"/>
      <c r="AJ56" s="840"/>
      <c r="AK56" s="840"/>
      <c r="AL56" s="840"/>
      <c r="AM56" s="840"/>
      <c r="AN56" s="840"/>
      <c r="AO56" s="840"/>
      <c r="AP56" s="840"/>
      <c r="AQ56" s="840"/>
      <c r="AR56" s="840"/>
      <c r="AS56" s="840"/>
      <c r="AT56" s="840"/>
      <c r="AU56" s="840"/>
      <c r="AV56" s="113"/>
    </row>
    <row r="57" spans="1:48" s="110" customFormat="1" ht="18" customHeight="1">
      <c r="A57" s="111"/>
      <c r="B57" s="115"/>
      <c r="C57" s="840"/>
      <c r="D57" s="840"/>
      <c r="E57" s="840"/>
      <c r="F57" s="840"/>
      <c r="G57" s="840"/>
      <c r="H57" s="840"/>
      <c r="I57" s="840"/>
      <c r="J57" s="840"/>
      <c r="K57" s="840"/>
      <c r="L57" s="840"/>
      <c r="M57" s="840"/>
      <c r="N57" s="840"/>
      <c r="O57" s="840"/>
      <c r="P57" s="840"/>
      <c r="Q57" s="840"/>
      <c r="R57" s="840"/>
      <c r="S57" s="840"/>
      <c r="T57" s="840"/>
      <c r="U57" s="840"/>
      <c r="V57" s="840"/>
      <c r="W57" s="840"/>
      <c r="X57" s="840"/>
      <c r="Y57" s="840"/>
      <c r="Z57" s="840"/>
      <c r="AA57" s="840"/>
      <c r="AB57" s="840"/>
      <c r="AC57" s="840"/>
      <c r="AD57" s="840"/>
      <c r="AE57" s="840"/>
      <c r="AF57" s="840"/>
      <c r="AG57" s="840"/>
      <c r="AH57" s="840"/>
      <c r="AI57" s="840"/>
      <c r="AJ57" s="840"/>
      <c r="AK57" s="840"/>
      <c r="AL57" s="840"/>
      <c r="AM57" s="840"/>
      <c r="AN57" s="840"/>
      <c r="AO57" s="840"/>
      <c r="AP57" s="840"/>
      <c r="AQ57" s="840"/>
      <c r="AR57" s="840"/>
      <c r="AS57" s="840"/>
      <c r="AT57" s="840"/>
      <c r="AU57" s="840"/>
      <c r="AV57" s="113"/>
    </row>
    <row r="58" spans="1:48" s="110" customFormat="1" ht="18" customHeight="1">
      <c r="A58" s="111"/>
      <c r="B58" s="115"/>
      <c r="C58" s="840"/>
      <c r="D58" s="840"/>
      <c r="E58" s="840"/>
      <c r="F58" s="840"/>
      <c r="G58" s="840"/>
      <c r="H58" s="840"/>
      <c r="I58" s="840"/>
      <c r="J58" s="840"/>
      <c r="K58" s="840"/>
      <c r="L58" s="840"/>
      <c r="M58" s="840"/>
      <c r="N58" s="840"/>
      <c r="O58" s="840"/>
      <c r="P58" s="840"/>
      <c r="Q58" s="840"/>
      <c r="R58" s="840"/>
      <c r="S58" s="840"/>
      <c r="T58" s="840"/>
      <c r="U58" s="840"/>
      <c r="V58" s="840"/>
      <c r="W58" s="840"/>
      <c r="X58" s="840"/>
      <c r="Y58" s="840"/>
      <c r="Z58" s="840"/>
      <c r="AA58" s="840"/>
      <c r="AB58" s="840"/>
      <c r="AC58" s="840"/>
      <c r="AD58" s="840"/>
      <c r="AE58" s="840"/>
      <c r="AF58" s="840"/>
      <c r="AG58" s="840"/>
      <c r="AH58" s="840"/>
      <c r="AI58" s="840"/>
      <c r="AJ58" s="840"/>
      <c r="AK58" s="840"/>
      <c r="AL58" s="840"/>
      <c r="AM58" s="840"/>
      <c r="AN58" s="840"/>
      <c r="AO58" s="840"/>
      <c r="AP58" s="840"/>
      <c r="AQ58" s="840"/>
      <c r="AR58" s="840"/>
      <c r="AS58" s="840"/>
      <c r="AT58" s="840"/>
      <c r="AU58" s="840"/>
      <c r="AV58" s="113"/>
    </row>
    <row r="59" spans="1:48" s="110" customFormat="1" ht="8.25" customHeight="1">
      <c r="A59" s="111"/>
      <c r="B59" s="115"/>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2"/>
      <c r="AV59" s="113"/>
    </row>
    <row r="60" spans="1:48" s="110" customFormat="1" ht="18" customHeight="1">
      <c r="A60" s="111"/>
      <c r="B60" s="115" t="s">
        <v>312</v>
      </c>
      <c r="C60" s="832" t="s">
        <v>313</v>
      </c>
      <c r="D60" s="832"/>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c r="AF60" s="832"/>
      <c r="AG60" s="832"/>
      <c r="AH60" s="832"/>
      <c r="AI60" s="832"/>
      <c r="AJ60" s="832"/>
      <c r="AK60" s="832"/>
      <c r="AL60" s="832"/>
      <c r="AM60" s="832"/>
      <c r="AN60" s="832"/>
      <c r="AO60" s="832"/>
      <c r="AP60" s="832"/>
      <c r="AQ60" s="832"/>
      <c r="AR60" s="832"/>
      <c r="AS60" s="832"/>
      <c r="AT60" s="832"/>
      <c r="AU60" s="832"/>
      <c r="AV60" s="113"/>
    </row>
    <row r="61" spans="1:48" s="110" customFormat="1" ht="18" customHeight="1">
      <c r="A61" s="111"/>
      <c r="B61" s="115"/>
      <c r="C61" s="832"/>
      <c r="D61" s="832"/>
      <c r="E61" s="832"/>
      <c r="F61" s="832"/>
      <c r="G61" s="832"/>
      <c r="H61" s="832"/>
      <c r="I61" s="832"/>
      <c r="J61" s="832"/>
      <c r="K61" s="832"/>
      <c r="L61" s="832"/>
      <c r="M61" s="832"/>
      <c r="N61" s="832"/>
      <c r="O61" s="832"/>
      <c r="P61" s="832"/>
      <c r="Q61" s="832"/>
      <c r="R61" s="832"/>
      <c r="S61" s="832"/>
      <c r="T61" s="832"/>
      <c r="U61" s="832"/>
      <c r="V61" s="832"/>
      <c r="W61" s="832"/>
      <c r="X61" s="832"/>
      <c r="Y61" s="832"/>
      <c r="Z61" s="832"/>
      <c r="AA61" s="832"/>
      <c r="AB61" s="832"/>
      <c r="AC61" s="832"/>
      <c r="AD61" s="832"/>
      <c r="AE61" s="832"/>
      <c r="AF61" s="832"/>
      <c r="AG61" s="832"/>
      <c r="AH61" s="832"/>
      <c r="AI61" s="832"/>
      <c r="AJ61" s="832"/>
      <c r="AK61" s="832"/>
      <c r="AL61" s="832"/>
      <c r="AM61" s="832"/>
      <c r="AN61" s="832"/>
      <c r="AO61" s="832"/>
      <c r="AP61" s="832"/>
      <c r="AQ61" s="832"/>
      <c r="AR61" s="832"/>
      <c r="AS61" s="832"/>
      <c r="AT61" s="832"/>
      <c r="AU61" s="832"/>
      <c r="AV61" s="113"/>
    </row>
    <row r="62" spans="1:48" s="110" customFormat="1" ht="18" customHeight="1">
      <c r="A62" s="111"/>
      <c r="B62" s="115"/>
      <c r="C62" s="832"/>
      <c r="D62" s="832"/>
      <c r="E62" s="832"/>
      <c r="F62" s="832"/>
      <c r="G62" s="832"/>
      <c r="H62" s="832"/>
      <c r="I62" s="832"/>
      <c r="J62" s="832"/>
      <c r="K62" s="832"/>
      <c r="L62" s="832"/>
      <c r="M62" s="832"/>
      <c r="N62" s="832"/>
      <c r="O62" s="832"/>
      <c r="P62" s="832"/>
      <c r="Q62" s="832"/>
      <c r="R62" s="832"/>
      <c r="S62" s="832"/>
      <c r="T62" s="832"/>
      <c r="U62" s="832"/>
      <c r="V62" s="832"/>
      <c r="W62" s="832"/>
      <c r="X62" s="832"/>
      <c r="Y62" s="832"/>
      <c r="Z62" s="832"/>
      <c r="AA62" s="832"/>
      <c r="AB62" s="832"/>
      <c r="AC62" s="832"/>
      <c r="AD62" s="832"/>
      <c r="AE62" s="832"/>
      <c r="AF62" s="832"/>
      <c r="AG62" s="832"/>
      <c r="AH62" s="832"/>
      <c r="AI62" s="832"/>
      <c r="AJ62" s="832"/>
      <c r="AK62" s="832"/>
      <c r="AL62" s="832"/>
      <c r="AM62" s="832"/>
      <c r="AN62" s="832"/>
      <c r="AO62" s="832"/>
      <c r="AP62" s="832"/>
      <c r="AQ62" s="832"/>
      <c r="AR62" s="832"/>
      <c r="AS62" s="832"/>
      <c r="AT62" s="832"/>
      <c r="AU62" s="832"/>
      <c r="AV62" s="113"/>
    </row>
    <row r="63" spans="1:48" s="110" customFormat="1" ht="10.5" customHeight="1">
      <c r="A63" s="111"/>
      <c r="B63" s="115"/>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2"/>
      <c r="AV63" s="113"/>
    </row>
    <row r="64" spans="1:48" s="110" customFormat="1" ht="18" customHeight="1">
      <c r="A64" s="111"/>
      <c r="B64" s="115" t="s">
        <v>314</v>
      </c>
      <c r="C64" s="840" t="s">
        <v>315</v>
      </c>
      <c r="D64" s="840"/>
      <c r="E64" s="840"/>
      <c r="F64" s="840"/>
      <c r="G64" s="840"/>
      <c r="H64" s="840"/>
      <c r="I64" s="840"/>
      <c r="J64" s="840"/>
      <c r="K64" s="840"/>
      <c r="L64" s="840"/>
      <c r="M64" s="840"/>
      <c r="N64" s="840"/>
      <c r="O64" s="840"/>
      <c r="P64" s="840"/>
      <c r="Q64" s="840"/>
      <c r="R64" s="840"/>
      <c r="S64" s="840"/>
      <c r="T64" s="840"/>
      <c r="U64" s="840"/>
      <c r="V64" s="840"/>
      <c r="W64" s="840"/>
      <c r="X64" s="840"/>
      <c r="Y64" s="840"/>
      <c r="Z64" s="840"/>
      <c r="AA64" s="840"/>
      <c r="AB64" s="840"/>
      <c r="AC64" s="840"/>
      <c r="AD64" s="840"/>
      <c r="AE64" s="840"/>
      <c r="AF64" s="840"/>
      <c r="AG64" s="840"/>
      <c r="AH64" s="840"/>
      <c r="AI64" s="840"/>
      <c r="AJ64" s="840"/>
      <c r="AK64" s="840"/>
      <c r="AL64" s="840"/>
      <c r="AM64" s="840"/>
      <c r="AN64" s="840"/>
      <c r="AO64" s="840"/>
      <c r="AP64" s="840"/>
      <c r="AQ64" s="840"/>
      <c r="AR64" s="840"/>
      <c r="AS64" s="840"/>
      <c r="AT64" s="840"/>
      <c r="AU64" s="840"/>
      <c r="AV64" s="113"/>
    </row>
    <row r="65" spans="1:48" s="110" customFormat="1" ht="18" customHeight="1">
      <c r="A65" s="111"/>
      <c r="B65" s="115"/>
      <c r="C65" s="840"/>
      <c r="D65" s="840"/>
      <c r="E65" s="840"/>
      <c r="F65" s="840"/>
      <c r="G65" s="840"/>
      <c r="H65" s="840"/>
      <c r="I65" s="840"/>
      <c r="J65" s="840"/>
      <c r="K65" s="840"/>
      <c r="L65" s="840"/>
      <c r="M65" s="840"/>
      <c r="N65" s="840"/>
      <c r="O65" s="840"/>
      <c r="P65" s="840"/>
      <c r="Q65" s="840"/>
      <c r="R65" s="840"/>
      <c r="S65" s="840"/>
      <c r="T65" s="840"/>
      <c r="U65" s="840"/>
      <c r="V65" s="840"/>
      <c r="W65" s="840"/>
      <c r="X65" s="840"/>
      <c r="Y65" s="840"/>
      <c r="Z65" s="840"/>
      <c r="AA65" s="840"/>
      <c r="AB65" s="840"/>
      <c r="AC65" s="840"/>
      <c r="AD65" s="840"/>
      <c r="AE65" s="840"/>
      <c r="AF65" s="840"/>
      <c r="AG65" s="840"/>
      <c r="AH65" s="840"/>
      <c r="AI65" s="840"/>
      <c r="AJ65" s="840"/>
      <c r="AK65" s="840"/>
      <c r="AL65" s="840"/>
      <c r="AM65" s="840"/>
      <c r="AN65" s="840"/>
      <c r="AO65" s="840"/>
      <c r="AP65" s="840"/>
      <c r="AQ65" s="840"/>
      <c r="AR65" s="840"/>
      <c r="AS65" s="840"/>
      <c r="AT65" s="840"/>
      <c r="AU65" s="840"/>
      <c r="AV65" s="113"/>
    </row>
    <row r="66" spans="1:48" s="110" customFormat="1" ht="18" customHeight="1">
      <c r="A66" s="111"/>
      <c r="B66" s="115"/>
      <c r="C66" s="840"/>
      <c r="D66" s="840"/>
      <c r="E66" s="840"/>
      <c r="F66" s="840"/>
      <c r="G66" s="840"/>
      <c r="H66" s="840"/>
      <c r="I66" s="840"/>
      <c r="J66" s="840"/>
      <c r="K66" s="840"/>
      <c r="L66" s="840"/>
      <c r="M66" s="840"/>
      <c r="N66" s="840"/>
      <c r="O66" s="840"/>
      <c r="P66" s="840"/>
      <c r="Q66" s="840"/>
      <c r="R66" s="840"/>
      <c r="S66" s="840"/>
      <c r="T66" s="840"/>
      <c r="U66" s="840"/>
      <c r="V66" s="840"/>
      <c r="W66" s="840"/>
      <c r="X66" s="840"/>
      <c r="Y66" s="840"/>
      <c r="Z66" s="840"/>
      <c r="AA66" s="840"/>
      <c r="AB66" s="840"/>
      <c r="AC66" s="840"/>
      <c r="AD66" s="840"/>
      <c r="AE66" s="840"/>
      <c r="AF66" s="840"/>
      <c r="AG66" s="840"/>
      <c r="AH66" s="840"/>
      <c r="AI66" s="840"/>
      <c r="AJ66" s="840"/>
      <c r="AK66" s="840"/>
      <c r="AL66" s="840"/>
      <c r="AM66" s="840"/>
      <c r="AN66" s="840"/>
      <c r="AO66" s="840"/>
      <c r="AP66" s="840"/>
      <c r="AQ66" s="840"/>
      <c r="AR66" s="840"/>
      <c r="AS66" s="840"/>
      <c r="AT66" s="840"/>
      <c r="AU66" s="840"/>
      <c r="AV66" s="113"/>
    </row>
    <row r="67" spans="1:48" s="110" customFormat="1" ht="18" customHeight="1">
      <c r="A67" s="111"/>
      <c r="B67" s="115"/>
      <c r="C67" s="840"/>
      <c r="D67" s="840"/>
      <c r="E67" s="840"/>
      <c r="F67" s="840"/>
      <c r="G67" s="840"/>
      <c r="H67" s="840"/>
      <c r="I67" s="840"/>
      <c r="J67" s="840"/>
      <c r="K67" s="840"/>
      <c r="L67" s="840"/>
      <c r="M67" s="840"/>
      <c r="N67" s="840"/>
      <c r="O67" s="840"/>
      <c r="P67" s="840"/>
      <c r="Q67" s="840"/>
      <c r="R67" s="840"/>
      <c r="S67" s="840"/>
      <c r="T67" s="840"/>
      <c r="U67" s="840"/>
      <c r="V67" s="840"/>
      <c r="W67" s="840"/>
      <c r="X67" s="840"/>
      <c r="Y67" s="840"/>
      <c r="Z67" s="840"/>
      <c r="AA67" s="840"/>
      <c r="AB67" s="840"/>
      <c r="AC67" s="840"/>
      <c r="AD67" s="840"/>
      <c r="AE67" s="840"/>
      <c r="AF67" s="840"/>
      <c r="AG67" s="840"/>
      <c r="AH67" s="840"/>
      <c r="AI67" s="840"/>
      <c r="AJ67" s="840"/>
      <c r="AK67" s="840"/>
      <c r="AL67" s="840"/>
      <c r="AM67" s="840"/>
      <c r="AN67" s="840"/>
      <c r="AO67" s="840"/>
      <c r="AP67" s="840"/>
      <c r="AQ67" s="840"/>
      <c r="AR67" s="840"/>
      <c r="AS67" s="840"/>
      <c r="AT67" s="840"/>
      <c r="AU67" s="840"/>
      <c r="AV67" s="113"/>
    </row>
    <row r="68" spans="1:48" s="110" customFormat="1" ht="18" customHeight="1">
      <c r="A68" s="111"/>
      <c r="B68" s="115"/>
      <c r="C68" s="840"/>
      <c r="D68" s="840"/>
      <c r="E68" s="840"/>
      <c r="F68" s="840"/>
      <c r="G68" s="840"/>
      <c r="H68" s="840"/>
      <c r="I68" s="840"/>
      <c r="J68" s="840"/>
      <c r="K68" s="840"/>
      <c r="L68" s="840"/>
      <c r="M68" s="840"/>
      <c r="N68" s="840"/>
      <c r="O68" s="840"/>
      <c r="P68" s="840"/>
      <c r="Q68" s="840"/>
      <c r="R68" s="840"/>
      <c r="S68" s="840"/>
      <c r="T68" s="840"/>
      <c r="U68" s="840"/>
      <c r="V68" s="840"/>
      <c r="W68" s="840"/>
      <c r="X68" s="840"/>
      <c r="Y68" s="840"/>
      <c r="Z68" s="840"/>
      <c r="AA68" s="840"/>
      <c r="AB68" s="840"/>
      <c r="AC68" s="840"/>
      <c r="AD68" s="840"/>
      <c r="AE68" s="840"/>
      <c r="AF68" s="840"/>
      <c r="AG68" s="840"/>
      <c r="AH68" s="840"/>
      <c r="AI68" s="840"/>
      <c r="AJ68" s="840"/>
      <c r="AK68" s="840"/>
      <c r="AL68" s="840"/>
      <c r="AM68" s="840"/>
      <c r="AN68" s="840"/>
      <c r="AO68" s="840"/>
      <c r="AP68" s="840"/>
      <c r="AQ68" s="840"/>
      <c r="AR68" s="840"/>
      <c r="AS68" s="840"/>
      <c r="AT68" s="840"/>
      <c r="AU68" s="840"/>
      <c r="AV68" s="113"/>
    </row>
    <row r="69" spans="1:48" s="110" customFormat="1" ht="10.5" customHeight="1">
      <c r="A69" s="111"/>
      <c r="B69" s="115"/>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2"/>
      <c r="AV69" s="113"/>
    </row>
    <row r="70" spans="1:48" s="110" customFormat="1" ht="18" customHeight="1">
      <c r="A70" s="111"/>
      <c r="B70" s="115" t="s">
        <v>316</v>
      </c>
      <c r="C70" s="832" t="s">
        <v>317</v>
      </c>
      <c r="D70" s="832"/>
      <c r="E70" s="832"/>
      <c r="F70" s="832"/>
      <c r="G70" s="832"/>
      <c r="H70" s="832"/>
      <c r="I70" s="832"/>
      <c r="J70" s="832"/>
      <c r="K70" s="832"/>
      <c r="L70" s="832"/>
      <c r="M70" s="832"/>
      <c r="N70" s="832"/>
      <c r="O70" s="832"/>
      <c r="P70" s="832"/>
      <c r="Q70" s="832"/>
      <c r="R70" s="832"/>
      <c r="S70" s="832"/>
      <c r="T70" s="832"/>
      <c r="U70" s="832"/>
      <c r="V70" s="832"/>
      <c r="W70" s="832"/>
      <c r="X70" s="832"/>
      <c r="Y70" s="832"/>
      <c r="Z70" s="832"/>
      <c r="AA70" s="832"/>
      <c r="AB70" s="832"/>
      <c r="AC70" s="832"/>
      <c r="AD70" s="832"/>
      <c r="AE70" s="832"/>
      <c r="AF70" s="832"/>
      <c r="AG70" s="832"/>
      <c r="AH70" s="832"/>
      <c r="AI70" s="832"/>
      <c r="AJ70" s="832"/>
      <c r="AK70" s="832"/>
      <c r="AL70" s="832"/>
      <c r="AM70" s="832"/>
      <c r="AN70" s="832"/>
      <c r="AO70" s="832"/>
      <c r="AP70" s="832"/>
      <c r="AQ70" s="832"/>
      <c r="AR70" s="832"/>
      <c r="AS70" s="832"/>
      <c r="AT70" s="832"/>
      <c r="AU70" s="832"/>
      <c r="AV70" s="113"/>
    </row>
    <row r="71" spans="1:48" s="110" customFormat="1" ht="18" customHeight="1">
      <c r="A71" s="111"/>
      <c r="B71" s="115"/>
      <c r="C71" s="832"/>
      <c r="D71" s="832"/>
      <c r="E71" s="832"/>
      <c r="F71" s="832"/>
      <c r="G71" s="832"/>
      <c r="H71" s="832"/>
      <c r="I71" s="832"/>
      <c r="J71" s="832"/>
      <c r="K71" s="832"/>
      <c r="L71" s="832"/>
      <c r="M71" s="832"/>
      <c r="N71" s="832"/>
      <c r="O71" s="832"/>
      <c r="P71" s="832"/>
      <c r="Q71" s="832"/>
      <c r="R71" s="832"/>
      <c r="S71" s="832"/>
      <c r="T71" s="832"/>
      <c r="U71" s="832"/>
      <c r="V71" s="832"/>
      <c r="W71" s="832"/>
      <c r="X71" s="832"/>
      <c r="Y71" s="832"/>
      <c r="Z71" s="832"/>
      <c r="AA71" s="832"/>
      <c r="AB71" s="832"/>
      <c r="AC71" s="832"/>
      <c r="AD71" s="832"/>
      <c r="AE71" s="832"/>
      <c r="AF71" s="832"/>
      <c r="AG71" s="832"/>
      <c r="AH71" s="832"/>
      <c r="AI71" s="832"/>
      <c r="AJ71" s="832"/>
      <c r="AK71" s="832"/>
      <c r="AL71" s="832"/>
      <c r="AM71" s="832"/>
      <c r="AN71" s="832"/>
      <c r="AO71" s="832"/>
      <c r="AP71" s="832"/>
      <c r="AQ71" s="832"/>
      <c r="AR71" s="832"/>
      <c r="AS71" s="832"/>
      <c r="AT71" s="832"/>
      <c r="AU71" s="832"/>
      <c r="AV71" s="113"/>
    </row>
    <row r="72" spans="1:48" s="110" customFormat="1" ht="18" customHeight="1">
      <c r="A72" s="111"/>
      <c r="B72" s="115"/>
      <c r="C72" s="832"/>
      <c r="D72" s="832"/>
      <c r="E72" s="832"/>
      <c r="F72" s="832"/>
      <c r="G72" s="832"/>
      <c r="H72" s="832"/>
      <c r="I72" s="832"/>
      <c r="J72" s="832"/>
      <c r="K72" s="832"/>
      <c r="L72" s="832"/>
      <c r="M72" s="832"/>
      <c r="N72" s="832"/>
      <c r="O72" s="832"/>
      <c r="P72" s="832"/>
      <c r="Q72" s="832"/>
      <c r="R72" s="832"/>
      <c r="S72" s="832"/>
      <c r="T72" s="832"/>
      <c r="U72" s="832"/>
      <c r="V72" s="832"/>
      <c r="W72" s="832"/>
      <c r="X72" s="832"/>
      <c r="Y72" s="832"/>
      <c r="Z72" s="832"/>
      <c r="AA72" s="832"/>
      <c r="AB72" s="832"/>
      <c r="AC72" s="832"/>
      <c r="AD72" s="832"/>
      <c r="AE72" s="832"/>
      <c r="AF72" s="832"/>
      <c r="AG72" s="832"/>
      <c r="AH72" s="832"/>
      <c r="AI72" s="832"/>
      <c r="AJ72" s="832"/>
      <c r="AK72" s="832"/>
      <c r="AL72" s="832"/>
      <c r="AM72" s="832"/>
      <c r="AN72" s="832"/>
      <c r="AO72" s="832"/>
      <c r="AP72" s="832"/>
      <c r="AQ72" s="832"/>
      <c r="AR72" s="832"/>
      <c r="AS72" s="832"/>
      <c r="AT72" s="832"/>
      <c r="AU72" s="832"/>
      <c r="AV72" s="113"/>
    </row>
    <row r="73" spans="1:48" s="110" customFormat="1" ht="9" customHeight="1">
      <c r="A73" s="111"/>
      <c r="B73" s="115"/>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2"/>
      <c r="AV73" s="113"/>
    </row>
    <row r="74" spans="1:48" s="110" customFormat="1" ht="18" customHeight="1">
      <c r="A74" s="111"/>
      <c r="B74" s="115" t="s">
        <v>318</v>
      </c>
      <c r="C74" s="832" t="s">
        <v>319</v>
      </c>
      <c r="D74" s="832"/>
      <c r="E74" s="832"/>
      <c r="F74" s="832"/>
      <c r="G74" s="832"/>
      <c r="H74" s="832"/>
      <c r="I74" s="832"/>
      <c r="J74" s="832"/>
      <c r="K74" s="832"/>
      <c r="L74" s="832"/>
      <c r="M74" s="832"/>
      <c r="N74" s="832"/>
      <c r="O74" s="832"/>
      <c r="P74" s="832"/>
      <c r="Q74" s="832"/>
      <c r="R74" s="832"/>
      <c r="S74" s="832"/>
      <c r="T74" s="832"/>
      <c r="U74" s="832"/>
      <c r="V74" s="832"/>
      <c r="W74" s="832"/>
      <c r="X74" s="832"/>
      <c r="Y74" s="832"/>
      <c r="Z74" s="832"/>
      <c r="AA74" s="832"/>
      <c r="AB74" s="832"/>
      <c r="AC74" s="832"/>
      <c r="AD74" s="832"/>
      <c r="AE74" s="832"/>
      <c r="AF74" s="832"/>
      <c r="AG74" s="832"/>
      <c r="AH74" s="832"/>
      <c r="AI74" s="832"/>
      <c r="AJ74" s="832"/>
      <c r="AK74" s="832"/>
      <c r="AL74" s="832"/>
      <c r="AM74" s="832"/>
      <c r="AN74" s="832"/>
      <c r="AO74" s="832"/>
      <c r="AP74" s="832"/>
      <c r="AQ74" s="832"/>
      <c r="AR74" s="832"/>
      <c r="AS74" s="832"/>
      <c r="AT74" s="832"/>
      <c r="AU74" s="832"/>
      <c r="AV74" s="113"/>
    </row>
    <row r="75" spans="1:48" s="110" customFormat="1" ht="8.25" customHeight="1">
      <c r="A75" s="111"/>
      <c r="B75" s="115"/>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3"/>
    </row>
    <row r="76" spans="1:48" s="110" customFormat="1" ht="18" customHeight="1">
      <c r="A76" s="111"/>
      <c r="B76" s="115" t="s">
        <v>320</v>
      </c>
      <c r="C76" s="832" t="s">
        <v>321</v>
      </c>
      <c r="D76" s="832"/>
      <c r="E76" s="832"/>
      <c r="F76" s="832"/>
      <c r="G76" s="832"/>
      <c r="H76" s="832"/>
      <c r="I76" s="832"/>
      <c r="J76" s="832"/>
      <c r="K76" s="832"/>
      <c r="L76" s="832"/>
      <c r="M76" s="832"/>
      <c r="N76" s="832"/>
      <c r="O76" s="832"/>
      <c r="P76" s="832"/>
      <c r="Q76" s="832"/>
      <c r="R76" s="832"/>
      <c r="S76" s="832"/>
      <c r="T76" s="832"/>
      <c r="U76" s="832"/>
      <c r="V76" s="832"/>
      <c r="W76" s="832"/>
      <c r="X76" s="832"/>
      <c r="Y76" s="832"/>
      <c r="Z76" s="832"/>
      <c r="AA76" s="832"/>
      <c r="AB76" s="832"/>
      <c r="AC76" s="832"/>
      <c r="AD76" s="832"/>
      <c r="AE76" s="832"/>
      <c r="AF76" s="832"/>
      <c r="AG76" s="832"/>
      <c r="AH76" s="832"/>
      <c r="AI76" s="832"/>
      <c r="AJ76" s="832"/>
      <c r="AK76" s="832"/>
      <c r="AL76" s="832"/>
      <c r="AM76" s="832"/>
      <c r="AN76" s="832"/>
      <c r="AO76" s="832"/>
      <c r="AP76" s="832"/>
      <c r="AQ76" s="832"/>
      <c r="AR76" s="832"/>
      <c r="AS76" s="832"/>
      <c r="AT76" s="832"/>
      <c r="AU76" s="832"/>
      <c r="AV76" s="113"/>
    </row>
    <row r="77" spans="1:48" s="110" customFormat="1" ht="10.5" customHeight="1">
      <c r="A77" s="111"/>
      <c r="B77" s="114" t="s">
        <v>299</v>
      </c>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3"/>
    </row>
    <row r="78" spans="1:48" s="110" customFormat="1" ht="13.5" customHeight="1">
      <c r="A78" s="111"/>
      <c r="B78" s="114">
        <v>13</v>
      </c>
      <c r="C78" s="125" t="s">
        <v>322</v>
      </c>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3"/>
    </row>
    <row r="79" spans="1:48" s="110" customFormat="1" ht="10.5" customHeight="1" thickBot="1">
      <c r="A79" s="126"/>
      <c r="B79" s="127" t="s">
        <v>323</v>
      </c>
      <c r="C79" s="838" t="s">
        <v>299</v>
      </c>
      <c r="D79" s="839"/>
      <c r="E79" s="839"/>
      <c r="F79" s="839"/>
      <c r="G79" s="839"/>
      <c r="H79" s="839"/>
      <c r="I79" s="839"/>
      <c r="J79" s="839"/>
      <c r="K79" s="839"/>
      <c r="L79" s="839"/>
      <c r="M79" s="839"/>
      <c r="N79" s="839"/>
      <c r="O79" s="839"/>
      <c r="P79" s="839"/>
      <c r="Q79" s="839"/>
      <c r="R79" s="839"/>
      <c r="S79" s="839"/>
      <c r="T79" s="839"/>
      <c r="U79" s="839"/>
      <c r="V79" s="839"/>
      <c r="W79" s="839"/>
      <c r="X79" s="839"/>
      <c r="Y79" s="839"/>
      <c r="Z79" s="839"/>
      <c r="AA79" s="839"/>
      <c r="AB79" s="839"/>
      <c r="AC79" s="839"/>
      <c r="AD79" s="839"/>
      <c r="AE79" s="839"/>
      <c r="AF79" s="839"/>
      <c r="AG79" s="839"/>
      <c r="AH79" s="839"/>
      <c r="AI79" s="839"/>
      <c r="AJ79" s="839"/>
      <c r="AK79" s="839"/>
      <c r="AL79" s="839"/>
      <c r="AM79" s="839"/>
      <c r="AN79" s="839"/>
      <c r="AO79" s="839"/>
      <c r="AP79" s="839"/>
      <c r="AQ79" s="839"/>
      <c r="AR79" s="839"/>
      <c r="AS79" s="839"/>
      <c r="AT79" s="839"/>
      <c r="AU79" s="839"/>
      <c r="AV79" s="128"/>
    </row>
    <row r="80" spans="1:48" ht="13.5"/>
    <row r="81" ht="13.5"/>
    <row r="82" ht="13.5"/>
    <row r="83" ht="13.5"/>
    <row r="84" ht="13.5"/>
    <row r="85" ht="13.5"/>
    <row r="86" ht="13.5"/>
    <row r="87" ht="13.5"/>
  </sheetData>
  <mergeCells count="29">
    <mergeCell ref="C79:AU79"/>
    <mergeCell ref="C41:AU48"/>
    <mergeCell ref="C50:AU58"/>
    <mergeCell ref="C60:AU62"/>
    <mergeCell ref="C64:AU68"/>
    <mergeCell ref="C70:AU72"/>
    <mergeCell ref="C74:AU74"/>
    <mergeCell ref="C76:AU76"/>
    <mergeCell ref="C20:AT20"/>
    <mergeCell ref="C22:AU23"/>
    <mergeCell ref="C25:AU26"/>
    <mergeCell ref="C28:AU28"/>
    <mergeCell ref="C30:AU31"/>
    <mergeCell ref="A15:AV15"/>
    <mergeCell ref="A38:B38"/>
    <mergeCell ref="C38:AU39"/>
    <mergeCell ref="A3:AV3"/>
    <mergeCell ref="AN5:AV5"/>
    <mergeCell ref="Z7:AB7"/>
    <mergeCell ref="AC7:AE7"/>
    <mergeCell ref="AF7:AR7"/>
    <mergeCell ref="AC8:AE8"/>
    <mergeCell ref="AF8:AR8"/>
    <mergeCell ref="Z9:AB9"/>
    <mergeCell ref="AC9:AE9"/>
    <mergeCell ref="AF9:AR9"/>
    <mergeCell ref="AC10:AE10"/>
    <mergeCell ref="AF10:AO10"/>
    <mergeCell ref="A12:AV13"/>
  </mergeCells>
  <phoneticPr fontId="4" type="Hiragana" alignment="distributed"/>
  <pageMargins left="0.74803149606299213" right="0.55118110236220474" top="0.35433070866141736" bottom="0.19685039370078741" header="0.27559055118110237" footer="0.27559055118110237"/>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Y36"/>
  <sheetViews>
    <sheetView view="pageBreakPreview" zoomScaleNormal="100" workbookViewId="0">
      <selection sqref="A1:E1"/>
    </sheetView>
  </sheetViews>
  <sheetFormatPr defaultRowHeight="13.5"/>
  <cols>
    <col min="1" max="6" width="3.375" style="23" customWidth="1"/>
    <col min="7" max="11" width="6.375" style="23" customWidth="1"/>
    <col min="12" max="27" width="3.125" style="23" customWidth="1"/>
    <col min="28" max="16384" width="9" style="23"/>
  </cols>
  <sheetData>
    <row r="1" spans="1:25">
      <c r="A1" s="22" t="s">
        <v>105</v>
      </c>
    </row>
    <row r="3" spans="1:25">
      <c r="A3" s="485" t="s">
        <v>106</v>
      </c>
      <c r="B3" s="486"/>
      <c r="C3" s="486"/>
      <c r="D3" s="486"/>
      <c r="E3" s="486"/>
      <c r="F3" s="486"/>
      <c r="G3" s="486"/>
      <c r="H3" s="486"/>
      <c r="I3" s="486"/>
      <c r="J3" s="486"/>
      <c r="K3" s="486"/>
      <c r="L3" s="486"/>
      <c r="M3" s="486"/>
      <c r="N3" s="486"/>
      <c r="O3" s="486"/>
      <c r="P3" s="486"/>
      <c r="Q3" s="486"/>
      <c r="R3" s="486"/>
      <c r="S3" s="486"/>
      <c r="T3" s="486"/>
      <c r="U3" s="486"/>
      <c r="V3" s="486"/>
      <c r="W3" s="486"/>
      <c r="X3" s="486"/>
      <c r="Y3" s="486"/>
    </row>
    <row r="5" spans="1:25">
      <c r="A5" s="384" t="s">
        <v>107</v>
      </c>
      <c r="B5" s="385"/>
      <c r="C5" s="385"/>
      <c r="D5" s="385"/>
      <c r="E5" s="385"/>
      <c r="F5" s="386"/>
      <c r="G5" s="479" t="s">
        <v>108</v>
      </c>
      <c r="H5" s="487"/>
      <c r="I5" s="487"/>
      <c r="J5" s="487"/>
      <c r="K5" s="488"/>
      <c r="L5" s="479" t="s">
        <v>109</v>
      </c>
      <c r="M5" s="480"/>
      <c r="N5" s="480"/>
      <c r="O5" s="480"/>
      <c r="P5" s="480"/>
      <c r="Q5" s="480"/>
      <c r="R5" s="480"/>
      <c r="S5" s="480"/>
      <c r="T5" s="480"/>
      <c r="U5" s="480"/>
      <c r="V5" s="480"/>
      <c r="W5" s="480"/>
      <c r="X5" s="480"/>
      <c r="Y5" s="481"/>
    </row>
    <row r="6" spans="1:25">
      <c r="A6" s="387"/>
      <c r="B6" s="388"/>
      <c r="C6" s="388"/>
      <c r="D6" s="388"/>
      <c r="E6" s="388"/>
      <c r="F6" s="389"/>
      <c r="G6" s="489"/>
      <c r="H6" s="490"/>
      <c r="I6" s="490"/>
      <c r="J6" s="490"/>
      <c r="K6" s="491"/>
      <c r="L6" s="482"/>
      <c r="M6" s="483"/>
      <c r="N6" s="483"/>
      <c r="O6" s="483"/>
      <c r="P6" s="483"/>
      <c r="Q6" s="483"/>
      <c r="R6" s="483"/>
      <c r="S6" s="483"/>
      <c r="T6" s="483"/>
      <c r="U6" s="483"/>
      <c r="V6" s="483"/>
      <c r="W6" s="483"/>
      <c r="X6" s="483"/>
      <c r="Y6" s="484"/>
    </row>
    <row r="7" spans="1:25" ht="22.5" customHeight="1">
      <c r="A7" s="492"/>
      <c r="B7" s="492"/>
      <c r="C7" s="492"/>
      <c r="D7" s="492"/>
      <c r="E7" s="492"/>
      <c r="F7" s="492"/>
      <c r="G7" s="492"/>
      <c r="H7" s="492"/>
      <c r="I7" s="492"/>
      <c r="J7" s="492"/>
      <c r="K7" s="492"/>
      <c r="L7" s="24"/>
      <c r="M7" s="25"/>
      <c r="N7" s="25"/>
      <c r="O7" s="25"/>
      <c r="P7" s="25"/>
      <c r="Q7" s="25"/>
      <c r="R7" s="25"/>
      <c r="S7" s="25"/>
      <c r="T7" s="25"/>
      <c r="U7" s="26"/>
      <c r="V7" s="26"/>
      <c r="W7" s="26"/>
      <c r="X7" s="26"/>
      <c r="Y7" s="27"/>
    </row>
    <row r="8" spans="1:25" ht="22.5" customHeight="1">
      <c r="A8" s="492"/>
      <c r="B8" s="492"/>
      <c r="C8" s="492"/>
      <c r="D8" s="492"/>
      <c r="E8" s="492"/>
      <c r="F8" s="492"/>
      <c r="G8" s="492"/>
      <c r="H8" s="492"/>
      <c r="I8" s="492"/>
      <c r="J8" s="492"/>
      <c r="K8" s="492"/>
      <c r="L8" s="24"/>
      <c r="M8" s="25"/>
      <c r="N8" s="25"/>
      <c r="O8" s="25"/>
      <c r="P8" s="25"/>
      <c r="Q8" s="25"/>
      <c r="R8" s="25"/>
      <c r="S8" s="25"/>
      <c r="T8" s="25"/>
      <c r="U8" s="26"/>
      <c r="V8" s="26"/>
      <c r="W8" s="26"/>
      <c r="X8" s="26"/>
      <c r="Y8" s="27"/>
    </row>
    <row r="9" spans="1:25" ht="22.5" customHeight="1">
      <c r="A9" s="492"/>
      <c r="B9" s="492"/>
      <c r="C9" s="492"/>
      <c r="D9" s="492"/>
      <c r="E9" s="492"/>
      <c r="F9" s="492"/>
      <c r="G9" s="492"/>
      <c r="H9" s="492"/>
      <c r="I9" s="492"/>
      <c r="J9" s="492"/>
      <c r="K9" s="492"/>
      <c r="L9" s="24"/>
      <c r="M9" s="25"/>
      <c r="N9" s="25"/>
      <c r="O9" s="25"/>
      <c r="P9" s="25"/>
      <c r="Q9" s="25"/>
      <c r="R9" s="25"/>
      <c r="S9" s="25"/>
      <c r="T9" s="25"/>
      <c r="U9" s="26"/>
      <c r="V9" s="26"/>
      <c r="W9" s="26"/>
      <c r="X9" s="26"/>
      <c r="Y9" s="27"/>
    </row>
    <row r="10" spans="1:25" ht="22.5" customHeight="1">
      <c r="A10" s="492"/>
      <c r="B10" s="492"/>
      <c r="C10" s="492"/>
      <c r="D10" s="492"/>
      <c r="E10" s="492"/>
      <c r="F10" s="492"/>
      <c r="G10" s="492"/>
      <c r="H10" s="492"/>
      <c r="I10" s="492"/>
      <c r="J10" s="492"/>
      <c r="K10" s="492"/>
      <c r="L10" s="24"/>
      <c r="M10" s="25"/>
      <c r="N10" s="25"/>
      <c r="O10" s="25"/>
      <c r="P10" s="25"/>
      <c r="Q10" s="25"/>
      <c r="R10" s="25"/>
      <c r="S10" s="25"/>
      <c r="T10" s="25"/>
      <c r="U10" s="26"/>
      <c r="V10" s="26"/>
      <c r="W10" s="26"/>
      <c r="X10" s="26"/>
      <c r="Y10" s="27"/>
    </row>
    <row r="11" spans="1:25" ht="22.5" customHeight="1">
      <c r="A11" s="492"/>
      <c r="B11" s="492"/>
      <c r="C11" s="492"/>
      <c r="D11" s="492"/>
      <c r="E11" s="492"/>
      <c r="F11" s="492"/>
      <c r="G11" s="492"/>
      <c r="H11" s="492"/>
      <c r="I11" s="492"/>
      <c r="J11" s="492"/>
      <c r="K11" s="492"/>
      <c r="L11" s="24"/>
      <c r="M11" s="25"/>
      <c r="N11" s="25"/>
      <c r="O11" s="25"/>
      <c r="P11" s="25"/>
      <c r="Q11" s="25"/>
      <c r="R11" s="25"/>
      <c r="S11" s="25"/>
      <c r="T11" s="25"/>
      <c r="U11" s="26"/>
      <c r="V11" s="26"/>
      <c r="W11" s="26"/>
      <c r="X11" s="26"/>
      <c r="Y11" s="27"/>
    </row>
    <row r="12" spans="1:25" ht="22.5" customHeight="1">
      <c r="A12" s="492"/>
      <c r="B12" s="492"/>
      <c r="C12" s="492"/>
      <c r="D12" s="492"/>
      <c r="E12" s="492"/>
      <c r="F12" s="492"/>
      <c r="G12" s="492"/>
      <c r="H12" s="492"/>
      <c r="I12" s="492"/>
      <c r="J12" s="492"/>
      <c r="K12" s="492"/>
      <c r="L12" s="24"/>
      <c r="M12" s="25"/>
      <c r="N12" s="25"/>
      <c r="O12" s="25"/>
      <c r="P12" s="25"/>
      <c r="Q12" s="25"/>
      <c r="R12" s="25"/>
      <c r="S12" s="25"/>
      <c r="T12" s="25"/>
      <c r="U12" s="26"/>
      <c r="V12" s="26"/>
      <c r="W12" s="26"/>
      <c r="X12" s="26"/>
      <c r="Y12" s="27"/>
    </row>
    <row r="13" spans="1:25" ht="22.5" customHeight="1">
      <c r="A13" s="492"/>
      <c r="B13" s="492"/>
      <c r="C13" s="492"/>
      <c r="D13" s="492"/>
      <c r="E13" s="492"/>
      <c r="F13" s="492"/>
      <c r="G13" s="492"/>
      <c r="H13" s="492"/>
      <c r="I13" s="492"/>
      <c r="J13" s="492"/>
      <c r="K13" s="492"/>
      <c r="L13" s="24"/>
      <c r="M13" s="25"/>
      <c r="N13" s="25"/>
      <c r="O13" s="25"/>
      <c r="P13" s="25"/>
      <c r="Q13" s="25"/>
      <c r="R13" s="25"/>
      <c r="S13" s="25"/>
      <c r="T13" s="25"/>
      <c r="U13" s="26"/>
      <c r="V13" s="26"/>
      <c r="W13" s="26"/>
      <c r="X13" s="26"/>
      <c r="Y13" s="27"/>
    </row>
    <row r="14" spans="1:25" ht="22.5" customHeight="1">
      <c r="A14" s="492"/>
      <c r="B14" s="492"/>
      <c r="C14" s="492"/>
      <c r="D14" s="492"/>
      <c r="E14" s="492"/>
      <c r="F14" s="492"/>
      <c r="G14" s="492"/>
      <c r="H14" s="492"/>
      <c r="I14" s="492"/>
      <c r="J14" s="492"/>
      <c r="K14" s="492"/>
      <c r="L14" s="24"/>
      <c r="M14" s="25"/>
      <c r="N14" s="25"/>
      <c r="O14" s="25"/>
      <c r="P14" s="25"/>
      <c r="Q14" s="25"/>
      <c r="R14" s="25"/>
      <c r="S14" s="25"/>
      <c r="T14" s="25"/>
      <c r="U14" s="26"/>
      <c r="V14" s="26"/>
      <c r="W14" s="26"/>
      <c r="X14" s="26"/>
      <c r="Y14" s="27"/>
    </row>
    <row r="15" spans="1:25" ht="22.5" customHeight="1">
      <c r="A15" s="492"/>
      <c r="B15" s="492"/>
      <c r="C15" s="492"/>
      <c r="D15" s="492"/>
      <c r="E15" s="492"/>
      <c r="F15" s="492"/>
      <c r="G15" s="492"/>
      <c r="H15" s="492"/>
      <c r="I15" s="492"/>
      <c r="J15" s="492"/>
      <c r="K15" s="492"/>
      <c r="L15" s="24"/>
      <c r="M15" s="25"/>
      <c r="N15" s="25"/>
      <c r="O15" s="25"/>
      <c r="P15" s="25"/>
      <c r="Q15" s="25"/>
      <c r="R15" s="25"/>
      <c r="S15" s="25"/>
      <c r="T15" s="25"/>
      <c r="U15" s="26"/>
      <c r="V15" s="26"/>
      <c r="W15" s="26"/>
      <c r="X15" s="26"/>
      <c r="Y15" s="27"/>
    </row>
    <row r="16" spans="1:25" ht="22.5" customHeight="1">
      <c r="A16" s="492"/>
      <c r="B16" s="492"/>
      <c r="C16" s="492"/>
      <c r="D16" s="492"/>
      <c r="E16" s="492"/>
      <c r="F16" s="492"/>
      <c r="G16" s="492"/>
      <c r="H16" s="492"/>
      <c r="I16" s="492"/>
      <c r="J16" s="492"/>
      <c r="K16" s="492"/>
      <c r="L16" s="24"/>
      <c r="M16" s="25"/>
      <c r="N16" s="25"/>
      <c r="O16" s="25"/>
      <c r="P16" s="25"/>
      <c r="Q16" s="25"/>
      <c r="R16" s="25"/>
      <c r="S16" s="25"/>
      <c r="T16" s="25"/>
      <c r="U16" s="26"/>
      <c r="V16" s="26"/>
      <c r="W16" s="26"/>
      <c r="X16" s="26"/>
      <c r="Y16" s="27"/>
    </row>
    <row r="17" spans="1:25" ht="22.5" customHeight="1">
      <c r="A17" s="492"/>
      <c r="B17" s="492"/>
      <c r="C17" s="492"/>
      <c r="D17" s="492"/>
      <c r="E17" s="492"/>
      <c r="F17" s="492"/>
      <c r="G17" s="492"/>
      <c r="H17" s="492"/>
      <c r="I17" s="492"/>
      <c r="J17" s="492"/>
      <c r="K17" s="492"/>
      <c r="L17" s="24"/>
      <c r="M17" s="25"/>
      <c r="N17" s="25"/>
      <c r="O17" s="25"/>
      <c r="P17" s="25"/>
      <c r="Q17" s="25"/>
      <c r="R17" s="25"/>
      <c r="S17" s="25"/>
      <c r="T17" s="25"/>
      <c r="U17" s="26"/>
      <c r="V17" s="26"/>
      <c r="W17" s="26"/>
      <c r="X17" s="26"/>
      <c r="Y17" s="27"/>
    </row>
    <row r="18" spans="1:25" ht="22.5" customHeight="1">
      <c r="A18" s="492"/>
      <c r="B18" s="492"/>
      <c r="C18" s="492"/>
      <c r="D18" s="492"/>
      <c r="E18" s="492"/>
      <c r="F18" s="492"/>
      <c r="G18" s="492"/>
      <c r="H18" s="492"/>
      <c r="I18" s="492"/>
      <c r="J18" s="492"/>
      <c r="K18" s="492"/>
      <c r="L18" s="24"/>
      <c r="M18" s="25"/>
      <c r="N18" s="25"/>
      <c r="O18" s="25"/>
      <c r="P18" s="25"/>
      <c r="Q18" s="25"/>
      <c r="R18" s="25"/>
      <c r="S18" s="25"/>
      <c r="T18" s="25"/>
      <c r="U18" s="26"/>
      <c r="V18" s="26"/>
      <c r="W18" s="26"/>
      <c r="X18" s="26"/>
      <c r="Y18" s="27"/>
    </row>
    <row r="19" spans="1:25">
      <c r="A19" s="22"/>
    </row>
    <row r="21" spans="1:25">
      <c r="A21" s="485" t="s">
        <v>110</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6"/>
    </row>
    <row r="23" spans="1:25">
      <c r="A23" s="384" t="s">
        <v>107</v>
      </c>
      <c r="B23" s="385"/>
      <c r="C23" s="385"/>
      <c r="D23" s="385"/>
      <c r="E23" s="385"/>
      <c r="F23" s="386"/>
      <c r="G23" s="479" t="s">
        <v>108</v>
      </c>
      <c r="H23" s="487"/>
      <c r="I23" s="487"/>
      <c r="J23" s="487"/>
      <c r="K23" s="488"/>
      <c r="L23" s="479" t="s">
        <v>109</v>
      </c>
      <c r="M23" s="480"/>
      <c r="N23" s="480"/>
      <c r="O23" s="480"/>
      <c r="P23" s="480"/>
      <c r="Q23" s="480"/>
      <c r="R23" s="480"/>
      <c r="S23" s="480"/>
      <c r="T23" s="480"/>
      <c r="U23" s="480"/>
      <c r="V23" s="480"/>
      <c r="W23" s="480"/>
      <c r="X23" s="480"/>
      <c r="Y23" s="481"/>
    </row>
    <row r="24" spans="1:25">
      <c r="A24" s="387"/>
      <c r="B24" s="388"/>
      <c r="C24" s="388"/>
      <c r="D24" s="388"/>
      <c r="E24" s="388"/>
      <c r="F24" s="389"/>
      <c r="G24" s="489"/>
      <c r="H24" s="490"/>
      <c r="I24" s="490"/>
      <c r="J24" s="490"/>
      <c r="K24" s="491"/>
      <c r="L24" s="482"/>
      <c r="M24" s="483"/>
      <c r="N24" s="483"/>
      <c r="O24" s="483"/>
      <c r="P24" s="483"/>
      <c r="Q24" s="483"/>
      <c r="R24" s="483"/>
      <c r="S24" s="483"/>
      <c r="T24" s="483"/>
      <c r="U24" s="483"/>
      <c r="V24" s="483"/>
      <c r="W24" s="483"/>
      <c r="X24" s="483"/>
      <c r="Y24" s="484"/>
    </row>
    <row r="25" spans="1:25" ht="22.5" customHeight="1">
      <c r="A25" s="492"/>
      <c r="B25" s="492"/>
      <c r="C25" s="492"/>
      <c r="D25" s="492"/>
      <c r="E25" s="492"/>
      <c r="F25" s="492"/>
      <c r="G25" s="492"/>
      <c r="H25" s="492"/>
      <c r="I25" s="492"/>
      <c r="J25" s="492"/>
      <c r="K25" s="492"/>
      <c r="L25" s="24"/>
      <c r="M25" s="25"/>
      <c r="N25" s="25"/>
      <c r="O25" s="25"/>
      <c r="P25" s="25"/>
      <c r="Q25" s="25"/>
      <c r="R25" s="25"/>
      <c r="S25" s="25"/>
      <c r="T25" s="25"/>
      <c r="U25" s="26"/>
      <c r="V25" s="26"/>
      <c r="W25" s="26"/>
      <c r="X25" s="26"/>
      <c r="Y25" s="27"/>
    </row>
    <row r="26" spans="1:25" ht="22.5" customHeight="1">
      <c r="A26" s="492"/>
      <c r="B26" s="492"/>
      <c r="C26" s="492"/>
      <c r="D26" s="492"/>
      <c r="E26" s="492"/>
      <c r="F26" s="492"/>
      <c r="G26" s="492"/>
      <c r="H26" s="492"/>
      <c r="I26" s="492"/>
      <c r="J26" s="492"/>
      <c r="K26" s="492"/>
      <c r="L26" s="24"/>
      <c r="M26" s="25"/>
      <c r="N26" s="25"/>
      <c r="O26" s="25"/>
      <c r="P26" s="25"/>
      <c r="Q26" s="25"/>
      <c r="R26" s="25"/>
      <c r="S26" s="25"/>
      <c r="T26" s="25"/>
      <c r="U26" s="26"/>
      <c r="V26" s="26"/>
      <c r="W26" s="26"/>
      <c r="X26" s="26"/>
      <c r="Y26" s="27"/>
    </row>
    <row r="27" spans="1:25" ht="22.5" customHeight="1">
      <c r="A27" s="492"/>
      <c r="B27" s="492"/>
      <c r="C27" s="492"/>
      <c r="D27" s="492"/>
      <c r="E27" s="492"/>
      <c r="F27" s="492"/>
      <c r="G27" s="492"/>
      <c r="H27" s="492"/>
      <c r="I27" s="492"/>
      <c r="J27" s="492"/>
      <c r="K27" s="492"/>
      <c r="L27" s="24"/>
      <c r="M27" s="25"/>
      <c r="N27" s="25"/>
      <c r="O27" s="25"/>
      <c r="P27" s="25"/>
      <c r="Q27" s="25"/>
      <c r="R27" s="25"/>
      <c r="S27" s="25"/>
      <c r="T27" s="25"/>
      <c r="U27" s="26"/>
      <c r="V27" s="26"/>
      <c r="W27" s="26"/>
      <c r="X27" s="26"/>
      <c r="Y27" s="27"/>
    </row>
    <row r="28" spans="1:25" ht="22.5" customHeight="1">
      <c r="A28" s="492"/>
      <c r="B28" s="492"/>
      <c r="C28" s="492"/>
      <c r="D28" s="492"/>
      <c r="E28" s="492"/>
      <c r="F28" s="492"/>
      <c r="G28" s="492"/>
      <c r="H28" s="492"/>
      <c r="I28" s="492"/>
      <c r="J28" s="492"/>
      <c r="K28" s="492"/>
      <c r="L28" s="24"/>
      <c r="M28" s="25"/>
      <c r="N28" s="25"/>
      <c r="O28" s="25"/>
      <c r="P28" s="25"/>
      <c r="Q28" s="25"/>
      <c r="R28" s="25"/>
      <c r="S28" s="25"/>
      <c r="T28" s="25"/>
      <c r="U28" s="26"/>
      <c r="V28" s="26"/>
      <c r="W28" s="26"/>
      <c r="X28" s="26"/>
      <c r="Y28" s="27"/>
    </row>
    <row r="29" spans="1:25" ht="22.5" customHeight="1">
      <c r="A29" s="492"/>
      <c r="B29" s="492"/>
      <c r="C29" s="492"/>
      <c r="D29" s="492"/>
      <c r="E29" s="492"/>
      <c r="F29" s="492"/>
      <c r="G29" s="492"/>
      <c r="H29" s="492"/>
      <c r="I29" s="492"/>
      <c r="J29" s="492"/>
      <c r="K29" s="492"/>
      <c r="L29" s="24"/>
      <c r="M29" s="25"/>
      <c r="N29" s="25"/>
      <c r="O29" s="25"/>
      <c r="P29" s="25"/>
      <c r="Q29" s="25"/>
      <c r="R29" s="25"/>
      <c r="S29" s="25"/>
      <c r="T29" s="25"/>
      <c r="U29" s="26"/>
      <c r="V29" s="26"/>
      <c r="W29" s="26"/>
      <c r="X29" s="26"/>
      <c r="Y29" s="27"/>
    </row>
    <row r="30" spans="1:25" ht="22.5" customHeight="1">
      <c r="A30" s="492"/>
      <c r="B30" s="492"/>
      <c r="C30" s="492"/>
      <c r="D30" s="492"/>
      <c r="E30" s="492"/>
      <c r="F30" s="492"/>
      <c r="G30" s="492"/>
      <c r="H30" s="492"/>
      <c r="I30" s="492"/>
      <c r="J30" s="492"/>
      <c r="K30" s="492"/>
      <c r="L30" s="24"/>
      <c r="M30" s="25"/>
      <c r="N30" s="25"/>
      <c r="O30" s="25"/>
      <c r="P30" s="25"/>
      <c r="Q30" s="25"/>
      <c r="R30" s="25"/>
      <c r="S30" s="25"/>
      <c r="T30" s="25"/>
      <c r="U30" s="26"/>
      <c r="V30" s="26"/>
      <c r="W30" s="26"/>
      <c r="X30" s="26"/>
      <c r="Y30" s="27"/>
    </row>
    <row r="31" spans="1:25" ht="22.5" customHeight="1">
      <c r="A31" s="492"/>
      <c r="B31" s="492"/>
      <c r="C31" s="492"/>
      <c r="D31" s="492"/>
      <c r="E31" s="492"/>
      <c r="F31" s="492"/>
      <c r="G31" s="492"/>
      <c r="H31" s="492"/>
      <c r="I31" s="492"/>
      <c r="J31" s="492"/>
      <c r="K31" s="492"/>
      <c r="L31" s="24"/>
      <c r="M31" s="25"/>
      <c r="N31" s="25"/>
      <c r="O31" s="25"/>
      <c r="P31" s="25"/>
      <c r="Q31" s="25"/>
      <c r="R31" s="25"/>
      <c r="S31" s="25"/>
      <c r="T31" s="25"/>
      <c r="U31" s="26"/>
      <c r="V31" s="26"/>
      <c r="W31" s="26"/>
      <c r="X31" s="26"/>
      <c r="Y31" s="27"/>
    </row>
    <row r="32" spans="1:25" ht="22.5" customHeight="1">
      <c r="A32" s="492"/>
      <c r="B32" s="492"/>
      <c r="C32" s="492"/>
      <c r="D32" s="492"/>
      <c r="E32" s="492"/>
      <c r="F32" s="492"/>
      <c r="G32" s="492"/>
      <c r="H32" s="492"/>
      <c r="I32" s="492"/>
      <c r="J32" s="492"/>
      <c r="K32" s="492"/>
      <c r="L32" s="24"/>
      <c r="M32" s="25"/>
      <c r="N32" s="25"/>
      <c r="O32" s="25"/>
      <c r="P32" s="25"/>
      <c r="Q32" s="25"/>
      <c r="R32" s="25"/>
      <c r="S32" s="25"/>
      <c r="T32" s="25"/>
      <c r="U32" s="26"/>
      <c r="V32" s="26"/>
      <c r="W32" s="26"/>
      <c r="X32" s="26"/>
      <c r="Y32" s="27"/>
    </row>
    <row r="33" spans="1:25" ht="22.5" customHeight="1">
      <c r="A33" s="492"/>
      <c r="B33" s="492"/>
      <c r="C33" s="492"/>
      <c r="D33" s="492"/>
      <c r="E33" s="492"/>
      <c r="F33" s="492"/>
      <c r="G33" s="492"/>
      <c r="H33" s="492"/>
      <c r="I33" s="492"/>
      <c r="J33" s="492"/>
      <c r="K33" s="492"/>
      <c r="L33" s="24"/>
      <c r="M33" s="25"/>
      <c r="N33" s="25"/>
      <c r="O33" s="25"/>
      <c r="P33" s="25"/>
      <c r="Q33" s="25"/>
      <c r="R33" s="25"/>
      <c r="S33" s="25"/>
      <c r="T33" s="25"/>
      <c r="U33" s="26"/>
      <c r="V33" s="26"/>
      <c r="W33" s="26"/>
      <c r="X33" s="26"/>
      <c r="Y33" s="27"/>
    </row>
    <row r="34" spans="1:25" ht="22.5" customHeight="1">
      <c r="A34" s="492"/>
      <c r="B34" s="492"/>
      <c r="C34" s="492"/>
      <c r="D34" s="492"/>
      <c r="E34" s="492"/>
      <c r="F34" s="492"/>
      <c r="G34" s="492"/>
      <c r="H34" s="492"/>
      <c r="I34" s="492"/>
      <c r="J34" s="492"/>
      <c r="K34" s="492"/>
      <c r="L34" s="24"/>
      <c r="M34" s="25"/>
      <c r="N34" s="25"/>
      <c r="O34" s="25"/>
      <c r="P34" s="25"/>
      <c r="Q34" s="25"/>
      <c r="R34" s="25"/>
      <c r="S34" s="25"/>
      <c r="T34" s="25"/>
      <c r="U34" s="26"/>
      <c r="V34" s="26"/>
      <c r="W34" s="26"/>
      <c r="X34" s="26"/>
      <c r="Y34" s="27"/>
    </row>
    <row r="35" spans="1:25" ht="22.5" customHeight="1">
      <c r="A35" s="492"/>
      <c r="B35" s="492"/>
      <c r="C35" s="492"/>
      <c r="D35" s="492"/>
      <c r="E35" s="492"/>
      <c r="F35" s="492"/>
      <c r="G35" s="492"/>
      <c r="H35" s="492"/>
      <c r="I35" s="492"/>
      <c r="J35" s="492"/>
      <c r="K35" s="492"/>
      <c r="L35" s="24"/>
      <c r="M35" s="25"/>
      <c r="N35" s="25"/>
      <c r="O35" s="25"/>
      <c r="P35" s="25"/>
      <c r="Q35" s="25"/>
      <c r="R35" s="25"/>
      <c r="S35" s="25"/>
      <c r="T35" s="25"/>
      <c r="U35" s="26"/>
      <c r="V35" s="26"/>
      <c r="W35" s="26"/>
      <c r="X35" s="26"/>
      <c r="Y35" s="27"/>
    </row>
    <row r="36" spans="1:25" ht="22.5" customHeight="1">
      <c r="A36" s="492"/>
      <c r="B36" s="492"/>
      <c r="C36" s="492"/>
      <c r="D36" s="492"/>
      <c r="E36" s="492"/>
      <c r="F36" s="492"/>
      <c r="G36" s="492"/>
      <c r="H36" s="492"/>
      <c r="I36" s="492"/>
      <c r="J36" s="492"/>
      <c r="K36" s="492"/>
      <c r="L36" s="24"/>
      <c r="M36" s="25"/>
      <c r="N36" s="25"/>
      <c r="O36" s="25"/>
      <c r="P36" s="25"/>
      <c r="Q36" s="25"/>
      <c r="R36" s="25"/>
      <c r="S36" s="25"/>
      <c r="T36" s="25"/>
      <c r="U36" s="26"/>
      <c r="V36" s="26"/>
      <c r="W36" s="26"/>
      <c r="X36" s="26"/>
      <c r="Y36" s="27"/>
    </row>
  </sheetData>
  <mergeCells count="56">
    <mergeCell ref="A36:F36"/>
    <mergeCell ref="G36:K36"/>
    <mergeCell ref="A21:Y21"/>
    <mergeCell ref="A34:F34"/>
    <mergeCell ref="G34:K34"/>
    <mergeCell ref="A35:F35"/>
    <mergeCell ref="G35:K35"/>
    <mergeCell ref="A32:F32"/>
    <mergeCell ref="G32:K32"/>
    <mergeCell ref="A33:F33"/>
    <mergeCell ref="G33:K33"/>
    <mergeCell ref="A30:F30"/>
    <mergeCell ref="G30:K30"/>
    <mergeCell ref="A31:F31"/>
    <mergeCell ref="G31:K31"/>
    <mergeCell ref="A28:F28"/>
    <mergeCell ref="G28:K28"/>
    <mergeCell ref="A29:F29"/>
    <mergeCell ref="G29:K29"/>
    <mergeCell ref="A26:F26"/>
    <mergeCell ref="G26:K26"/>
    <mergeCell ref="A27:F27"/>
    <mergeCell ref="G27:K27"/>
    <mergeCell ref="A18:F18"/>
    <mergeCell ref="G18:K18"/>
    <mergeCell ref="A25:F25"/>
    <mergeCell ref="G25:K25"/>
    <mergeCell ref="A23:F24"/>
    <mergeCell ref="G23:K24"/>
    <mergeCell ref="A17:F17"/>
    <mergeCell ref="G17:K17"/>
    <mergeCell ref="A14:F14"/>
    <mergeCell ref="G14:K14"/>
    <mergeCell ref="A15:F15"/>
    <mergeCell ref="G15:K15"/>
    <mergeCell ref="G10:K10"/>
    <mergeCell ref="A11:F11"/>
    <mergeCell ref="G11:K11"/>
    <mergeCell ref="A16:F16"/>
    <mergeCell ref="G16:K16"/>
    <mergeCell ref="L23:Y24"/>
    <mergeCell ref="A3:Y3"/>
    <mergeCell ref="L5:Y6"/>
    <mergeCell ref="A5:F6"/>
    <mergeCell ref="G5:K6"/>
    <mergeCell ref="A7:F7"/>
    <mergeCell ref="G7:K7"/>
    <mergeCell ref="A8:F8"/>
    <mergeCell ref="G8:K8"/>
    <mergeCell ref="A9:F9"/>
    <mergeCell ref="A12:F12"/>
    <mergeCell ref="G12:K12"/>
    <mergeCell ref="A13:F13"/>
    <mergeCell ref="G13:K13"/>
    <mergeCell ref="G9:K9"/>
    <mergeCell ref="A10:F10"/>
  </mergeCells>
  <phoneticPr fontId="4"/>
  <pageMargins left="0.55000000000000004" right="0.2"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tint="0.59999389629810485"/>
  </sheetPr>
  <dimension ref="A1:AI359"/>
  <sheetViews>
    <sheetView zoomScaleNormal="100" zoomScaleSheetLayoutView="100" workbookViewId="0"/>
  </sheetViews>
  <sheetFormatPr defaultRowHeight="13.5"/>
  <cols>
    <col min="1" max="10" width="2.625" style="91" customWidth="1"/>
    <col min="11" max="11" width="3.75" style="91" customWidth="1"/>
    <col min="12" max="30" width="2.625" style="91" customWidth="1"/>
    <col min="31" max="31" width="3.75" style="91" customWidth="1"/>
    <col min="32" max="34" width="2.625" style="91" customWidth="1"/>
    <col min="35" max="35" width="6" style="91" customWidth="1"/>
    <col min="36" max="64" width="2.625" style="91" customWidth="1"/>
    <col min="65" max="16384" width="9" style="91"/>
  </cols>
  <sheetData>
    <row r="1" spans="1:35" s="86" customFormat="1" ht="21" customHeight="1">
      <c r="A1" s="88" t="s">
        <v>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5" s="86" customFormat="1" ht="21" customHeight="1" thickBot="1">
      <c r="A2" s="841" t="s">
        <v>5</v>
      </c>
      <c r="B2" s="841"/>
      <c r="C2" s="841"/>
      <c r="D2" s="841"/>
      <c r="E2" s="841"/>
      <c r="F2" s="841"/>
      <c r="G2" s="841"/>
      <c r="H2" s="841"/>
      <c r="I2" s="841"/>
      <c r="J2" s="841"/>
      <c r="K2" s="841"/>
      <c r="L2" s="841"/>
      <c r="M2" s="841"/>
      <c r="N2" s="841"/>
      <c r="O2" s="841"/>
      <c r="P2" s="841"/>
      <c r="Q2" s="841"/>
      <c r="R2" s="841"/>
      <c r="S2" s="841"/>
      <c r="T2" s="841"/>
      <c r="U2" s="841"/>
      <c r="V2" s="841"/>
      <c r="W2" s="841"/>
      <c r="X2" s="841"/>
      <c r="Y2" s="841"/>
      <c r="Z2" s="841"/>
      <c r="AA2" s="841"/>
      <c r="AB2" s="841"/>
      <c r="AC2" s="841"/>
      <c r="AD2" s="841"/>
      <c r="AE2" s="841"/>
      <c r="AF2" s="841"/>
      <c r="AG2" s="841"/>
      <c r="AH2" s="841"/>
      <c r="AI2" s="841"/>
    </row>
    <row r="3" spans="1:35" ht="21" customHeight="1" thickBot="1">
      <c r="A3" s="89"/>
      <c r="B3" s="89"/>
      <c r="C3" s="89"/>
      <c r="D3" s="89"/>
      <c r="E3" s="89"/>
      <c r="F3" s="89"/>
      <c r="G3" s="89"/>
      <c r="H3" s="89"/>
      <c r="I3" s="89"/>
      <c r="J3" s="89"/>
      <c r="K3" s="89"/>
      <c r="L3" s="89"/>
      <c r="M3" s="89"/>
      <c r="N3" s="89"/>
      <c r="O3" s="89"/>
      <c r="P3" s="89"/>
      <c r="Q3" s="89"/>
      <c r="R3" s="89"/>
      <c r="S3" s="89"/>
      <c r="T3" s="89"/>
      <c r="U3" s="89"/>
      <c r="V3" s="89"/>
      <c r="W3" s="89"/>
      <c r="X3" s="89"/>
      <c r="Y3" s="90"/>
      <c r="Z3" s="897" t="s">
        <v>282</v>
      </c>
      <c r="AA3" s="898"/>
      <c r="AB3" s="898"/>
      <c r="AC3" s="898"/>
      <c r="AD3" s="898"/>
      <c r="AE3" s="898"/>
      <c r="AF3" s="898"/>
      <c r="AG3" s="898"/>
      <c r="AH3" s="898"/>
      <c r="AI3" s="899"/>
    </row>
    <row r="4" spans="1:35" ht="21" customHeight="1">
      <c r="A4" s="846" t="s">
        <v>113</v>
      </c>
      <c r="B4" s="847"/>
      <c r="C4" s="847"/>
      <c r="D4" s="847"/>
      <c r="E4" s="847"/>
      <c r="F4" s="847"/>
      <c r="G4" s="847"/>
      <c r="H4" s="847"/>
      <c r="I4" s="847"/>
      <c r="J4" s="847"/>
      <c r="K4" s="847"/>
      <c r="L4" s="851"/>
      <c r="M4" s="851"/>
      <c r="N4" s="851"/>
      <c r="O4" s="851"/>
      <c r="P4" s="851"/>
      <c r="Q4" s="851"/>
      <c r="R4" s="851"/>
      <c r="S4" s="851"/>
      <c r="T4" s="851"/>
      <c r="U4" s="851"/>
      <c r="V4" s="851"/>
      <c r="W4" s="851"/>
      <c r="X4" s="851"/>
      <c r="Y4" s="851"/>
      <c r="Z4" s="851"/>
      <c r="AA4" s="851"/>
      <c r="AB4" s="851"/>
      <c r="AC4" s="851"/>
      <c r="AD4" s="851"/>
      <c r="AE4" s="851"/>
      <c r="AF4" s="851"/>
      <c r="AG4" s="851"/>
      <c r="AH4" s="851"/>
      <c r="AI4" s="852"/>
    </row>
    <row r="5" spans="1:35" ht="21" customHeight="1">
      <c r="A5" s="853" t="s">
        <v>6</v>
      </c>
      <c r="B5" s="850"/>
      <c r="C5" s="850"/>
      <c r="D5" s="850"/>
      <c r="E5" s="850"/>
      <c r="F5" s="850"/>
      <c r="G5" s="850"/>
      <c r="H5" s="850"/>
      <c r="I5" s="850"/>
      <c r="J5" s="850"/>
      <c r="K5" s="850"/>
      <c r="L5" s="854"/>
      <c r="M5" s="854"/>
      <c r="N5" s="854"/>
      <c r="O5" s="854"/>
      <c r="P5" s="854"/>
      <c r="Q5" s="854"/>
      <c r="R5" s="854"/>
      <c r="S5" s="854"/>
      <c r="T5" s="854"/>
      <c r="U5" s="854"/>
      <c r="V5" s="854"/>
      <c r="W5" s="854"/>
      <c r="X5" s="854"/>
      <c r="Y5" s="854"/>
      <c r="Z5" s="854"/>
      <c r="AA5" s="854"/>
      <c r="AB5" s="854"/>
      <c r="AC5" s="854"/>
      <c r="AD5" s="854"/>
      <c r="AE5" s="854"/>
      <c r="AF5" s="854"/>
      <c r="AG5" s="854"/>
      <c r="AH5" s="854"/>
      <c r="AI5" s="855"/>
    </row>
    <row r="6" spans="1:35" ht="21" customHeight="1">
      <c r="A6" s="848" t="s">
        <v>7</v>
      </c>
      <c r="B6" s="843"/>
      <c r="C6" s="843"/>
      <c r="D6" s="843"/>
      <c r="E6" s="843"/>
      <c r="F6" s="850" t="s">
        <v>58</v>
      </c>
      <c r="G6" s="850"/>
      <c r="H6" s="850"/>
      <c r="I6" s="850"/>
      <c r="J6" s="850"/>
      <c r="K6" s="850"/>
      <c r="L6" s="843"/>
      <c r="M6" s="843"/>
      <c r="N6" s="843"/>
      <c r="O6" s="843"/>
      <c r="P6" s="843"/>
      <c r="Q6" s="843"/>
      <c r="R6" s="843"/>
      <c r="S6" s="843"/>
      <c r="T6" s="843"/>
      <c r="U6" s="843"/>
      <c r="V6" s="843" t="s">
        <v>8</v>
      </c>
      <c r="W6" s="843"/>
      <c r="X6" s="843"/>
      <c r="Y6" s="843"/>
      <c r="Z6" s="843"/>
      <c r="AA6" s="843"/>
      <c r="AB6" s="843"/>
      <c r="AC6" s="843"/>
      <c r="AD6" s="843"/>
      <c r="AE6" s="843"/>
      <c r="AF6" s="843"/>
      <c r="AG6" s="843"/>
      <c r="AH6" s="843"/>
      <c r="AI6" s="844"/>
    </row>
    <row r="7" spans="1:35" ht="21" customHeight="1" thickBot="1">
      <c r="A7" s="849"/>
      <c r="B7" s="845"/>
      <c r="C7" s="845"/>
      <c r="D7" s="845"/>
      <c r="E7" s="845"/>
      <c r="F7" s="857" t="s">
        <v>59</v>
      </c>
      <c r="G7" s="857"/>
      <c r="H7" s="857"/>
      <c r="I7" s="857"/>
      <c r="J7" s="857"/>
      <c r="K7" s="857"/>
      <c r="L7" s="845"/>
      <c r="M7" s="845"/>
      <c r="N7" s="845"/>
      <c r="O7" s="845"/>
      <c r="P7" s="845"/>
      <c r="Q7" s="845"/>
      <c r="R7" s="845"/>
      <c r="S7" s="845"/>
      <c r="T7" s="845"/>
      <c r="U7" s="845"/>
      <c r="V7" s="845"/>
      <c r="W7" s="845"/>
      <c r="X7" s="845"/>
      <c r="Y7" s="845"/>
      <c r="Z7" s="845"/>
      <c r="AA7" s="845"/>
      <c r="AB7" s="845"/>
      <c r="AC7" s="845"/>
      <c r="AD7" s="845"/>
      <c r="AE7" s="845"/>
      <c r="AF7" s="845"/>
      <c r="AG7" s="845"/>
      <c r="AH7" s="845"/>
      <c r="AI7" s="856"/>
    </row>
    <row r="8" spans="1:35" ht="21" customHeight="1" thickTop="1">
      <c r="A8" s="895" t="s">
        <v>9</v>
      </c>
      <c r="B8" s="896"/>
      <c r="C8" s="884" t="s">
        <v>10</v>
      </c>
      <c r="D8" s="884"/>
      <c r="E8" s="884"/>
      <c r="F8" s="884"/>
      <c r="G8" s="884"/>
      <c r="H8" s="884"/>
      <c r="I8" s="884"/>
      <c r="J8" s="884"/>
      <c r="K8" s="884"/>
      <c r="L8" s="885" t="s">
        <v>136</v>
      </c>
      <c r="M8" s="885"/>
      <c r="N8" s="885"/>
      <c r="O8" s="885"/>
      <c r="P8" s="885"/>
      <c r="Q8" s="885"/>
      <c r="R8" s="885"/>
      <c r="S8" s="885"/>
      <c r="T8" s="885"/>
      <c r="U8" s="885"/>
      <c r="V8" s="885"/>
      <c r="W8" s="885"/>
      <c r="X8" s="885" t="s">
        <v>216</v>
      </c>
      <c r="Y8" s="885"/>
      <c r="Z8" s="885"/>
      <c r="AA8" s="885"/>
      <c r="AB8" s="884" t="s">
        <v>11</v>
      </c>
      <c r="AC8" s="884"/>
      <c r="AD8" s="884"/>
      <c r="AE8" s="884"/>
      <c r="AF8" s="880" t="s">
        <v>12</v>
      </c>
      <c r="AG8" s="880"/>
      <c r="AH8" s="880"/>
      <c r="AI8" s="881"/>
    </row>
    <row r="9" spans="1:35" ht="21" customHeight="1">
      <c r="A9" s="870"/>
      <c r="B9" s="871"/>
      <c r="C9" s="842"/>
      <c r="D9" s="842"/>
      <c r="E9" s="842"/>
      <c r="F9" s="842"/>
      <c r="G9" s="842"/>
      <c r="H9" s="842"/>
      <c r="I9" s="842"/>
      <c r="J9" s="842"/>
      <c r="K9" s="842"/>
      <c r="L9" s="843"/>
      <c r="M9" s="843"/>
      <c r="N9" s="843"/>
      <c r="O9" s="843"/>
      <c r="P9" s="843"/>
      <c r="Q9" s="843"/>
      <c r="R9" s="843"/>
      <c r="S9" s="843"/>
      <c r="T9" s="843"/>
      <c r="U9" s="843"/>
      <c r="V9" s="843"/>
      <c r="W9" s="843"/>
      <c r="X9" s="843"/>
      <c r="Y9" s="843"/>
      <c r="Z9" s="843"/>
      <c r="AA9" s="843"/>
      <c r="AB9" s="842"/>
      <c r="AC9" s="842"/>
      <c r="AD9" s="842"/>
      <c r="AE9" s="842"/>
      <c r="AF9" s="882"/>
      <c r="AG9" s="882"/>
      <c r="AH9" s="882"/>
      <c r="AI9" s="883"/>
    </row>
    <row r="10" spans="1:35" ht="21" customHeight="1">
      <c r="A10" s="870"/>
      <c r="B10" s="871"/>
      <c r="C10" s="842"/>
      <c r="D10" s="842"/>
      <c r="E10" s="842"/>
      <c r="F10" s="842"/>
      <c r="G10" s="842"/>
      <c r="H10" s="842"/>
      <c r="I10" s="842"/>
      <c r="J10" s="842"/>
      <c r="K10" s="842"/>
      <c r="L10" s="843"/>
      <c r="M10" s="843"/>
      <c r="N10" s="843"/>
      <c r="O10" s="843"/>
      <c r="P10" s="843"/>
      <c r="Q10" s="843"/>
      <c r="R10" s="843"/>
      <c r="S10" s="843"/>
      <c r="T10" s="843"/>
      <c r="U10" s="843"/>
      <c r="V10" s="843"/>
      <c r="W10" s="843"/>
      <c r="X10" s="843"/>
      <c r="Y10" s="843"/>
      <c r="Z10" s="843"/>
      <c r="AA10" s="843"/>
      <c r="AB10" s="842"/>
      <c r="AC10" s="842"/>
      <c r="AD10" s="842"/>
      <c r="AE10" s="842"/>
      <c r="AF10" s="882"/>
      <c r="AG10" s="882"/>
      <c r="AH10" s="882"/>
      <c r="AI10" s="883"/>
    </row>
    <row r="11" spans="1:35" ht="21" customHeight="1">
      <c r="A11" s="870"/>
      <c r="B11" s="871"/>
      <c r="C11" s="842">
        <v>1</v>
      </c>
      <c r="D11" s="842"/>
      <c r="E11" s="842" t="s">
        <v>13</v>
      </c>
      <c r="F11" s="842"/>
      <c r="G11" s="842"/>
      <c r="H11" s="842"/>
      <c r="I11" s="842"/>
      <c r="J11" s="842"/>
      <c r="K11" s="842"/>
      <c r="L11" s="842" t="s">
        <v>14</v>
      </c>
      <c r="M11" s="842"/>
      <c r="N11" s="842"/>
      <c r="O11" s="842"/>
      <c r="P11" s="842"/>
      <c r="Q11" s="842"/>
      <c r="R11" s="842"/>
      <c r="S11" s="842"/>
      <c r="T11" s="842"/>
      <c r="U11" s="842"/>
      <c r="V11" s="842"/>
      <c r="W11" s="842"/>
      <c r="X11" s="867">
        <v>3</v>
      </c>
      <c r="Y11" s="843"/>
      <c r="Z11" s="843"/>
      <c r="AA11" s="843"/>
      <c r="AB11" s="843">
        <v>3</v>
      </c>
      <c r="AC11" s="843"/>
      <c r="AD11" s="843"/>
      <c r="AE11" s="843"/>
      <c r="AF11" s="843"/>
      <c r="AG11" s="843"/>
      <c r="AH11" s="843"/>
      <c r="AI11" s="844"/>
    </row>
    <row r="12" spans="1:35" ht="21" customHeight="1">
      <c r="A12" s="870"/>
      <c r="B12" s="871"/>
      <c r="C12" s="842">
        <v>2</v>
      </c>
      <c r="D12" s="842"/>
      <c r="E12" s="842" t="s">
        <v>15</v>
      </c>
      <c r="F12" s="842"/>
      <c r="G12" s="842"/>
      <c r="H12" s="842"/>
      <c r="I12" s="842"/>
      <c r="J12" s="842"/>
      <c r="K12" s="842"/>
      <c r="L12" s="842" t="s">
        <v>14</v>
      </c>
      <c r="M12" s="842"/>
      <c r="N12" s="842"/>
      <c r="O12" s="842"/>
      <c r="P12" s="842"/>
      <c r="Q12" s="842"/>
      <c r="R12" s="842"/>
      <c r="S12" s="842"/>
      <c r="T12" s="842"/>
      <c r="U12" s="842"/>
      <c r="V12" s="842"/>
      <c r="W12" s="842"/>
      <c r="X12" s="843">
        <v>4</v>
      </c>
      <c r="Y12" s="843"/>
      <c r="Z12" s="843"/>
      <c r="AA12" s="843"/>
      <c r="AB12" s="843">
        <v>4</v>
      </c>
      <c r="AC12" s="843"/>
      <c r="AD12" s="843"/>
      <c r="AE12" s="843"/>
      <c r="AF12" s="843"/>
      <c r="AG12" s="843"/>
      <c r="AH12" s="843"/>
      <c r="AI12" s="844"/>
    </row>
    <row r="13" spans="1:35" ht="21" customHeight="1">
      <c r="A13" s="870"/>
      <c r="B13" s="871"/>
      <c r="C13" s="842">
        <v>3</v>
      </c>
      <c r="D13" s="842"/>
      <c r="E13" s="842" t="s">
        <v>16</v>
      </c>
      <c r="F13" s="842"/>
      <c r="G13" s="842"/>
      <c r="H13" s="842"/>
      <c r="I13" s="842"/>
      <c r="J13" s="842"/>
      <c r="K13" s="842"/>
      <c r="L13" s="842" t="s">
        <v>17</v>
      </c>
      <c r="M13" s="842"/>
      <c r="N13" s="842"/>
      <c r="O13" s="842"/>
      <c r="P13" s="842"/>
      <c r="Q13" s="842"/>
      <c r="R13" s="842"/>
      <c r="S13" s="842"/>
      <c r="T13" s="842"/>
      <c r="U13" s="842"/>
      <c r="V13" s="842"/>
      <c r="W13" s="842"/>
      <c r="X13" s="843">
        <v>8</v>
      </c>
      <c r="Y13" s="843"/>
      <c r="Z13" s="843"/>
      <c r="AA13" s="843"/>
      <c r="AB13" s="843">
        <v>6</v>
      </c>
      <c r="AC13" s="843"/>
      <c r="AD13" s="843"/>
      <c r="AE13" s="843"/>
      <c r="AF13" s="843" t="s">
        <v>18</v>
      </c>
      <c r="AG13" s="843"/>
      <c r="AH13" s="843"/>
      <c r="AI13" s="844"/>
    </row>
    <row r="14" spans="1:35" ht="21" customHeight="1">
      <c r="A14" s="870"/>
      <c r="B14" s="871"/>
      <c r="C14" s="842">
        <v>4</v>
      </c>
      <c r="D14" s="842"/>
      <c r="E14" s="842"/>
      <c r="F14" s="842"/>
      <c r="G14" s="842"/>
      <c r="H14" s="842"/>
      <c r="I14" s="842"/>
      <c r="J14" s="842"/>
      <c r="K14" s="842"/>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4"/>
    </row>
    <row r="15" spans="1:35" ht="21" customHeight="1">
      <c r="A15" s="870"/>
      <c r="B15" s="871"/>
      <c r="C15" s="842">
        <v>5</v>
      </c>
      <c r="D15" s="842"/>
      <c r="E15" s="842"/>
      <c r="F15" s="842"/>
      <c r="G15" s="842"/>
      <c r="H15" s="842"/>
      <c r="I15" s="842"/>
      <c r="J15" s="842"/>
      <c r="K15" s="842"/>
      <c r="L15" s="843"/>
      <c r="M15" s="843"/>
      <c r="N15" s="843"/>
      <c r="O15" s="843"/>
      <c r="P15" s="843"/>
      <c r="Q15" s="843"/>
      <c r="R15" s="843"/>
      <c r="S15" s="843"/>
      <c r="T15" s="843"/>
      <c r="U15" s="843"/>
      <c r="V15" s="843"/>
      <c r="W15" s="843"/>
      <c r="X15" s="843"/>
      <c r="Y15" s="843"/>
      <c r="Z15" s="843"/>
      <c r="AA15" s="843"/>
      <c r="AB15" s="843"/>
      <c r="AC15" s="843"/>
      <c r="AD15" s="843"/>
      <c r="AE15" s="843"/>
      <c r="AF15" s="843"/>
      <c r="AG15" s="843"/>
      <c r="AH15" s="843"/>
      <c r="AI15" s="844"/>
    </row>
    <row r="16" spans="1:35" ht="21" customHeight="1">
      <c r="A16" s="870"/>
      <c r="B16" s="871"/>
      <c r="C16" s="842">
        <v>6</v>
      </c>
      <c r="D16" s="842"/>
      <c r="E16" s="842"/>
      <c r="F16" s="842"/>
      <c r="G16" s="842"/>
      <c r="H16" s="842"/>
      <c r="I16" s="842"/>
      <c r="J16" s="842"/>
      <c r="K16" s="842"/>
      <c r="L16" s="843"/>
      <c r="M16" s="843"/>
      <c r="N16" s="843"/>
      <c r="O16" s="843"/>
      <c r="P16" s="843"/>
      <c r="Q16" s="843"/>
      <c r="R16" s="843"/>
      <c r="S16" s="843"/>
      <c r="T16" s="843"/>
      <c r="U16" s="843"/>
      <c r="V16" s="843"/>
      <c r="W16" s="843"/>
      <c r="X16" s="843"/>
      <c r="Y16" s="843"/>
      <c r="Z16" s="843"/>
      <c r="AA16" s="843"/>
      <c r="AB16" s="843"/>
      <c r="AC16" s="843"/>
      <c r="AD16" s="843"/>
      <c r="AE16" s="843"/>
      <c r="AF16" s="843"/>
      <c r="AG16" s="843"/>
      <c r="AH16" s="843"/>
      <c r="AI16" s="844"/>
    </row>
    <row r="17" spans="1:35" ht="21" customHeight="1">
      <c r="A17" s="870"/>
      <c r="B17" s="871"/>
      <c r="C17" s="842">
        <v>7</v>
      </c>
      <c r="D17" s="842"/>
      <c r="E17" s="842"/>
      <c r="F17" s="842"/>
      <c r="G17" s="842"/>
      <c r="H17" s="842"/>
      <c r="I17" s="842"/>
      <c r="J17" s="842"/>
      <c r="K17" s="842"/>
      <c r="L17" s="843"/>
      <c r="M17" s="843"/>
      <c r="N17" s="843"/>
      <c r="O17" s="843"/>
      <c r="P17" s="843"/>
      <c r="Q17" s="843"/>
      <c r="R17" s="843"/>
      <c r="S17" s="843"/>
      <c r="T17" s="843"/>
      <c r="U17" s="843"/>
      <c r="V17" s="843"/>
      <c r="W17" s="843"/>
      <c r="X17" s="843"/>
      <c r="Y17" s="843"/>
      <c r="Z17" s="843"/>
      <c r="AA17" s="843"/>
      <c r="AB17" s="843"/>
      <c r="AC17" s="843"/>
      <c r="AD17" s="843"/>
      <c r="AE17" s="843"/>
      <c r="AF17" s="843"/>
      <c r="AG17" s="843"/>
      <c r="AH17" s="843"/>
      <c r="AI17" s="844"/>
    </row>
    <row r="18" spans="1:35" ht="21" customHeight="1">
      <c r="A18" s="870"/>
      <c r="B18" s="871"/>
      <c r="C18" s="842">
        <v>8</v>
      </c>
      <c r="D18" s="842"/>
      <c r="E18" s="842"/>
      <c r="F18" s="842"/>
      <c r="G18" s="842"/>
      <c r="H18" s="842"/>
      <c r="I18" s="842"/>
      <c r="J18" s="842"/>
      <c r="K18" s="842"/>
      <c r="L18" s="843"/>
      <c r="M18" s="843"/>
      <c r="N18" s="843"/>
      <c r="O18" s="843"/>
      <c r="P18" s="843"/>
      <c r="Q18" s="843"/>
      <c r="R18" s="843"/>
      <c r="S18" s="843"/>
      <c r="T18" s="843"/>
      <c r="U18" s="843"/>
      <c r="V18" s="843"/>
      <c r="W18" s="843"/>
      <c r="X18" s="843"/>
      <c r="Y18" s="843"/>
      <c r="Z18" s="843"/>
      <c r="AA18" s="843"/>
      <c r="AB18" s="843"/>
      <c r="AC18" s="843"/>
      <c r="AD18" s="843"/>
      <c r="AE18" s="843"/>
      <c r="AF18" s="843"/>
      <c r="AG18" s="843"/>
      <c r="AH18" s="843"/>
      <c r="AI18" s="844"/>
    </row>
    <row r="19" spans="1:35" ht="21" customHeight="1" thickBot="1">
      <c r="A19" s="872"/>
      <c r="B19" s="873"/>
      <c r="C19" s="859" t="s">
        <v>221</v>
      </c>
      <c r="D19" s="859"/>
      <c r="E19" s="859"/>
      <c r="F19" s="859"/>
      <c r="G19" s="859"/>
      <c r="H19" s="859"/>
      <c r="I19" s="859"/>
      <c r="J19" s="859"/>
      <c r="K19" s="859"/>
      <c r="L19" s="859"/>
      <c r="M19" s="859"/>
      <c r="N19" s="859"/>
      <c r="O19" s="859"/>
      <c r="P19" s="859"/>
      <c r="Q19" s="859"/>
      <c r="R19" s="859"/>
      <c r="S19" s="859"/>
      <c r="T19" s="845"/>
      <c r="U19" s="845"/>
      <c r="V19" s="845"/>
      <c r="W19" s="845"/>
      <c r="X19" s="845">
        <f>SUM(X11:AA18)</f>
        <v>15</v>
      </c>
      <c r="Y19" s="845"/>
      <c r="Z19" s="845"/>
      <c r="AA19" s="845"/>
      <c r="AB19" s="845">
        <f>COUNTIF(AB11:AE18,"○")</f>
        <v>0</v>
      </c>
      <c r="AC19" s="845"/>
      <c r="AD19" s="845"/>
      <c r="AE19" s="845"/>
      <c r="AF19" s="859">
        <f>COUNTIF(AF11:AI18,"○")</f>
        <v>1</v>
      </c>
      <c r="AG19" s="859"/>
      <c r="AH19" s="859"/>
      <c r="AI19" s="860"/>
    </row>
    <row r="20" spans="1:35" ht="21" customHeight="1">
      <c r="A20" s="876" t="s">
        <v>19</v>
      </c>
      <c r="B20" s="877"/>
      <c r="C20" s="922" t="s">
        <v>20</v>
      </c>
      <c r="D20" s="923"/>
      <c r="E20" s="923"/>
      <c r="F20" s="923"/>
      <c r="G20" s="923"/>
      <c r="H20" s="923"/>
      <c r="I20" s="923"/>
      <c r="J20" s="923"/>
      <c r="K20" s="923"/>
      <c r="L20" s="918" t="s">
        <v>21</v>
      </c>
      <c r="M20" s="919"/>
      <c r="N20" s="919"/>
      <c r="O20" s="919"/>
      <c r="P20" s="919"/>
      <c r="Q20" s="919"/>
      <c r="R20" s="919"/>
      <c r="S20" s="920"/>
      <c r="T20" s="858" t="s">
        <v>22</v>
      </c>
      <c r="U20" s="858"/>
      <c r="V20" s="858"/>
      <c r="W20" s="858"/>
      <c r="X20" s="858"/>
      <c r="Y20" s="858"/>
      <c r="Z20" s="858"/>
      <c r="AA20" s="858"/>
      <c r="AB20" s="858"/>
      <c r="AC20" s="858"/>
      <c r="AD20" s="858" t="s">
        <v>164</v>
      </c>
      <c r="AE20" s="858"/>
      <c r="AF20" s="886" t="s">
        <v>23</v>
      </c>
      <c r="AG20" s="887"/>
      <c r="AH20" s="887"/>
      <c r="AI20" s="888"/>
    </row>
    <row r="21" spans="1:35" ht="21" customHeight="1">
      <c r="A21" s="870"/>
      <c r="B21" s="871"/>
      <c r="C21" s="924"/>
      <c r="D21" s="924"/>
      <c r="E21" s="924"/>
      <c r="F21" s="924"/>
      <c r="G21" s="924"/>
      <c r="H21" s="924"/>
      <c r="I21" s="924"/>
      <c r="J21" s="924"/>
      <c r="K21" s="924"/>
      <c r="L21" s="912"/>
      <c r="M21" s="913"/>
      <c r="N21" s="913"/>
      <c r="O21" s="913"/>
      <c r="P21" s="913"/>
      <c r="Q21" s="913"/>
      <c r="R21" s="913"/>
      <c r="S21" s="914"/>
      <c r="T21" s="843"/>
      <c r="U21" s="843"/>
      <c r="V21" s="843"/>
      <c r="W21" s="843"/>
      <c r="X21" s="843"/>
      <c r="Y21" s="843"/>
      <c r="Z21" s="843"/>
      <c r="AA21" s="843"/>
      <c r="AB21" s="843"/>
      <c r="AC21" s="843"/>
      <c r="AD21" s="843"/>
      <c r="AE21" s="843"/>
      <c r="AF21" s="889"/>
      <c r="AG21" s="890"/>
      <c r="AH21" s="890"/>
      <c r="AI21" s="891"/>
    </row>
    <row r="22" spans="1:35" ht="6.75" customHeight="1">
      <c r="A22" s="870"/>
      <c r="B22" s="871"/>
      <c r="C22" s="924"/>
      <c r="D22" s="924"/>
      <c r="E22" s="924"/>
      <c r="F22" s="924"/>
      <c r="G22" s="924"/>
      <c r="H22" s="924"/>
      <c r="I22" s="924"/>
      <c r="J22" s="924"/>
      <c r="K22" s="924"/>
      <c r="L22" s="915"/>
      <c r="M22" s="916"/>
      <c r="N22" s="916"/>
      <c r="O22" s="916"/>
      <c r="P22" s="916"/>
      <c r="Q22" s="916"/>
      <c r="R22" s="916"/>
      <c r="S22" s="917"/>
      <c r="T22" s="843"/>
      <c r="U22" s="843"/>
      <c r="V22" s="843"/>
      <c r="W22" s="843"/>
      <c r="X22" s="843"/>
      <c r="Y22" s="843"/>
      <c r="Z22" s="843"/>
      <c r="AA22" s="843"/>
      <c r="AB22" s="843"/>
      <c r="AC22" s="843"/>
      <c r="AD22" s="843"/>
      <c r="AE22" s="843"/>
      <c r="AF22" s="892"/>
      <c r="AG22" s="893"/>
      <c r="AH22" s="893"/>
      <c r="AI22" s="894"/>
    </row>
    <row r="23" spans="1:35" ht="21" customHeight="1">
      <c r="A23" s="870"/>
      <c r="B23" s="871"/>
      <c r="C23" s="842">
        <v>1</v>
      </c>
      <c r="D23" s="842"/>
      <c r="E23" s="909" t="s">
        <v>13</v>
      </c>
      <c r="F23" s="910"/>
      <c r="G23" s="910"/>
      <c r="H23" s="910"/>
      <c r="I23" s="910"/>
      <c r="J23" s="910"/>
      <c r="K23" s="911"/>
      <c r="L23" s="900" t="s">
        <v>24</v>
      </c>
      <c r="M23" s="901"/>
      <c r="N23" s="901"/>
      <c r="O23" s="901"/>
      <c r="P23" s="901"/>
      <c r="Q23" s="901"/>
      <c r="R23" s="901"/>
      <c r="S23" s="901"/>
      <c r="T23" s="921"/>
      <c r="U23" s="921"/>
      <c r="V23" s="921"/>
      <c r="W23" s="921"/>
      <c r="X23" s="921"/>
      <c r="Y23" s="921"/>
      <c r="Z23" s="921"/>
      <c r="AA23" s="921"/>
      <c r="AB23" s="921"/>
      <c r="AC23" s="921"/>
      <c r="AD23" s="843"/>
      <c r="AE23" s="843"/>
      <c r="AF23" s="843"/>
      <c r="AG23" s="843"/>
      <c r="AH23" s="843"/>
      <c r="AI23" s="844"/>
    </row>
    <row r="24" spans="1:35" ht="21" customHeight="1">
      <c r="A24" s="870"/>
      <c r="B24" s="871"/>
      <c r="C24" s="842">
        <v>2</v>
      </c>
      <c r="D24" s="842"/>
      <c r="E24" s="912"/>
      <c r="F24" s="913"/>
      <c r="G24" s="913"/>
      <c r="H24" s="913"/>
      <c r="I24" s="913"/>
      <c r="J24" s="913"/>
      <c r="K24" s="914"/>
      <c r="L24" s="903"/>
      <c r="M24" s="904"/>
      <c r="N24" s="904"/>
      <c r="O24" s="904"/>
      <c r="P24" s="904"/>
      <c r="Q24" s="904"/>
      <c r="R24" s="904"/>
      <c r="S24" s="904"/>
      <c r="T24" s="843"/>
      <c r="U24" s="843"/>
      <c r="V24" s="843"/>
      <c r="W24" s="843"/>
      <c r="X24" s="843"/>
      <c r="Y24" s="843"/>
      <c r="Z24" s="843"/>
      <c r="AA24" s="843"/>
      <c r="AB24" s="843"/>
      <c r="AC24" s="843"/>
      <c r="AD24" s="843"/>
      <c r="AE24" s="843"/>
      <c r="AF24" s="843"/>
      <c r="AG24" s="843"/>
      <c r="AH24" s="843"/>
      <c r="AI24" s="844"/>
    </row>
    <row r="25" spans="1:35" ht="21" customHeight="1">
      <c r="A25" s="870"/>
      <c r="B25" s="871"/>
      <c r="C25" s="842">
        <v>3</v>
      </c>
      <c r="D25" s="842"/>
      <c r="E25" s="915"/>
      <c r="F25" s="916"/>
      <c r="G25" s="916"/>
      <c r="H25" s="916"/>
      <c r="I25" s="916"/>
      <c r="J25" s="916"/>
      <c r="K25" s="917"/>
      <c r="L25" s="906"/>
      <c r="M25" s="907"/>
      <c r="N25" s="907"/>
      <c r="O25" s="907"/>
      <c r="P25" s="907"/>
      <c r="Q25" s="907"/>
      <c r="R25" s="907"/>
      <c r="S25" s="907"/>
      <c r="T25" s="843"/>
      <c r="U25" s="843"/>
      <c r="V25" s="843"/>
      <c r="W25" s="843"/>
      <c r="X25" s="843"/>
      <c r="Y25" s="843"/>
      <c r="Z25" s="843"/>
      <c r="AA25" s="843"/>
      <c r="AB25" s="843"/>
      <c r="AC25" s="843"/>
      <c r="AD25" s="843"/>
      <c r="AE25" s="843"/>
      <c r="AF25" s="843" t="s">
        <v>25</v>
      </c>
      <c r="AG25" s="843"/>
      <c r="AH25" s="843"/>
      <c r="AI25" s="844"/>
    </row>
    <row r="26" spans="1:35" ht="21" customHeight="1">
      <c r="A26" s="870"/>
      <c r="B26" s="871"/>
      <c r="C26" s="842">
        <v>4</v>
      </c>
      <c r="D26" s="842"/>
      <c r="E26" s="909" t="s">
        <v>26</v>
      </c>
      <c r="F26" s="910"/>
      <c r="G26" s="910"/>
      <c r="H26" s="910"/>
      <c r="I26" s="910"/>
      <c r="J26" s="910"/>
      <c r="K26" s="911"/>
      <c r="L26" s="900" t="s">
        <v>27</v>
      </c>
      <c r="M26" s="901"/>
      <c r="N26" s="901"/>
      <c r="O26" s="901"/>
      <c r="P26" s="901"/>
      <c r="Q26" s="901"/>
      <c r="R26" s="901"/>
      <c r="S26" s="902"/>
      <c r="T26" s="843"/>
      <c r="U26" s="843"/>
      <c r="V26" s="843"/>
      <c r="W26" s="843"/>
      <c r="X26" s="843"/>
      <c r="Y26" s="843"/>
      <c r="Z26" s="843"/>
      <c r="AA26" s="843"/>
      <c r="AB26" s="843"/>
      <c r="AC26" s="843"/>
      <c r="AD26" s="843"/>
      <c r="AE26" s="843"/>
      <c r="AF26" s="843"/>
      <c r="AG26" s="843"/>
      <c r="AH26" s="843"/>
      <c r="AI26" s="844"/>
    </row>
    <row r="27" spans="1:35" ht="21" customHeight="1">
      <c r="A27" s="870"/>
      <c r="B27" s="871"/>
      <c r="C27" s="842">
        <v>5</v>
      </c>
      <c r="D27" s="842"/>
      <c r="E27" s="912"/>
      <c r="F27" s="913"/>
      <c r="G27" s="913"/>
      <c r="H27" s="913"/>
      <c r="I27" s="913"/>
      <c r="J27" s="913"/>
      <c r="K27" s="914"/>
      <c r="L27" s="903"/>
      <c r="M27" s="904"/>
      <c r="N27" s="904"/>
      <c r="O27" s="904"/>
      <c r="P27" s="904"/>
      <c r="Q27" s="904"/>
      <c r="R27" s="904"/>
      <c r="S27" s="905"/>
      <c r="T27" s="843"/>
      <c r="U27" s="843"/>
      <c r="V27" s="843"/>
      <c r="W27" s="843"/>
      <c r="X27" s="843"/>
      <c r="Y27" s="843"/>
      <c r="Z27" s="843"/>
      <c r="AA27" s="843"/>
      <c r="AB27" s="843"/>
      <c r="AC27" s="843"/>
      <c r="AD27" s="843"/>
      <c r="AE27" s="843"/>
      <c r="AF27" s="843"/>
      <c r="AG27" s="843"/>
      <c r="AH27" s="843"/>
      <c r="AI27" s="844"/>
    </row>
    <row r="28" spans="1:35" ht="21" customHeight="1">
      <c r="A28" s="870"/>
      <c r="B28" s="871"/>
      <c r="C28" s="842">
        <v>6</v>
      </c>
      <c r="D28" s="842"/>
      <c r="E28" s="912"/>
      <c r="F28" s="913"/>
      <c r="G28" s="913"/>
      <c r="H28" s="913"/>
      <c r="I28" s="913"/>
      <c r="J28" s="913"/>
      <c r="K28" s="914"/>
      <c r="L28" s="903"/>
      <c r="M28" s="904"/>
      <c r="N28" s="904"/>
      <c r="O28" s="904"/>
      <c r="P28" s="904"/>
      <c r="Q28" s="904"/>
      <c r="R28" s="904"/>
      <c r="S28" s="905"/>
      <c r="T28" s="843"/>
      <c r="U28" s="843"/>
      <c r="V28" s="843"/>
      <c r="W28" s="843"/>
      <c r="X28" s="843"/>
      <c r="Y28" s="843"/>
      <c r="Z28" s="843"/>
      <c r="AA28" s="843"/>
      <c r="AB28" s="843"/>
      <c r="AC28" s="843"/>
      <c r="AD28" s="843"/>
      <c r="AE28" s="843"/>
      <c r="AF28" s="865"/>
      <c r="AG28" s="866"/>
      <c r="AH28" s="866"/>
      <c r="AI28" s="925"/>
    </row>
    <row r="29" spans="1:35" ht="21" customHeight="1">
      <c r="A29" s="870"/>
      <c r="B29" s="871"/>
      <c r="C29" s="842">
        <v>7</v>
      </c>
      <c r="D29" s="842"/>
      <c r="E29" s="915"/>
      <c r="F29" s="916"/>
      <c r="G29" s="916"/>
      <c r="H29" s="916"/>
      <c r="I29" s="916"/>
      <c r="J29" s="916"/>
      <c r="K29" s="917"/>
      <c r="L29" s="906"/>
      <c r="M29" s="907"/>
      <c r="N29" s="907"/>
      <c r="O29" s="907"/>
      <c r="P29" s="907"/>
      <c r="Q29" s="907"/>
      <c r="R29" s="907"/>
      <c r="S29" s="908"/>
      <c r="T29" s="843"/>
      <c r="U29" s="843"/>
      <c r="V29" s="843"/>
      <c r="W29" s="843"/>
      <c r="X29" s="843"/>
      <c r="Y29" s="843"/>
      <c r="Z29" s="843"/>
      <c r="AA29" s="843"/>
      <c r="AB29" s="843"/>
      <c r="AC29" s="843"/>
      <c r="AD29" s="843"/>
      <c r="AE29" s="843"/>
      <c r="AF29" s="843"/>
      <c r="AG29" s="843"/>
      <c r="AH29" s="843"/>
      <c r="AI29" s="844"/>
    </row>
    <row r="30" spans="1:35" ht="21" customHeight="1">
      <c r="A30" s="870"/>
      <c r="B30" s="871"/>
      <c r="C30" s="842">
        <v>8</v>
      </c>
      <c r="D30" s="842"/>
      <c r="E30" s="909" t="s">
        <v>16</v>
      </c>
      <c r="F30" s="910"/>
      <c r="G30" s="910"/>
      <c r="H30" s="910"/>
      <c r="I30" s="910"/>
      <c r="J30" s="910"/>
      <c r="K30" s="911"/>
      <c r="L30" s="909" t="s">
        <v>28</v>
      </c>
      <c r="M30" s="910"/>
      <c r="N30" s="910"/>
      <c r="O30" s="910"/>
      <c r="P30" s="910"/>
      <c r="Q30" s="910"/>
      <c r="R30" s="910"/>
      <c r="S30" s="911"/>
      <c r="T30" s="843"/>
      <c r="U30" s="843"/>
      <c r="V30" s="843"/>
      <c r="W30" s="843"/>
      <c r="X30" s="843"/>
      <c r="Y30" s="843"/>
      <c r="Z30" s="843"/>
      <c r="AA30" s="843"/>
      <c r="AB30" s="843"/>
      <c r="AC30" s="843"/>
      <c r="AD30" s="843"/>
      <c r="AE30" s="843"/>
      <c r="AF30" s="843"/>
      <c r="AG30" s="843"/>
      <c r="AH30" s="843"/>
      <c r="AI30" s="844"/>
    </row>
    <row r="31" spans="1:35" ht="21" customHeight="1">
      <c r="A31" s="870"/>
      <c r="B31" s="871"/>
      <c r="C31" s="842">
        <v>9</v>
      </c>
      <c r="D31" s="842"/>
      <c r="E31" s="912"/>
      <c r="F31" s="913"/>
      <c r="G31" s="913"/>
      <c r="H31" s="913"/>
      <c r="I31" s="913"/>
      <c r="J31" s="913"/>
      <c r="K31" s="914"/>
      <c r="L31" s="912"/>
      <c r="M31" s="913"/>
      <c r="N31" s="913"/>
      <c r="O31" s="913"/>
      <c r="P31" s="913"/>
      <c r="Q31" s="913"/>
      <c r="R31" s="913"/>
      <c r="S31" s="914"/>
      <c r="T31" s="843"/>
      <c r="U31" s="843"/>
      <c r="V31" s="843"/>
      <c r="W31" s="843"/>
      <c r="X31" s="843"/>
      <c r="Y31" s="843"/>
      <c r="Z31" s="843"/>
      <c r="AA31" s="843"/>
      <c r="AB31" s="843"/>
      <c r="AC31" s="843"/>
      <c r="AD31" s="843"/>
      <c r="AE31" s="843"/>
      <c r="AF31" s="843"/>
      <c r="AG31" s="843"/>
      <c r="AH31" s="843"/>
      <c r="AI31" s="844"/>
    </row>
    <row r="32" spans="1:35" ht="21" customHeight="1">
      <c r="A32" s="878"/>
      <c r="B32" s="879"/>
      <c r="C32" s="842">
        <v>10</v>
      </c>
      <c r="D32" s="842"/>
      <c r="E32" s="912"/>
      <c r="F32" s="913"/>
      <c r="G32" s="913"/>
      <c r="H32" s="913"/>
      <c r="I32" s="913"/>
      <c r="J32" s="913"/>
      <c r="K32" s="914"/>
      <c r="L32" s="912"/>
      <c r="M32" s="913"/>
      <c r="N32" s="913"/>
      <c r="O32" s="913"/>
      <c r="P32" s="913"/>
      <c r="Q32" s="913"/>
      <c r="R32" s="913"/>
      <c r="S32" s="914"/>
      <c r="T32" s="843"/>
      <c r="U32" s="843"/>
      <c r="V32" s="843"/>
      <c r="W32" s="843"/>
      <c r="X32" s="843"/>
      <c r="Y32" s="843"/>
      <c r="Z32" s="843"/>
      <c r="AA32" s="843"/>
      <c r="AB32" s="843"/>
      <c r="AC32" s="843"/>
      <c r="AD32" s="843"/>
      <c r="AE32" s="843"/>
      <c r="AF32" s="865"/>
      <c r="AG32" s="866"/>
      <c r="AH32" s="866"/>
      <c r="AI32" s="925"/>
    </row>
    <row r="33" spans="1:35" ht="21" customHeight="1">
      <c r="A33" s="878"/>
      <c r="B33" s="879"/>
      <c r="C33" s="842">
        <v>11</v>
      </c>
      <c r="D33" s="842"/>
      <c r="E33" s="912"/>
      <c r="F33" s="913"/>
      <c r="G33" s="913"/>
      <c r="H33" s="913"/>
      <c r="I33" s="913"/>
      <c r="J33" s="913"/>
      <c r="K33" s="914"/>
      <c r="L33" s="912"/>
      <c r="M33" s="913"/>
      <c r="N33" s="913"/>
      <c r="O33" s="913"/>
      <c r="P33" s="913"/>
      <c r="Q33" s="913"/>
      <c r="R33" s="913"/>
      <c r="S33" s="914"/>
      <c r="T33" s="843"/>
      <c r="U33" s="843"/>
      <c r="V33" s="843"/>
      <c r="W33" s="843"/>
      <c r="X33" s="843"/>
      <c r="Y33" s="843"/>
      <c r="Z33" s="843"/>
      <c r="AA33" s="843"/>
      <c r="AB33" s="843"/>
      <c r="AC33" s="843"/>
      <c r="AD33" s="843"/>
      <c r="AE33" s="843"/>
      <c r="AF33" s="865"/>
      <c r="AG33" s="866"/>
      <c r="AH33" s="866"/>
      <c r="AI33" s="925"/>
    </row>
    <row r="34" spans="1:35" ht="21" customHeight="1">
      <c r="A34" s="878"/>
      <c r="B34" s="879"/>
      <c r="C34" s="842">
        <v>12</v>
      </c>
      <c r="D34" s="842"/>
      <c r="E34" s="912"/>
      <c r="F34" s="913"/>
      <c r="G34" s="913"/>
      <c r="H34" s="913"/>
      <c r="I34" s="913"/>
      <c r="J34" s="913"/>
      <c r="K34" s="914"/>
      <c r="L34" s="912"/>
      <c r="M34" s="913"/>
      <c r="N34" s="913"/>
      <c r="O34" s="913"/>
      <c r="P34" s="913"/>
      <c r="Q34" s="913"/>
      <c r="R34" s="913"/>
      <c r="S34" s="914"/>
      <c r="T34" s="843"/>
      <c r="U34" s="843"/>
      <c r="V34" s="843"/>
      <c r="W34" s="843"/>
      <c r="X34" s="843"/>
      <c r="Y34" s="843"/>
      <c r="Z34" s="843"/>
      <c r="AA34" s="843"/>
      <c r="AB34" s="843"/>
      <c r="AC34" s="843"/>
      <c r="AD34" s="843"/>
      <c r="AE34" s="843"/>
      <c r="AF34" s="865"/>
      <c r="AG34" s="866"/>
      <c r="AH34" s="866"/>
      <c r="AI34" s="925"/>
    </row>
    <row r="35" spans="1:35" ht="21" customHeight="1">
      <c r="A35" s="878"/>
      <c r="B35" s="879"/>
      <c r="C35" s="842">
        <v>13</v>
      </c>
      <c r="D35" s="842"/>
      <c r="E35" s="912"/>
      <c r="F35" s="913"/>
      <c r="G35" s="913"/>
      <c r="H35" s="913"/>
      <c r="I35" s="913"/>
      <c r="J35" s="913"/>
      <c r="K35" s="914"/>
      <c r="L35" s="912"/>
      <c r="M35" s="913"/>
      <c r="N35" s="913"/>
      <c r="O35" s="913"/>
      <c r="P35" s="913"/>
      <c r="Q35" s="913"/>
      <c r="R35" s="913"/>
      <c r="S35" s="914"/>
      <c r="T35" s="865"/>
      <c r="U35" s="866"/>
      <c r="V35" s="866"/>
      <c r="W35" s="866"/>
      <c r="X35" s="866"/>
      <c r="Y35" s="866"/>
      <c r="Z35" s="866"/>
      <c r="AA35" s="866"/>
      <c r="AB35" s="866"/>
      <c r="AC35" s="867"/>
      <c r="AD35" s="865"/>
      <c r="AE35" s="867"/>
      <c r="AF35" s="865"/>
      <c r="AG35" s="866"/>
      <c r="AH35" s="866"/>
      <c r="AI35" s="925"/>
    </row>
    <row r="36" spans="1:35" ht="21" customHeight="1">
      <c r="A36" s="878"/>
      <c r="B36" s="879"/>
      <c r="C36" s="842">
        <v>14</v>
      </c>
      <c r="D36" s="842"/>
      <c r="E36" s="912"/>
      <c r="F36" s="913"/>
      <c r="G36" s="913"/>
      <c r="H36" s="913"/>
      <c r="I36" s="913"/>
      <c r="J36" s="913"/>
      <c r="K36" s="914"/>
      <c r="L36" s="912"/>
      <c r="M36" s="913"/>
      <c r="N36" s="913"/>
      <c r="O36" s="913"/>
      <c r="P36" s="913"/>
      <c r="Q36" s="913"/>
      <c r="R36" s="913"/>
      <c r="S36" s="914"/>
      <c r="T36" s="865"/>
      <c r="U36" s="866"/>
      <c r="V36" s="866"/>
      <c r="W36" s="866"/>
      <c r="X36" s="866"/>
      <c r="Y36" s="866"/>
      <c r="Z36" s="866"/>
      <c r="AA36" s="866"/>
      <c r="AB36" s="866"/>
      <c r="AC36" s="867"/>
      <c r="AD36" s="865"/>
      <c r="AE36" s="867"/>
      <c r="AF36" s="865"/>
      <c r="AG36" s="866"/>
      <c r="AH36" s="866"/>
      <c r="AI36" s="925"/>
    </row>
    <row r="37" spans="1:35" ht="21" customHeight="1">
      <c r="A37" s="878"/>
      <c r="B37" s="879"/>
      <c r="C37" s="842">
        <v>15</v>
      </c>
      <c r="D37" s="842"/>
      <c r="E37" s="915"/>
      <c r="F37" s="916"/>
      <c r="G37" s="916"/>
      <c r="H37" s="916"/>
      <c r="I37" s="916"/>
      <c r="J37" s="916"/>
      <c r="K37" s="917"/>
      <c r="L37" s="915"/>
      <c r="M37" s="916"/>
      <c r="N37" s="916"/>
      <c r="O37" s="916"/>
      <c r="P37" s="916"/>
      <c r="Q37" s="916"/>
      <c r="R37" s="916"/>
      <c r="S37" s="917"/>
      <c r="T37" s="865"/>
      <c r="U37" s="866"/>
      <c r="V37" s="866"/>
      <c r="W37" s="866"/>
      <c r="X37" s="866"/>
      <c r="Y37" s="866"/>
      <c r="Z37" s="866"/>
      <c r="AA37" s="866"/>
      <c r="AB37" s="866"/>
      <c r="AC37" s="867"/>
      <c r="AD37" s="865"/>
      <c r="AE37" s="867"/>
      <c r="AF37" s="865"/>
      <c r="AG37" s="866"/>
      <c r="AH37" s="866"/>
      <c r="AI37" s="925"/>
    </row>
    <row r="38" spans="1:35" ht="21" customHeight="1" thickBot="1">
      <c r="A38" s="872"/>
      <c r="B38" s="873"/>
      <c r="C38" s="859" t="s">
        <v>221</v>
      </c>
      <c r="D38" s="859"/>
      <c r="E38" s="859"/>
      <c r="F38" s="859"/>
      <c r="G38" s="859"/>
      <c r="H38" s="859"/>
      <c r="I38" s="859"/>
      <c r="J38" s="859"/>
      <c r="K38" s="859"/>
      <c r="L38" s="859"/>
      <c r="M38" s="859"/>
      <c r="N38" s="859"/>
      <c r="O38" s="859"/>
      <c r="P38" s="859"/>
      <c r="Q38" s="859"/>
      <c r="R38" s="859"/>
      <c r="S38" s="859"/>
      <c r="T38" s="859"/>
      <c r="U38" s="859"/>
      <c r="V38" s="859"/>
      <c r="W38" s="859"/>
      <c r="X38" s="859"/>
      <c r="Y38" s="859"/>
      <c r="Z38" s="859"/>
      <c r="AA38" s="859"/>
      <c r="AB38" s="859"/>
      <c r="AC38" s="859"/>
      <c r="AD38" s="859"/>
      <c r="AE38" s="859"/>
      <c r="AF38" s="859">
        <f>COUNTIF(AF23:AI31,"○")</f>
        <v>1</v>
      </c>
      <c r="AG38" s="859"/>
      <c r="AH38" s="859"/>
      <c r="AI38" s="860"/>
    </row>
    <row r="39" spans="1:35" ht="63.75" customHeight="1" thickBot="1">
      <c r="A39" s="861" t="s">
        <v>29</v>
      </c>
      <c r="B39" s="862"/>
      <c r="C39" s="862"/>
      <c r="D39" s="862"/>
      <c r="E39" s="862"/>
      <c r="F39" s="862"/>
      <c r="G39" s="862"/>
      <c r="H39" s="862"/>
      <c r="I39" s="862"/>
      <c r="J39" s="862"/>
      <c r="K39" s="862"/>
      <c r="L39" s="862"/>
      <c r="M39" s="862"/>
      <c r="N39" s="862"/>
      <c r="O39" s="862"/>
      <c r="P39" s="862"/>
      <c r="Q39" s="862"/>
      <c r="R39" s="862"/>
      <c r="S39" s="862"/>
      <c r="T39" s="862"/>
      <c r="U39" s="862"/>
      <c r="V39" s="862"/>
      <c r="W39" s="862"/>
      <c r="X39" s="862"/>
      <c r="Y39" s="862"/>
      <c r="Z39" s="862"/>
      <c r="AA39" s="862"/>
      <c r="AB39" s="862"/>
      <c r="AC39" s="862"/>
      <c r="AD39" s="862"/>
      <c r="AE39" s="862"/>
      <c r="AF39" s="862"/>
      <c r="AG39" s="862"/>
      <c r="AH39" s="862"/>
      <c r="AI39" s="863"/>
    </row>
    <row r="40" spans="1:35" ht="21" customHeight="1">
      <c r="A40" s="868" t="s">
        <v>30</v>
      </c>
      <c r="B40" s="869"/>
      <c r="C40" s="874" t="s">
        <v>31</v>
      </c>
      <c r="D40" s="874"/>
      <c r="E40" s="874"/>
      <c r="F40" s="874"/>
      <c r="G40" s="874"/>
      <c r="H40" s="874"/>
      <c r="I40" s="874"/>
      <c r="J40" s="874"/>
      <c r="K40" s="874"/>
      <c r="L40" s="874"/>
      <c r="M40" s="874"/>
      <c r="N40" s="874"/>
      <c r="O40" s="874"/>
      <c r="P40" s="874"/>
      <c r="Q40" s="874"/>
      <c r="R40" s="874"/>
      <c r="S40" s="874"/>
      <c r="T40" s="874"/>
      <c r="U40" s="874"/>
      <c r="V40" s="874"/>
      <c r="W40" s="874"/>
      <c r="X40" s="874"/>
      <c r="Y40" s="874"/>
      <c r="Z40" s="874"/>
      <c r="AA40" s="874"/>
      <c r="AB40" s="874"/>
      <c r="AC40" s="874"/>
      <c r="AD40" s="874"/>
      <c r="AE40" s="874"/>
      <c r="AF40" s="874"/>
      <c r="AG40" s="874"/>
      <c r="AH40" s="874"/>
      <c r="AI40" s="875"/>
    </row>
    <row r="41" spans="1:35" ht="21" customHeight="1">
      <c r="A41" s="870"/>
      <c r="B41" s="871"/>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4"/>
    </row>
    <row r="42" spans="1:35" ht="21" customHeight="1">
      <c r="A42" s="870"/>
      <c r="B42" s="871"/>
      <c r="C42" s="843"/>
      <c r="D42" s="843"/>
      <c r="E42" s="843"/>
      <c r="F42" s="843"/>
      <c r="G42" s="843"/>
      <c r="H42" s="843"/>
      <c r="I42" s="843"/>
      <c r="J42" s="843"/>
      <c r="K42" s="843"/>
      <c r="L42" s="843"/>
      <c r="M42" s="843"/>
      <c r="N42" s="843"/>
      <c r="O42" s="843"/>
      <c r="P42" s="843"/>
      <c r="Q42" s="843"/>
      <c r="R42" s="843"/>
      <c r="S42" s="843"/>
      <c r="T42" s="843"/>
      <c r="U42" s="843"/>
      <c r="V42" s="843"/>
      <c r="W42" s="843"/>
      <c r="X42" s="843"/>
      <c r="Y42" s="843"/>
      <c r="Z42" s="843"/>
      <c r="AA42" s="843"/>
      <c r="AB42" s="843"/>
      <c r="AC42" s="843"/>
      <c r="AD42" s="843"/>
      <c r="AE42" s="843"/>
      <c r="AF42" s="843"/>
      <c r="AG42" s="843"/>
      <c r="AH42" s="843"/>
      <c r="AI42" s="844"/>
    </row>
    <row r="43" spans="1:35" ht="21" customHeight="1">
      <c r="A43" s="870"/>
      <c r="B43" s="871"/>
      <c r="C43" s="843"/>
      <c r="D43" s="843"/>
      <c r="E43" s="843"/>
      <c r="F43" s="843"/>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4"/>
    </row>
    <row r="44" spans="1:35" ht="21" customHeight="1">
      <c r="A44" s="870"/>
      <c r="B44" s="871"/>
      <c r="C44" s="843"/>
      <c r="D44" s="843"/>
      <c r="E44" s="843"/>
      <c r="F44" s="843"/>
      <c r="G44" s="843"/>
      <c r="H44" s="843"/>
      <c r="I44" s="843"/>
      <c r="J44" s="843"/>
      <c r="K44" s="843"/>
      <c r="L44" s="843"/>
      <c r="M44" s="843"/>
      <c r="N44" s="843"/>
      <c r="O44" s="843"/>
      <c r="P44" s="843"/>
      <c r="Q44" s="843"/>
      <c r="R44" s="843"/>
      <c r="S44" s="843"/>
      <c r="T44" s="843"/>
      <c r="U44" s="843"/>
      <c r="V44" s="843"/>
      <c r="W44" s="843"/>
      <c r="X44" s="843"/>
      <c r="Y44" s="843"/>
      <c r="Z44" s="843"/>
      <c r="AA44" s="843"/>
      <c r="AB44" s="843"/>
      <c r="AC44" s="843"/>
      <c r="AD44" s="843"/>
      <c r="AE44" s="843"/>
      <c r="AF44" s="843"/>
      <c r="AG44" s="843"/>
      <c r="AH44" s="843"/>
      <c r="AI44" s="844"/>
    </row>
    <row r="45" spans="1:35" ht="21" customHeight="1">
      <c r="A45" s="870"/>
      <c r="B45" s="871"/>
      <c r="C45" s="843"/>
      <c r="D45" s="843"/>
      <c r="E45" s="843"/>
      <c r="F45" s="843"/>
      <c r="G45" s="843"/>
      <c r="H45" s="843"/>
      <c r="I45" s="843"/>
      <c r="J45" s="843"/>
      <c r="K45" s="843"/>
      <c r="L45" s="843"/>
      <c r="M45" s="843"/>
      <c r="N45" s="843"/>
      <c r="O45" s="843"/>
      <c r="P45" s="843"/>
      <c r="Q45" s="843"/>
      <c r="R45" s="843"/>
      <c r="S45" s="843"/>
      <c r="T45" s="843"/>
      <c r="U45" s="843"/>
      <c r="V45" s="843"/>
      <c r="W45" s="843"/>
      <c r="X45" s="843"/>
      <c r="Y45" s="843"/>
      <c r="Z45" s="843"/>
      <c r="AA45" s="843"/>
      <c r="AB45" s="843"/>
      <c r="AC45" s="843"/>
      <c r="AD45" s="843"/>
      <c r="AE45" s="843"/>
      <c r="AF45" s="843"/>
      <c r="AG45" s="843"/>
      <c r="AH45" s="843"/>
      <c r="AI45" s="844"/>
    </row>
    <row r="46" spans="1:35" ht="21" customHeight="1" thickBot="1">
      <c r="A46" s="872"/>
      <c r="B46" s="873"/>
      <c r="C46" s="859" t="s">
        <v>32</v>
      </c>
      <c r="D46" s="859"/>
      <c r="E46" s="859"/>
      <c r="F46" s="859"/>
      <c r="G46" s="859"/>
      <c r="H46" s="859"/>
      <c r="I46" s="859"/>
      <c r="J46" s="859"/>
      <c r="K46" s="859"/>
      <c r="L46" s="859"/>
      <c r="M46" s="859"/>
      <c r="N46" s="859"/>
      <c r="O46" s="859"/>
      <c r="P46" s="859"/>
      <c r="Q46" s="859"/>
      <c r="R46" s="859"/>
      <c r="S46" s="859"/>
      <c r="T46" s="859"/>
      <c r="U46" s="859"/>
      <c r="V46" s="859"/>
      <c r="W46" s="859"/>
      <c r="X46" s="859"/>
      <c r="Y46" s="859"/>
      <c r="Z46" s="859"/>
      <c r="AA46" s="859"/>
      <c r="AB46" s="859"/>
      <c r="AC46" s="859"/>
      <c r="AD46" s="859"/>
      <c r="AE46" s="859"/>
      <c r="AF46" s="859"/>
      <c r="AG46" s="859"/>
      <c r="AH46" s="859"/>
      <c r="AI46" s="860"/>
    </row>
    <row r="47" spans="1:35" ht="31.5" customHeight="1">
      <c r="A47" s="92" t="s">
        <v>33</v>
      </c>
    </row>
    <row r="48" spans="1:35" ht="21" customHeight="1">
      <c r="A48" s="864" t="s">
        <v>34</v>
      </c>
      <c r="B48" s="864"/>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row>
    <row r="49" spans="1:35" ht="21" customHeight="1">
      <c r="A49" s="864"/>
      <c r="B49" s="864"/>
      <c r="C49" s="864"/>
      <c r="D49" s="864"/>
      <c r="E49" s="864"/>
      <c r="F49" s="864"/>
      <c r="G49" s="864"/>
      <c r="H49" s="864"/>
      <c r="I49" s="864"/>
      <c r="J49" s="864"/>
      <c r="K49" s="864"/>
      <c r="L49" s="864"/>
      <c r="M49" s="864"/>
      <c r="N49" s="864"/>
      <c r="O49" s="864"/>
      <c r="P49" s="864"/>
      <c r="Q49" s="864"/>
      <c r="R49" s="864"/>
      <c r="S49" s="864"/>
      <c r="T49" s="864"/>
      <c r="U49" s="864"/>
      <c r="V49" s="864"/>
      <c r="W49" s="864"/>
      <c r="X49" s="864"/>
      <c r="Y49" s="864"/>
      <c r="Z49" s="864"/>
      <c r="AA49" s="864"/>
      <c r="AB49" s="864"/>
      <c r="AC49" s="864"/>
      <c r="AD49" s="864"/>
      <c r="AE49" s="864"/>
      <c r="AF49" s="864"/>
      <c r="AG49" s="864"/>
      <c r="AH49" s="864"/>
      <c r="AI49" s="864"/>
    </row>
    <row r="50" spans="1:35" ht="21" customHeight="1"/>
    <row r="51" spans="1:35" ht="21" customHeight="1"/>
    <row r="52" spans="1:35" ht="21" customHeight="1"/>
    <row r="53" spans="1:35" ht="21" customHeight="1"/>
    <row r="54" spans="1:35" ht="21" customHeight="1"/>
    <row r="55" spans="1:35" ht="21" customHeight="1"/>
    <row r="56" spans="1:35" ht="21" customHeight="1"/>
    <row r="57" spans="1:35" ht="21" customHeight="1"/>
    <row r="58" spans="1:35" ht="21" customHeight="1"/>
    <row r="59" spans="1:35" ht="21" customHeight="1"/>
    <row r="60" spans="1:35" ht="21" customHeight="1"/>
    <row r="61" spans="1:35" ht="21" customHeight="1"/>
    <row r="62" spans="1:35" ht="21" customHeight="1"/>
    <row r="63" spans="1:35" ht="21" customHeight="1"/>
    <row r="64" spans="1:35"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sheetData>
  <mergeCells count="152">
    <mergeCell ref="AD37:AE37"/>
    <mergeCell ref="AF35:AI35"/>
    <mergeCell ref="AF36:AI36"/>
    <mergeCell ref="AF37:AI37"/>
    <mergeCell ref="AF33:AI33"/>
    <mergeCell ref="AF34:AI34"/>
    <mergeCell ref="T31:AC31"/>
    <mergeCell ref="T32:AC32"/>
    <mergeCell ref="T33:AC33"/>
    <mergeCell ref="AD32:AE32"/>
    <mergeCell ref="AD34:AE34"/>
    <mergeCell ref="T34:AC34"/>
    <mergeCell ref="AD33:AE33"/>
    <mergeCell ref="C35:D35"/>
    <mergeCell ref="C31:D31"/>
    <mergeCell ref="T26:AC26"/>
    <mergeCell ref="AF32:AI32"/>
    <mergeCell ref="AF31:AI31"/>
    <mergeCell ref="AF24:AI24"/>
    <mergeCell ref="AD24:AE24"/>
    <mergeCell ref="C32:D32"/>
    <mergeCell ref="C28:D28"/>
    <mergeCell ref="T30:AC30"/>
    <mergeCell ref="C29:D29"/>
    <mergeCell ref="AF27:AI27"/>
    <mergeCell ref="AF29:AI29"/>
    <mergeCell ref="AF28:AI28"/>
    <mergeCell ref="Z3:AI3"/>
    <mergeCell ref="L26:S29"/>
    <mergeCell ref="E30:K37"/>
    <mergeCell ref="L30:S37"/>
    <mergeCell ref="T35:AC35"/>
    <mergeCell ref="C25:D25"/>
    <mergeCell ref="AB19:AE19"/>
    <mergeCell ref="L20:S22"/>
    <mergeCell ref="C26:D26"/>
    <mergeCell ref="E18:K18"/>
    <mergeCell ref="C23:D23"/>
    <mergeCell ref="E23:K25"/>
    <mergeCell ref="L23:S25"/>
    <mergeCell ref="C24:D24"/>
    <mergeCell ref="T24:AC24"/>
    <mergeCell ref="T25:AC25"/>
    <mergeCell ref="T23:AC23"/>
    <mergeCell ref="AD20:AE22"/>
    <mergeCell ref="C20:K22"/>
    <mergeCell ref="C34:D34"/>
    <mergeCell ref="C33:D33"/>
    <mergeCell ref="AD26:AE26"/>
    <mergeCell ref="E26:K29"/>
    <mergeCell ref="C27:D27"/>
    <mergeCell ref="A8:B19"/>
    <mergeCell ref="C19:W19"/>
    <mergeCell ref="X19:AA19"/>
    <mergeCell ref="L11:W11"/>
    <mergeCell ref="L12:W12"/>
    <mergeCell ref="L13:W13"/>
    <mergeCell ref="L14:W14"/>
    <mergeCell ref="L15:W15"/>
    <mergeCell ref="X12:AA12"/>
    <mergeCell ref="X13:AA13"/>
    <mergeCell ref="X17:AA17"/>
    <mergeCell ref="E16:K16"/>
    <mergeCell ref="L18:W18"/>
    <mergeCell ref="X8:AA10"/>
    <mergeCell ref="C11:D11"/>
    <mergeCell ref="X11:AA11"/>
    <mergeCell ref="E12:K12"/>
    <mergeCell ref="C17:D17"/>
    <mergeCell ref="C18:D18"/>
    <mergeCell ref="E11:K11"/>
    <mergeCell ref="AB18:AE18"/>
    <mergeCell ref="AB15:AE15"/>
    <mergeCell ref="AB16:AE16"/>
    <mergeCell ref="E17:K17"/>
    <mergeCell ref="X14:AA14"/>
    <mergeCell ref="L16:W16"/>
    <mergeCell ref="X15:AA15"/>
    <mergeCell ref="X16:AA16"/>
    <mergeCell ref="L17:W17"/>
    <mergeCell ref="AF8:AI10"/>
    <mergeCell ref="AF26:AI26"/>
    <mergeCell ref="AF25:AI25"/>
    <mergeCell ref="AB8:AE10"/>
    <mergeCell ref="AF23:AI23"/>
    <mergeCell ref="AF11:AI11"/>
    <mergeCell ref="AF15:AI15"/>
    <mergeCell ref="C8:K10"/>
    <mergeCell ref="L8:W10"/>
    <mergeCell ref="C13:D13"/>
    <mergeCell ref="C14:D14"/>
    <mergeCell ref="C15:D15"/>
    <mergeCell ref="C16:D16"/>
    <mergeCell ref="E15:K15"/>
    <mergeCell ref="E13:K13"/>
    <mergeCell ref="E14:K14"/>
    <mergeCell ref="AF20:AI22"/>
    <mergeCell ref="AF12:AI12"/>
    <mergeCell ref="AF13:AI13"/>
    <mergeCell ref="AF14:AI14"/>
    <mergeCell ref="AB11:AE11"/>
    <mergeCell ref="AB12:AE12"/>
    <mergeCell ref="AB13:AE13"/>
    <mergeCell ref="AB14:AE14"/>
    <mergeCell ref="A39:AI39"/>
    <mergeCell ref="A48:AI49"/>
    <mergeCell ref="C37:D37"/>
    <mergeCell ref="C36:D36"/>
    <mergeCell ref="T36:AC36"/>
    <mergeCell ref="AD35:AE35"/>
    <mergeCell ref="AD36:AE36"/>
    <mergeCell ref="T37:AC37"/>
    <mergeCell ref="A40:B46"/>
    <mergeCell ref="C40:AI40"/>
    <mergeCell ref="C41:AI45"/>
    <mergeCell ref="AF38:AI38"/>
    <mergeCell ref="C38:AE38"/>
    <mergeCell ref="C46:U46"/>
    <mergeCell ref="V46:AI46"/>
    <mergeCell ref="A20:B38"/>
    <mergeCell ref="AD29:AE29"/>
    <mergeCell ref="AD30:AE30"/>
    <mergeCell ref="AD31:AE31"/>
    <mergeCell ref="AD27:AE27"/>
    <mergeCell ref="T27:AC27"/>
    <mergeCell ref="T28:AC28"/>
    <mergeCell ref="T29:AC29"/>
    <mergeCell ref="AD28:AE28"/>
    <mergeCell ref="A2:AI2"/>
    <mergeCell ref="C30:D30"/>
    <mergeCell ref="AF30:AI30"/>
    <mergeCell ref="L6:U6"/>
    <mergeCell ref="V6:Z7"/>
    <mergeCell ref="A4:K4"/>
    <mergeCell ref="AD25:AE25"/>
    <mergeCell ref="L7:U7"/>
    <mergeCell ref="A6:E7"/>
    <mergeCell ref="F6:K6"/>
    <mergeCell ref="L4:AI4"/>
    <mergeCell ref="A5:K5"/>
    <mergeCell ref="L5:AI5"/>
    <mergeCell ref="AA6:AI7"/>
    <mergeCell ref="F7:K7"/>
    <mergeCell ref="AD23:AE23"/>
    <mergeCell ref="T20:AC22"/>
    <mergeCell ref="AF17:AI17"/>
    <mergeCell ref="AB17:AE17"/>
    <mergeCell ref="AF19:AI19"/>
    <mergeCell ref="AF16:AI16"/>
    <mergeCell ref="X18:AA18"/>
    <mergeCell ref="C12:D12"/>
    <mergeCell ref="AF18:AI18"/>
  </mergeCells>
  <phoneticPr fontId="4"/>
  <printOptions horizontalCentered="1"/>
  <pageMargins left="0.39370078740157483" right="0.39370078740157483" top="0.19685039370078741" bottom="0.19685039370078741" header="0.51181102362204722" footer="0.51181102362204722"/>
  <pageSetup paperSize="9" scale="98" orientation="portrait" r:id="rId1"/>
  <headerFooter alignWithMargins="0"/>
  <rowBreaks count="1" manualBreakCount="1">
    <brk id="3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H38"/>
  <sheetViews>
    <sheetView workbookViewId="0">
      <selection sqref="A1:E1"/>
    </sheetView>
  </sheetViews>
  <sheetFormatPr defaultRowHeight="13.5"/>
  <cols>
    <col min="1" max="1" width="12.125" style="273" customWidth="1"/>
    <col min="2" max="7" width="9" style="273"/>
    <col min="8" max="8" width="14.125" style="273" customWidth="1"/>
    <col min="9" max="16384" width="9" style="273"/>
  </cols>
  <sheetData>
    <row r="1" spans="1:8" ht="18.75" customHeight="1">
      <c r="A1" s="264" t="s">
        <v>230</v>
      </c>
      <c r="B1" s="264"/>
      <c r="C1" s="264"/>
      <c r="D1" s="264"/>
      <c r="E1" s="264"/>
      <c r="F1" s="264"/>
      <c r="G1" s="264"/>
      <c r="H1" s="264"/>
    </row>
    <row r="2" spans="1:8" ht="18.75" customHeight="1">
      <c r="A2" s="264"/>
      <c r="B2" s="264"/>
      <c r="C2" s="264"/>
      <c r="D2" s="264"/>
      <c r="E2" s="264"/>
      <c r="F2" s="264"/>
      <c r="G2" s="264"/>
      <c r="H2" s="264"/>
    </row>
    <row r="3" spans="1:8" ht="18.75" customHeight="1">
      <c r="A3" s="938" t="s">
        <v>241</v>
      </c>
      <c r="B3" s="938"/>
      <c r="C3" s="938"/>
      <c r="D3" s="938"/>
      <c r="E3" s="938"/>
      <c r="F3" s="938"/>
      <c r="G3" s="938"/>
      <c r="H3" s="938"/>
    </row>
    <row r="4" spans="1:8" ht="18.75" customHeight="1">
      <c r="A4" s="264"/>
      <c r="B4" s="264"/>
      <c r="C4" s="264"/>
      <c r="D4" s="264"/>
      <c r="E4" s="264"/>
      <c r="F4" s="264"/>
      <c r="G4" s="264"/>
      <c r="H4" s="264"/>
    </row>
    <row r="5" spans="1:8" ht="18.75" customHeight="1">
      <c r="A5" s="274" t="s">
        <v>117</v>
      </c>
      <c r="B5" s="939"/>
      <c r="C5" s="939"/>
      <c r="D5" s="939"/>
      <c r="E5" s="939"/>
      <c r="F5" s="939"/>
      <c r="G5" s="939"/>
      <c r="H5" s="939"/>
    </row>
    <row r="6" spans="1:8" ht="18.75" customHeight="1">
      <c r="A6" s="274" t="s">
        <v>227</v>
      </c>
      <c r="B6" s="940"/>
      <c r="C6" s="940"/>
      <c r="D6" s="940"/>
      <c r="E6" s="940"/>
      <c r="F6" s="940"/>
      <c r="G6" s="940"/>
      <c r="H6" s="940"/>
    </row>
    <row r="7" spans="1:8" ht="39" customHeight="1">
      <c r="A7" s="275" t="s">
        <v>232</v>
      </c>
      <c r="B7" s="940"/>
      <c r="C7" s="940"/>
      <c r="D7" s="940"/>
      <c r="E7" s="940"/>
      <c r="F7" s="940"/>
      <c r="G7" s="940"/>
      <c r="H7" s="940"/>
    </row>
    <row r="8" spans="1:8" ht="18.75" customHeight="1">
      <c r="A8" s="264"/>
      <c r="B8" s="264"/>
      <c r="C8" s="264"/>
      <c r="D8" s="264"/>
      <c r="E8" s="264"/>
      <c r="F8" s="264"/>
      <c r="G8" s="264"/>
      <c r="H8" s="264"/>
    </row>
    <row r="9" spans="1:8" ht="18.75" customHeight="1">
      <c r="A9" s="941" t="s">
        <v>233</v>
      </c>
      <c r="B9" s="942"/>
      <c r="C9" s="942"/>
      <c r="D9" s="942"/>
      <c r="E9" s="942"/>
      <c r="F9" s="942"/>
      <c r="G9" s="942"/>
      <c r="H9" s="943"/>
    </row>
    <row r="10" spans="1:8" ht="18.75" customHeight="1">
      <c r="A10" s="276" t="s">
        <v>234</v>
      </c>
      <c r="B10" s="277"/>
      <c r="C10" s="277"/>
      <c r="D10" s="277"/>
      <c r="E10" s="277"/>
      <c r="F10" s="277"/>
      <c r="G10" s="277"/>
      <c r="H10" s="278"/>
    </row>
    <row r="11" spans="1:8" ht="18.75" customHeight="1">
      <c r="A11" s="929"/>
      <c r="B11" s="930"/>
      <c r="C11" s="930"/>
      <c r="D11" s="930"/>
      <c r="E11" s="930"/>
      <c r="F11" s="930"/>
      <c r="G11" s="930"/>
      <c r="H11" s="931"/>
    </row>
    <row r="12" spans="1:8" ht="18.75" customHeight="1">
      <c r="A12" s="929"/>
      <c r="B12" s="930"/>
      <c r="C12" s="930"/>
      <c r="D12" s="930"/>
      <c r="E12" s="930"/>
      <c r="F12" s="930"/>
      <c r="G12" s="930"/>
      <c r="H12" s="931"/>
    </row>
    <row r="13" spans="1:8" ht="18.75" customHeight="1">
      <c r="A13" s="279" t="s">
        <v>235</v>
      </c>
      <c r="B13" s="264"/>
      <c r="C13" s="264"/>
      <c r="D13" s="264"/>
      <c r="E13" s="264"/>
      <c r="F13" s="264"/>
      <c r="G13" s="264"/>
      <c r="H13" s="280"/>
    </row>
    <row r="14" spans="1:8" ht="18.75" customHeight="1">
      <c r="A14" s="279" t="s">
        <v>236</v>
      </c>
      <c r="B14" s="264"/>
      <c r="C14" s="264"/>
      <c r="D14" s="264"/>
      <c r="E14" s="264"/>
      <c r="F14" s="264"/>
      <c r="G14" s="264"/>
      <c r="H14" s="280"/>
    </row>
    <row r="15" spans="1:8" ht="18.75" customHeight="1">
      <c r="A15" s="932"/>
      <c r="B15" s="933"/>
      <c r="C15" s="933"/>
      <c r="D15" s="933"/>
      <c r="E15" s="933"/>
      <c r="F15" s="933"/>
      <c r="G15" s="933"/>
      <c r="H15" s="934"/>
    </row>
    <row r="16" spans="1:8" ht="18.75" customHeight="1">
      <c r="A16" s="279"/>
      <c r="B16" s="264"/>
      <c r="C16" s="264"/>
      <c r="D16" s="264"/>
      <c r="E16" s="264"/>
      <c r="F16" s="264"/>
      <c r="G16" s="264"/>
      <c r="H16" s="280"/>
    </row>
    <row r="17" spans="1:8" ht="18.75" customHeight="1">
      <c r="A17" s="279" t="s">
        <v>237</v>
      </c>
      <c r="B17" s="264"/>
      <c r="C17" s="264"/>
      <c r="D17" s="264"/>
      <c r="E17" s="264"/>
      <c r="F17" s="264"/>
      <c r="G17" s="264"/>
      <c r="H17" s="280"/>
    </row>
    <row r="18" spans="1:8" ht="18.75" customHeight="1">
      <c r="A18" s="935"/>
      <c r="B18" s="936"/>
      <c r="C18" s="936"/>
      <c r="D18" s="936"/>
      <c r="E18" s="936"/>
      <c r="F18" s="936"/>
      <c r="G18" s="936"/>
      <c r="H18" s="937"/>
    </row>
    <row r="19" spans="1:8" ht="18.75" customHeight="1">
      <c r="A19" s="935"/>
      <c r="B19" s="936"/>
      <c r="C19" s="936"/>
      <c r="D19" s="936"/>
      <c r="E19" s="936"/>
      <c r="F19" s="936"/>
      <c r="G19" s="936"/>
      <c r="H19" s="937"/>
    </row>
    <row r="20" spans="1:8" ht="18.75" customHeight="1">
      <c r="A20" s="935"/>
      <c r="B20" s="936"/>
      <c r="C20" s="936"/>
      <c r="D20" s="936"/>
      <c r="E20" s="936"/>
      <c r="F20" s="936"/>
      <c r="G20" s="936"/>
      <c r="H20" s="937"/>
    </row>
    <row r="21" spans="1:8" ht="18.75" customHeight="1">
      <c r="A21" s="935"/>
      <c r="B21" s="936"/>
      <c r="C21" s="936"/>
      <c r="D21" s="936"/>
      <c r="E21" s="936"/>
      <c r="F21" s="936"/>
      <c r="G21" s="936"/>
      <c r="H21" s="937"/>
    </row>
    <row r="22" spans="1:8" ht="18.75" customHeight="1">
      <c r="A22" s="935"/>
      <c r="B22" s="936"/>
      <c r="C22" s="936"/>
      <c r="D22" s="936"/>
      <c r="E22" s="936"/>
      <c r="F22" s="936"/>
      <c r="G22" s="936"/>
      <c r="H22" s="937"/>
    </row>
    <row r="23" spans="1:8" ht="18.75" customHeight="1">
      <c r="A23" s="279"/>
      <c r="B23" s="264"/>
      <c r="C23" s="264"/>
      <c r="D23" s="264"/>
      <c r="E23" s="264"/>
      <c r="F23" s="264"/>
      <c r="G23" s="264"/>
      <c r="H23" s="280"/>
    </row>
    <row r="24" spans="1:8" ht="18.75" customHeight="1">
      <c r="A24" s="279" t="s">
        <v>238</v>
      </c>
      <c r="B24" s="264"/>
      <c r="C24" s="264"/>
      <c r="D24" s="264"/>
      <c r="E24" s="264"/>
      <c r="F24" s="264"/>
      <c r="G24" s="264"/>
      <c r="H24" s="280"/>
    </row>
    <row r="25" spans="1:8" ht="18.75" customHeight="1">
      <c r="A25" s="279" t="s">
        <v>228</v>
      </c>
      <c r="B25" s="264"/>
      <c r="C25" s="264"/>
      <c r="D25" s="264"/>
      <c r="E25" s="264"/>
      <c r="F25" s="264"/>
      <c r="G25" s="264"/>
      <c r="H25" s="280"/>
    </row>
    <row r="26" spans="1:8" ht="18.75" customHeight="1">
      <c r="A26" s="935"/>
      <c r="B26" s="936"/>
      <c r="C26" s="936"/>
      <c r="D26" s="936"/>
      <c r="E26" s="936"/>
      <c r="F26" s="936"/>
      <c r="G26" s="936"/>
      <c r="H26" s="937"/>
    </row>
    <row r="27" spans="1:8" ht="18.75" customHeight="1">
      <c r="A27" s="935"/>
      <c r="B27" s="936"/>
      <c r="C27" s="936"/>
      <c r="D27" s="936"/>
      <c r="E27" s="936"/>
      <c r="F27" s="936"/>
      <c r="G27" s="936"/>
      <c r="H27" s="937"/>
    </row>
    <row r="28" spans="1:8" ht="18.75" customHeight="1">
      <c r="A28" s="935"/>
      <c r="B28" s="936"/>
      <c r="C28" s="936"/>
      <c r="D28" s="936"/>
      <c r="E28" s="936"/>
      <c r="F28" s="936"/>
      <c r="G28" s="936"/>
      <c r="H28" s="937"/>
    </row>
    <row r="29" spans="1:8" ht="18.75" customHeight="1">
      <c r="A29" s="935"/>
      <c r="B29" s="936"/>
      <c r="C29" s="936"/>
      <c r="D29" s="936"/>
      <c r="E29" s="936"/>
      <c r="F29" s="936"/>
      <c r="G29" s="936"/>
      <c r="H29" s="937"/>
    </row>
    <row r="30" spans="1:8" ht="18.75" customHeight="1">
      <c r="A30" s="935"/>
      <c r="B30" s="936"/>
      <c r="C30" s="936"/>
      <c r="D30" s="936"/>
      <c r="E30" s="936"/>
      <c r="F30" s="936"/>
      <c r="G30" s="936"/>
      <c r="H30" s="937"/>
    </row>
    <row r="31" spans="1:8" ht="18.75" customHeight="1">
      <c r="A31" s="284"/>
      <c r="B31" s="265"/>
      <c r="C31" s="265"/>
      <c r="D31" s="265"/>
      <c r="E31" s="265"/>
      <c r="F31" s="265"/>
      <c r="G31" s="265"/>
      <c r="H31" s="285"/>
    </row>
    <row r="32" spans="1:8" ht="18.75" customHeight="1">
      <c r="A32" s="279" t="s">
        <v>239</v>
      </c>
      <c r="B32" s="264"/>
      <c r="C32" s="264"/>
      <c r="D32" s="264"/>
      <c r="E32" s="264"/>
      <c r="F32" s="264"/>
      <c r="G32" s="264"/>
      <c r="H32" s="280"/>
    </row>
    <row r="33" spans="1:8" ht="18.75" customHeight="1">
      <c r="A33" s="935"/>
      <c r="B33" s="936"/>
      <c r="C33" s="936"/>
      <c r="D33" s="936"/>
      <c r="E33" s="936"/>
      <c r="F33" s="936"/>
      <c r="G33" s="936"/>
      <c r="H33" s="937"/>
    </row>
    <row r="34" spans="1:8" ht="18.75" customHeight="1">
      <c r="A34" s="935"/>
      <c r="B34" s="936"/>
      <c r="C34" s="936"/>
      <c r="D34" s="936"/>
      <c r="E34" s="936"/>
      <c r="F34" s="936"/>
      <c r="G34" s="936"/>
      <c r="H34" s="937"/>
    </row>
    <row r="35" spans="1:8" ht="18.75" customHeight="1">
      <c r="A35" s="279"/>
      <c r="B35" s="264"/>
      <c r="C35" s="264"/>
      <c r="D35" s="264"/>
      <c r="E35" s="264"/>
      <c r="F35" s="264"/>
      <c r="G35" s="264"/>
      <c r="H35" s="280"/>
    </row>
    <row r="36" spans="1:8" ht="18.75" customHeight="1">
      <c r="A36" s="279" t="s">
        <v>229</v>
      </c>
      <c r="B36" s="264"/>
      <c r="C36" s="264"/>
      <c r="D36" s="264"/>
      <c r="E36" s="264"/>
      <c r="F36" s="264"/>
      <c r="G36" s="264"/>
      <c r="H36" s="280"/>
    </row>
    <row r="37" spans="1:8" ht="18.75" customHeight="1">
      <c r="A37" s="926"/>
      <c r="B37" s="927"/>
      <c r="C37" s="927"/>
      <c r="D37" s="927"/>
      <c r="E37" s="927"/>
      <c r="F37" s="927"/>
      <c r="G37" s="927"/>
      <c r="H37" s="928"/>
    </row>
    <row r="38" spans="1:8" ht="18.75" customHeight="1">
      <c r="A38" s="264" t="s">
        <v>240</v>
      </c>
      <c r="B38" s="264"/>
      <c r="C38" s="264"/>
      <c r="D38" s="264"/>
      <c r="E38" s="264"/>
      <c r="F38" s="264"/>
      <c r="G38" s="264"/>
      <c r="H38" s="264"/>
    </row>
  </sheetData>
  <mergeCells count="11">
    <mergeCell ref="A3:H3"/>
    <mergeCell ref="B5:H5"/>
    <mergeCell ref="B6:H6"/>
    <mergeCell ref="B7:H7"/>
    <mergeCell ref="A9:H9"/>
    <mergeCell ref="A37:H37"/>
    <mergeCell ref="A11:H12"/>
    <mergeCell ref="A15:H15"/>
    <mergeCell ref="A18:H22"/>
    <mergeCell ref="A26:H30"/>
    <mergeCell ref="A33:H34"/>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H27"/>
  <sheetViews>
    <sheetView workbookViewId="0">
      <selection sqref="A1:E1"/>
    </sheetView>
  </sheetViews>
  <sheetFormatPr defaultColWidth="11" defaultRowHeight="13.5"/>
  <cols>
    <col min="1" max="16384" width="11" style="264"/>
  </cols>
  <sheetData>
    <row r="1" spans="1:8">
      <c r="A1" s="264" t="s">
        <v>274</v>
      </c>
    </row>
    <row r="3" spans="1:8">
      <c r="A3" s="938" t="s">
        <v>231</v>
      </c>
      <c r="B3" s="938"/>
      <c r="C3" s="938"/>
      <c r="D3" s="938"/>
      <c r="E3" s="938"/>
      <c r="F3" s="938"/>
      <c r="G3" s="938"/>
      <c r="H3" s="938"/>
    </row>
    <row r="5" spans="1:8">
      <c r="A5" s="274" t="s">
        <v>117</v>
      </c>
      <c r="B5" s="939"/>
      <c r="C5" s="939"/>
      <c r="D5" s="939"/>
      <c r="E5" s="939"/>
      <c r="F5" s="939"/>
      <c r="G5" s="939"/>
      <c r="H5" s="939"/>
    </row>
    <row r="6" spans="1:8">
      <c r="A6" s="274" t="s">
        <v>227</v>
      </c>
      <c r="B6" s="940"/>
      <c r="C6" s="940"/>
      <c r="D6" s="940"/>
      <c r="E6" s="940"/>
      <c r="F6" s="940"/>
      <c r="G6" s="940"/>
      <c r="H6" s="940"/>
    </row>
    <row r="7" spans="1:8" ht="39" customHeight="1">
      <c r="A7" s="275" t="s">
        <v>232</v>
      </c>
      <c r="B7" s="940"/>
      <c r="C7" s="940"/>
      <c r="D7" s="940"/>
      <c r="E7" s="940"/>
      <c r="F7" s="940"/>
      <c r="G7" s="940"/>
      <c r="H7" s="940"/>
    </row>
    <row r="9" spans="1:8">
      <c r="A9" s="941" t="s">
        <v>233</v>
      </c>
      <c r="B9" s="942"/>
      <c r="C9" s="942"/>
      <c r="D9" s="942"/>
      <c r="E9" s="942"/>
      <c r="F9" s="942"/>
      <c r="G9" s="942"/>
      <c r="H9" s="943"/>
    </row>
    <row r="10" spans="1:8">
      <c r="A10" s="276" t="s">
        <v>234</v>
      </c>
      <c r="B10" s="277"/>
      <c r="C10" s="277"/>
      <c r="D10" s="277"/>
      <c r="E10" s="277"/>
      <c r="F10" s="277"/>
      <c r="G10" s="277"/>
      <c r="H10" s="278"/>
    </row>
    <row r="11" spans="1:8">
      <c r="A11" s="929"/>
      <c r="B11" s="930"/>
      <c r="C11" s="930"/>
      <c r="D11" s="930"/>
      <c r="E11" s="930"/>
      <c r="F11" s="930"/>
      <c r="G11" s="930"/>
      <c r="H11" s="931"/>
    </row>
    <row r="12" spans="1:8">
      <c r="A12" s="929"/>
      <c r="B12" s="930"/>
      <c r="C12" s="930"/>
      <c r="D12" s="930"/>
      <c r="E12" s="930"/>
      <c r="F12" s="930"/>
      <c r="G12" s="930"/>
      <c r="H12" s="931"/>
    </row>
    <row r="13" spans="1:8">
      <c r="A13" s="279" t="s">
        <v>275</v>
      </c>
      <c r="H13" s="280"/>
    </row>
    <row r="14" spans="1:8">
      <c r="A14" s="932"/>
      <c r="B14" s="933"/>
      <c r="C14" s="933"/>
      <c r="D14" s="933"/>
      <c r="E14" s="933"/>
      <c r="F14" s="933"/>
      <c r="G14" s="933"/>
      <c r="H14" s="934"/>
    </row>
    <row r="15" spans="1:8">
      <c r="A15" s="279"/>
      <c r="H15" s="280"/>
    </row>
    <row r="16" spans="1:8">
      <c r="A16" s="279" t="s">
        <v>276</v>
      </c>
      <c r="H16" s="280"/>
    </row>
    <row r="17" spans="1:8">
      <c r="A17" s="935"/>
      <c r="B17" s="936"/>
      <c r="C17" s="936"/>
      <c r="D17" s="936"/>
      <c r="E17" s="936"/>
      <c r="F17" s="936"/>
      <c r="G17" s="936"/>
      <c r="H17" s="937"/>
    </row>
    <row r="18" spans="1:8">
      <c r="A18" s="935"/>
      <c r="B18" s="936"/>
      <c r="C18" s="936"/>
      <c r="D18" s="936"/>
      <c r="E18" s="936"/>
      <c r="F18" s="936"/>
      <c r="G18" s="936"/>
      <c r="H18" s="937"/>
    </row>
    <row r="19" spans="1:8">
      <c r="A19" s="935"/>
      <c r="B19" s="936"/>
      <c r="C19" s="936"/>
      <c r="D19" s="936"/>
      <c r="E19" s="936"/>
      <c r="F19" s="936"/>
      <c r="G19" s="936"/>
      <c r="H19" s="937"/>
    </row>
    <row r="20" spans="1:8">
      <c r="A20" s="935"/>
      <c r="B20" s="936"/>
      <c r="C20" s="936"/>
      <c r="D20" s="936"/>
      <c r="E20" s="936"/>
      <c r="F20" s="936"/>
      <c r="G20" s="936"/>
      <c r="H20" s="937"/>
    </row>
    <row r="21" spans="1:8">
      <c r="A21" s="935"/>
      <c r="B21" s="936"/>
      <c r="C21" s="936"/>
      <c r="D21" s="936"/>
      <c r="E21" s="936"/>
      <c r="F21" s="936"/>
      <c r="G21" s="936"/>
      <c r="H21" s="937"/>
    </row>
    <row r="22" spans="1:8">
      <c r="A22" s="279"/>
      <c r="H22" s="280"/>
    </row>
    <row r="23" spans="1:8">
      <c r="A23" s="279" t="s">
        <v>277</v>
      </c>
      <c r="H23" s="280"/>
    </row>
    <row r="24" spans="1:8">
      <c r="A24" s="935"/>
      <c r="B24" s="936"/>
      <c r="C24" s="936"/>
      <c r="D24" s="936"/>
      <c r="E24" s="936"/>
      <c r="F24" s="936"/>
      <c r="G24" s="936"/>
      <c r="H24" s="937"/>
    </row>
    <row r="25" spans="1:8">
      <c r="A25" s="935"/>
      <c r="B25" s="936"/>
      <c r="C25" s="936"/>
      <c r="D25" s="936"/>
      <c r="E25" s="936"/>
      <c r="F25" s="936"/>
      <c r="G25" s="936"/>
      <c r="H25" s="937"/>
    </row>
    <row r="26" spans="1:8">
      <c r="A26" s="281"/>
      <c r="B26" s="282"/>
      <c r="C26" s="282"/>
      <c r="D26" s="282"/>
      <c r="E26" s="282"/>
      <c r="F26" s="282"/>
      <c r="G26" s="282"/>
      <c r="H26" s="283"/>
    </row>
    <row r="27" spans="1:8">
      <c r="A27" s="264" t="s">
        <v>240</v>
      </c>
    </row>
  </sheetData>
  <mergeCells count="9">
    <mergeCell ref="A14:H14"/>
    <mergeCell ref="A17:H21"/>
    <mergeCell ref="A24:H25"/>
    <mergeCell ref="A3:H3"/>
    <mergeCell ref="B5:H5"/>
    <mergeCell ref="B6:H6"/>
    <mergeCell ref="B7:H7"/>
    <mergeCell ref="A9:H9"/>
    <mergeCell ref="A11:H12"/>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H37"/>
  <sheetViews>
    <sheetView workbookViewId="0">
      <selection sqref="A1:E1"/>
    </sheetView>
  </sheetViews>
  <sheetFormatPr defaultRowHeight="13.5"/>
  <cols>
    <col min="1" max="1" width="12.125" style="264" customWidth="1"/>
    <col min="2" max="7" width="9" style="264"/>
    <col min="8" max="8" width="14.125" style="264" customWidth="1"/>
    <col min="9" max="16384" width="9" style="273"/>
  </cols>
  <sheetData>
    <row r="1" spans="1:8" ht="18.75" customHeight="1">
      <c r="A1" s="264" t="s">
        <v>242</v>
      </c>
    </row>
    <row r="2" spans="1:8" ht="18.75" customHeight="1"/>
    <row r="3" spans="1:8" ht="18.75" customHeight="1">
      <c r="A3" s="938" t="s">
        <v>231</v>
      </c>
      <c r="B3" s="938"/>
      <c r="C3" s="938"/>
      <c r="D3" s="938"/>
      <c r="E3" s="938"/>
      <c r="F3" s="938"/>
      <c r="G3" s="938"/>
      <c r="H3" s="938"/>
    </row>
    <row r="4" spans="1:8" ht="18.75" customHeight="1"/>
    <row r="5" spans="1:8" ht="18.75" customHeight="1">
      <c r="A5" s="274" t="s">
        <v>117</v>
      </c>
      <c r="B5" s="939"/>
      <c r="C5" s="939"/>
      <c r="D5" s="939"/>
      <c r="E5" s="939"/>
      <c r="F5" s="939"/>
      <c r="G5" s="939"/>
      <c r="H5" s="939"/>
    </row>
    <row r="6" spans="1:8" ht="18.75" customHeight="1">
      <c r="A6" s="274" t="s">
        <v>227</v>
      </c>
      <c r="B6" s="940"/>
      <c r="C6" s="940"/>
      <c r="D6" s="940"/>
      <c r="E6" s="940"/>
      <c r="F6" s="940"/>
      <c r="G6" s="940"/>
      <c r="H6" s="940"/>
    </row>
    <row r="7" spans="1:8" ht="39" customHeight="1">
      <c r="A7" s="275" t="s">
        <v>232</v>
      </c>
      <c r="B7" s="940"/>
      <c r="C7" s="940"/>
      <c r="D7" s="940"/>
      <c r="E7" s="940"/>
      <c r="F7" s="940"/>
      <c r="G7" s="940"/>
      <c r="H7" s="940"/>
    </row>
    <row r="8" spans="1:8" ht="18.75" customHeight="1"/>
    <row r="9" spans="1:8" ht="18.75" customHeight="1">
      <c r="A9" s="941" t="s">
        <v>233</v>
      </c>
      <c r="B9" s="942"/>
      <c r="C9" s="942"/>
      <c r="D9" s="942"/>
      <c r="E9" s="942"/>
      <c r="F9" s="942"/>
      <c r="G9" s="942"/>
      <c r="H9" s="943"/>
    </row>
    <row r="10" spans="1:8" ht="18.75" customHeight="1">
      <c r="A10" s="276" t="s">
        <v>243</v>
      </c>
      <c r="B10" s="277"/>
      <c r="C10" s="277"/>
      <c r="D10" s="277"/>
      <c r="E10" s="277"/>
      <c r="F10" s="277"/>
      <c r="G10" s="277"/>
      <c r="H10" s="278"/>
    </row>
    <row r="11" spans="1:8" ht="18.75" customHeight="1">
      <c r="A11" s="929"/>
      <c r="B11" s="930"/>
      <c r="C11" s="930"/>
      <c r="D11" s="930"/>
      <c r="E11" s="930"/>
      <c r="F11" s="930"/>
      <c r="G11" s="930"/>
      <c r="H11" s="931"/>
    </row>
    <row r="12" spans="1:8" ht="18.75" customHeight="1">
      <c r="A12" s="929"/>
      <c r="B12" s="930"/>
      <c r="C12" s="930"/>
      <c r="D12" s="930"/>
      <c r="E12" s="930"/>
      <c r="F12" s="930"/>
      <c r="G12" s="930"/>
      <c r="H12" s="931"/>
    </row>
    <row r="13" spans="1:8" ht="18.75" customHeight="1">
      <c r="A13" s="279" t="s">
        <v>235</v>
      </c>
      <c r="H13" s="280"/>
    </row>
    <row r="14" spans="1:8" ht="18.75" customHeight="1">
      <c r="A14" s="279" t="s">
        <v>236</v>
      </c>
      <c r="H14" s="280"/>
    </row>
    <row r="15" spans="1:8" ht="18.75" customHeight="1">
      <c r="A15" s="932"/>
      <c r="B15" s="933"/>
      <c r="C15" s="933"/>
      <c r="D15" s="933"/>
      <c r="E15" s="933"/>
      <c r="F15" s="933"/>
      <c r="G15" s="933"/>
      <c r="H15" s="934"/>
    </row>
    <row r="16" spans="1:8" ht="18.75" customHeight="1">
      <c r="A16" s="279"/>
      <c r="H16" s="280"/>
    </row>
    <row r="17" spans="1:8" ht="18.75" customHeight="1">
      <c r="A17" s="279" t="s">
        <v>237</v>
      </c>
      <c r="H17" s="280"/>
    </row>
    <row r="18" spans="1:8" ht="18.75" customHeight="1">
      <c r="A18" s="935"/>
      <c r="B18" s="936"/>
      <c r="C18" s="936"/>
      <c r="D18" s="936"/>
      <c r="E18" s="936"/>
      <c r="F18" s="936"/>
      <c r="G18" s="936"/>
      <c r="H18" s="937"/>
    </row>
    <row r="19" spans="1:8" ht="18.75" customHeight="1">
      <c r="A19" s="935"/>
      <c r="B19" s="936"/>
      <c r="C19" s="936"/>
      <c r="D19" s="936"/>
      <c r="E19" s="936"/>
      <c r="F19" s="936"/>
      <c r="G19" s="936"/>
      <c r="H19" s="937"/>
    </row>
    <row r="20" spans="1:8" ht="18.75" customHeight="1">
      <c r="A20" s="935"/>
      <c r="B20" s="936"/>
      <c r="C20" s="936"/>
      <c r="D20" s="936"/>
      <c r="E20" s="936"/>
      <c r="F20" s="936"/>
      <c r="G20" s="936"/>
      <c r="H20" s="937"/>
    </row>
    <row r="21" spans="1:8" ht="18.75" customHeight="1">
      <c r="A21" s="935"/>
      <c r="B21" s="936"/>
      <c r="C21" s="936"/>
      <c r="D21" s="936"/>
      <c r="E21" s="936"/>
      <c r="F21" s="936"/>
      <c r="G21" s="936"/>
      <c r="H21" s="937"/>
    </row>
    <row r="22" spans="1:8" ht="18.75" customHeight="1">
      <c r="A22" s="935"/>
      <c r="B22" s="936"/>
      <c r="C22" s="936"/>
      <c r="D22" s="936"/>
      <c r="E22" s="936"/>
      <c r="F22" s="936"/>
      <c r="G22" s="936"/>
      <c r="H22" s="937"/>
    </row>
    <row r="23" spans="1:8" ht="18.75" customHeight="1">
      <c r="A23" s="279"/>
      <c r="H23" s="280"/>
    </row>
    <row r="24" spans="1:8" ht="18.75" customHeight="1">
      <c r="A24" s="279" t="s">
        <v>238</v>
      </c>
      <c r="H24" s="280"/>
    </row>
    <row r="25" spans="1:8" ht="18.75" customHeight="1">
      <c r="A25" s="279" t="s">
        <v>228</v>
      </c>
      <c r="H25" s="280"/>
    </row>
    <row r="26" spans="1:8" ht="18.75" customHeight="1">
      <c r="A26" s="935"/>
      <c r="B26" s="936"/>
      <c r="C26" s="936"/>
      <c r="D26" s="936"/>
      <c r="E26" s="936"/>
      <c r="F26" s="936"/>
      <c r="G26" s="936"/>
      <c r="H26" s="937"/>
    </row>
    <row r="27" spans="1:8" ht="18.75" customHeight="1">
      <c r="A27" s="935"/>
      <c r="B27" s="936"/>
      <c r="C27" s="936"/>
      <c r="D27" s="936"/>
      <c r="E27" s="936"/>
      <c r="F27" s="936"/>
      <c r="G27" s="936"/>
      <c r="H27" s="937"/>
    </row>
    <row r="28" spans="1:8" ht="18.75" customHeight="1">
      <c r="A28" s="935"/>
      <c r="B28" s="936"/>
      <c r="C28" s="936"/>
      <c r="D28" s="936"/>
      <c r="E28" s="936"/>
      <c r="F28" s="936"/>
      <c r="G28" s="936"/>
      <c r="H28" s="937"/>
    </row>
    <row r="29" spans="1:8" ht="18.75" customHeight="1">
      <c r="A29" s="935"/>
      <c r="B29" s="936"/>
      <c r="C29" s="936"/>
      <c r="D29" s="936"/>
      <c r="E29" s="936"/>
      <c r="F29" s="936"/>
      <c r="G29" s="936"/>
      <c r="H29" s="937"/>
    </row>
    <row r="30" spans="1:8" ht="18.75" customHeight="1">
      <c r="A30" s="935"/>
      <c r="B30" s="936"/>
      <c r="C30" s="936"/>
      <c r="D30" s="936"/>
      <c r="E30" s="936"/>
      <c r="F30" s="936"/>
      <c r="G30" s="936"/>
      <c r="H30" s="937"/>
    </row>
    <row r="31" spans="1:8" ht="18.75" customHeight="1">
      <c r="A31" s="279"/>
      <c r="H31" s="280"/>
    </row>
    <row r="32" spans="1:8" ht="18.75" customHeight="1">
      <c r="A32" s="279" t="s">
        <v>244</v>
      </c>
      <c r="H32" s="280"/>
    </row>
    <row r="33" spans="1:8" ht="18.75" customHeight="1">
      <c r="A33" s="935"/>
      <c r="B33" s="936"/>
      <c r="C33" s="936"/>
      <c r="D33" s="936"/>
      <c r="E33" s="936"/>
      <c r="F33" s="936"/>
      <c r="G33" s="936"/>
      <c r="H33" s="937"/>
    </row>
    <row r="34" spans="1:8" ht="18.75" customHeight="1">
      <c r="A34" s="935"/>
      <c r="B34" s="936"/>
      <c r="C34" s="936"/>
      <c r="D34" s="936"/>
      <c r="E34" s="936"/>
      <c r="F34" s="936"/>
      <c r="G34" s="936"/>
      <c r="H34" s="937"/>
    </row>
    <row r="35" spans="1:8" ht="18.75" customHeight="1">
      <c r="A35" s="281"/>
      <c r="B35" s="282"/>
      <c r="C35" s="282"/>
      <c r="D35" s="282"/>
      <c r="E35" s="282"/>
      <c r="F35" s="282"/>
      <c r="G35" s="282"/>
      <c r="H35" s="283"/>
    </row>
    <row r="36" spans="1:8" ht="18.75" customHeight="1">
      <c r="A36" s="264" t="s">
        <v>245</v>
      </c>
    </row>
    <row r="37" spans="1:8" ht="18.75" customHeight="1">
      <c r="A37" s="264" t="s">
        <v>246</v>
      </c>
    </row>
  </sheetData>
  <mergeCells count="10">
    <mergeCell ref="A15:H15"/>
    <mergeCell ref="A18:H22"/>
    <mergeCell ref="A26:H30"/>
    <mergeCell ref="A33:H34"/>
    <mergeCell ref="A3:H3"/>
    <mergeCell ref="B5:H5"/>
    <mergeCell ref="B6:H6"/>
    <mergeCell ref="B7:H7"/>
    <mergeCell ref="A9:H9"/>
    <mergeCell ref="A11:H12"/>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F23"/>
  <sheetViews>
    <sheetView zoomScaleNormal="100" zoomScaleSheetLayoutView="100" workbookViewId="0">
      <selection sqref="A1:E1"/>
    </sheetView>
  </sheetViews>
  <sheetFormatPr defaultRowHeight="13.5"/>
  <cols>
    <col min="1" max="1" width="9" style="264"/>
    <col min="2" max="2" width="17.5" style="264" customWidth="1"/>
    <col min="3" max="3" width="59.5" style="264" customWidth="1"/>
    <col min="4" max="4" width="14.5" style="264" customWidth="1"/>
    <col min="5" max="5" width="26.5" style="264" customWidth="1"/>
    <col min="6" max="16384" width="9" style="264"/>
  </cols>
  <sheetData>
    <row r="1" spans="1:6" ht="24" customHeight="1">
      <c r="A1" s="263" t="s">
        <v>247</v>
      </c>
    </row>
    <row r="2" spans="1:6" ht="18.75" customHeight="1">
      <c r="A2" s="263"/>
    </row>
    <row r="3" spans="1:6">
      <c r="A3" s="264" t="s">
        <v>248</v>
      </c>
    </row>
    <row r="4" spans="1:6">
      <c r="A4" s="264" t="s">
        <v>249</v>
      </c>
    </row>
    <row r="5" spans="1:6" ht="18.75" customHeight="1">
      <c r="A5" s="936" t="s">
        <v>250</v>
      </c>
      <c r="B5" s="936"/>
      <c r="C5" s="936"/>
      <c r="D5" s="936"/>
      <c r="E5" s="936"/>
    </row>
    <row r="6" spans="1:6">
      <c r="A6" s="936"/>
      <c r="B6" s="936"/>
      <c r="C6" s="936"/>
      <c r="D6" s="936"/>
      <c r="E6" s="936"/>
    </row>
    <row r="7" spans="1:6">
      <c r="A7" s="936"/>
      <c r="B7" s="936"/>
      <c r="C7" s="936"/>
      <c r="D7" s="936"/>
      <c r="E7" s="936"/>
    </row>
    <row r="8" spans="1:6">
      <c r="A8" s="265"/>
      <c r="B8" s="265"/>
      <c r="C8" s="265"/>
      <c r="D8" s="265"/>
      <c r="E8" s="265"/>
    </row>
    <row r="9" spans="1:6">
      <c r="A9" s="264" t="s">
        <v>251</v>
      </c>
    </row>
    <row r="10" spans="1:6">
      <c r="A10" s="264" t="s">
        <v>252</v>
      </c>
    </row>
    <row r="11" spans="1:6">
      <c r="A11" s="264" t="s">
        <v>253</v>
      </c>
    </row>
    <row r="12" spans="1:6">
      <c r="A12" s="945" t="s">
        <v>254</v>
      </c>
      <c r="B12" s="946"/>
      <c r="C12" s="946"/>
      <c r="D12" s="946"/>
      <c r="E12" s="946"/>
      <c r="F12" s="946"/>
    </row>
    <row r="13" spans="1:6">
      <c r="A13" s="264" t="s">
        <v>255</v>
      </c>
    </row>
    <row r="15" spans="1:6">
      <c r="A15" s="264" t="s">
        <v>256</v>
      </c>
    </row>
    <row r="16" spans="1:6" s="268" customFormat="1" ht="40.5">
      <c r="A16" s="947" t="s">
        <v>257</v>
      </c>
      <c r="B16" s="947"/>
      <c r="C16" s="266" t="s">
        <v>258</v>
      </c>
      <c r="D16" s="266" t="s">
        <v>259</v>
      </c>
      <c r="E16" s="267" t="s">
        <v>260</v>
      </c>
    </row>
    <row r="17" spans="1:5" ht="78.75" customHeight="1">
      <c r="A17" s="947" t="s">
        <v>261</v>
      </c>
      <c r="B17" s="947"/>
      <c r="C17" s="269" t="s">
        <v>262</v>
      </c>
      <c r="D17" s="266" t="s">
        <v>263</v>
      </c>
      <c r="E17" s="270"/>
    </row>
    <row r="18" spans="1:5">
      <c r="A18" s="947"/>
      <c r="B18" s="947"/>
      <c r="C18" s="271" t="s">
        <v>264</v>
      </c>
      <c r="D18" s="266" t="s">
        <v>265</v>
      </c>
      <c r="E18" s="270"/>
    </row>
    <row r="19" spans="1:5" ht="84.75" customHeight="1">
      <c r="A19" s="947" t="s">
        <v>266</v>
      </c>
      <c r="B19" s="944" t="s">
        <v>267</v>
      </c>
      <c r="C19" s="269" t="s">
        <v>268</v>
      </c>
      <c r="D19" s="266" t="s">
        <v>263</v>
      </c>
      <c r="E19" s="270"/>
    </row>
    <row r="20" spans="1:5">
      <c r="A20" s="947"/>
      <c r="B20" s="944"/>
      <c r="C20" s="269" t="s">
        <v>269</v>
      </c>
      <c r="D20" s="266" t="s">
        <v>265</v>
      </c>
      <c r="E20" s="270"/>
    </row>
    <row r="21" spans="1:5" ht="27">
      <c r="A21" s="947"/>
      <c r="B21" s="944" t="s">
        <v>270</v>
      </c>
      <c r="C21" s="269" t="s">
        <v>271</v>
      </c>
      <c r="D21" s="266" t="s">
        <v>263</v>
      </c>
      <c r="E21" s="270"/>
    </row>
    <row r="22" spans="1:5">
      <c r="A22" s="947"/>
      <c r="B22" s="944"/>
      <c r="C22" s="269" t="s">
        <v>272</v>
      </c>
      <c r="D22" s="266" t="s">
        <v>265</v>
      </c>
      <c r="E22" s="270"/>
    </row>
    <row r="23" spans="1:5" ht="25.15" customHeight="1">
      <c r="A23" s="947"/>
      <c r="B23" s="272" t="s">
        <v>273</v>
      </c>
      <c r="C23" s="270"/>
      <c r="D23" s="270"/>
      <c r="E23" s="270"/>
    </row>
  </sheetData>
  <mergeCells count="7">
    <mergeCell ref="B21:B22"/>
    <mergeCell ref="A12:F12"/>
    <mergeCell ref="A5:E7"/>
    <mergeCell ref="A16:B16"/>
    <mergeCell ref="A17:B18"/>
    <mergeCell ref="A19:A23"/>
    <mergeCell ref="B19:B20"/>
  </mergeCells>
  <phoneticPr fontId="4"/>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6BBAE-558B-4215-BA91-03BFA2892F37}">
  <sheetPr>
    <tabColor theme="7" tint="0.59999389629810485"/>
  </sheetPr>
  <dimension ref="B1:G36"/>
  <sheetViews>
    <sheetView view="pageBreakPreview" zoomScaleNormal="100" zoomScaleSheetLayoutView="100" workbookViewId="0"/>
  </sheetViews>
  <sheetFormatPr defaultRowHeight="13.5"/>
  <cols>
    <col min="1" max="1" width="3.75" style="286" customWidth="1"/>
    <col min="2" max="2" width="3.375" style="286" customWidth="1"/>
    <col min="3" max="3" width="14" style="286" customWidth="1"/>
    <col min="4" max="6" width="9" style="286"/>
    <col min="7" max="7" width="11.375" style="286" customWidth="1"/>
    <col min="8" max="8" width="3" style="286" customWidth="1"/>
    <col min="9" max="16384" width="9" style="286"/>
  </cols>
  <sheetData>
    <row r="1" spans="2:7">
      <c r="B1" s="286" t="s">
        <v>498</v>
      </c>
    </row>
    <row r="2" spans="2:7">
      <c r="C2" s="286" t="s">
        <v>499</v>
      </c>
    </row>
    <row r="3" spans="2:7">
      <c r="C3" s="286" t="s">
        <v>500</v>
      </c>
    </row>
    <row r="4" spans="2:7">
      <c r="C4" s="286" t="s">
        <v>501</v>
      </c>
    </row>
    <row r="6" spans="2:7">
      <c r="B6" s="287" t="s">
        <v>502</v>
      </c>
    </row>
    <row r="7" spans="2:7" ht="14.25" thickBot="1"/>
    <row r="8" spans="2:7">
      <c r="B8" s="961" t="s">
        <v>517</v>
      </c>
      <c r="C8" s="962"/>
      <c r="D8" s="962"/>
      <c r="E8" s="962"/>
      <c r="F8" s="962"/>
      <c r="G8" s="963"/>
    </row>
    <row r="9" spans="2:7" ht="14.25" thickBot="1">
      <c r="B9" s="964"/>
      <c r="C9" s="965"/>
      <c r="D9" s="965"/>
      <c r="E9" s="965"/>
      <c r="F9" s="965"/>
      <c r="G9" s="966"/>
    </row>
    <row r="10" spans="2:7" ht="10.5" customHeight="1">
      <c r="B10" s="288"/>
      <c r="C10" s="289"/>
      <c r="D10" s="289"/>
      <c r="E10" s="289"/>
      <c r="F10" s="289"/>
      <c r="G10" s="290"/>
    </row>
    <row r="11" spans="2:7">
      <c r="B11" s="291" t="s">
        <v>503</v>
      </c>
      <c r="C11" s="292"/>
      <c r="D11" s="292"/>
      <c r="E11" s="292"/>
      <c r="F11" s="292"/>
      <c r="G11" s="293"/>
    </row>
    <row r="12" spans="2:7" ht="24.95" customHeight="1" thickBot="1">
      <c r="B12" s="291"/>
      <c r="C12" s="292"/>
      <c r="D12" s="967" t="s">
        <v>504</v>
      </c>
      <c r="E12" s="967"/>
      <c r="F12" s="967"/>
      <c r="G12" s="294"/>
    </row>
    <row r="13" spans="2:7" ht="14.25" thickTop="1">
      <c r="B13" s="291"/>
      <c r="C13" s="292"/>
      <c r="D13" s="292"/>
      <c r="E13" s="292"/>
      <c r="F13" s="292"/>
      <c r="G13" s="293"/>
    </row>
    <row r="14" spans="2:7">
      <c r="B14" s="291" t="s">
        <v>505</v>
      </c>
      <c r="C14" s="292"/>
      <c r="D14" s="292"/>
      <c r="E14" s="292"/>
      <c r="F14" s="292"/>
      <c r="G14" s="293"/>
    </row>
    <row r="15" spans="2:7" ht="24.95" customHeight="1" thickBot="1">
      <c r="B15" s="291"/>
      <c r="C15" s="292"/>
      <c r="D15" s="948"/>
      <c r="E15" s="948"/>
      <c r="F15" s="948"/>
      <c r="G15" s="949"/>
    </row>
    <row r="16" spans="2:7" ht="14.25" thickTop="1">
      <c r="B16" s="291"/>
      <c r="C16" s="292"/>
      <c r="D16" s="295" t="s">
        <v>506</v>
      </c>
      <c r="E16" s="292"/>
      <c r="F16" s="292"/>
      <c r="G16" s="293"/>
    </row>
    <row r="17" spans="2:7">
      <c r="B17" s="291"/>
      <c r="C17" s="292"/>
      <c r="D17" s="292"/>
      <c r="E17" s="292"/>
      <c r="F17" s="292"/>
      <c r="G17" s="293"/>
    </row>
    <row r="18" spans="2:7">
      <c r="B18" s="291" t="s">
        <v>507</v>
      </c>
      <c r="C18" s="292"/>
      <c r="D18" s="292"/>
      <c r="E18" s="292"/>
      <c r="F18" s="292"/>
      <c r="G18" s="293"/>
    </row>
    <row r="19" spans="2:7">
      <c r="B19" s="291"/>
      <c r="C19" s="292"/>
      <c r="D19" s="292"/>
      <c r="E19" s="292"/>
      <c r="F19" s="292"/>
      <c r="G19" s="293"/>
    </row>
    <row r="20" spans="2:7" ht="24.95" customHeight="1" thickBot="1">
      <c r="B20" s="291"/>
      <c r="C20" s="292"/>
      <c r="D20" s="968"/>
      <c r="E20" s="968"/>
      <c r="F20" s="968" t="s">
        <v>508</v>
      </c>
      <c r="G20" s="969"/>
    </row>
    <row r="21" spans="2:7" ht="14.25" thickTop="1">
      <c r="B21" s="291"/>
      <c r="C21" s="292"/>
      <c r="D21" s="292"/>
      <c r="E21" s="292"/>
      <c r="F21" s="292"/>
      <c r="G21" s="293"/>
    </row>
    <row r="22" spans="2:7">
      <c r="B22" s="291" t="s">
        <v>509</v>
      </c>
      <c r="C22" s="292"/>
      <c r="D22" s="292"/>
      <c r="E22" s="292"/>
      <c r="F22" s="292"/>
      <c r="G22" s="293"/>
    </row>
    <row r="23" spans="2:7" ht="24.95" customHeight="1" thickBot="1">
      <c r="B23" s="291"/>
      <c r="C23" s="292"/>
      <c r="D23" s="948"/>
      <c r="E23" s="948"/>
      <c r="F23" s="948"/>
      <c r="G23" s="949"/>
    </row>
    <row r="24" spans="2:7" ht="14.25" thickTop="1">
      <c r="B24" s="291"/>
      <c r="C24" s="292"/>
      <c r="D24" s="292"/>
      <c r="E24" s="292"/>
      <c r="F24" s="292"/>
      <c r="G24" s="293"/>
    </row>
    <row r="25" spans="2:7">
      <c r="B25" s="291" t="s">
        <v>510</v>
      </c>
      <c r="C25" s="292"/>
      <c r="D25" s="292"/>
      <c r="E25" s="292"/>
      <c r="F25" s="292"/>
      <c r="G25" s="293"/>
    </row>
    <row r="26" spans="2:7" ht="24.95" customHeight="1" thickBot="1">
      <c r="B26" s="291"/>
      <c r="C26" s="292"/>
      <c r="D26" s="948"/>
      <c r="E26" s="948"/>
      <c r="F26" s="948"/>
      <c r="G26" s="949"/>
    </row>
    <row r="27" spans="2:7" ht="14.25" thickTop="1">
      <c r="B27" s="291"/>
      <c r="C27" s="292"/>
      <c r="D27" s="292"/>
      <c r="E27" s="292"/>
      <c r="F27" s="292"/>
      <c r="G27" s="293"/>
    </row>
    <row r="28" spans="2:7">
      <c r="B28" s="291" t="s">
        <v>511</v>
      </c>
      <c r="C28" s="292"/>
      <c r="D28" s="292"/>
      <c r="E28" s="292"/>
      <c r="F28" s="292"/>
      <c r="G28" s="293"/>
    </row>
    <row r="29" spans="2:7" ht="24.95" customHeight="1">
      <c r="B29" s="291"/>
      <c r="C29" s="292"/>
      <c r="D29" s="950"/>
      <c r="E29" s="950"/>
      <c r="F29" s="950"/>
      <c r="G29" s="951"/>
    </row>
    <row r="30" spans="2:7" ht="24.95" customHeight="1" thickBot="1">
      <c r="B30" s="296"/>
      <c r="D30" s="948"/>
      <c r="E30" s="948"/>
      <c r="F30" s="948"/>
      <c r="G30" s="949"/>
    </row>
    <row r="31" spans="2:7" ht="15" thickTop="1" thickBot="1">
      <c r="B31" s="297"/>
      <c r="C31" s="298"/>
      <c r="D31" s="298"/>
      <c r="E31" s="298"/>
      <c r="F31" s="298"/>
      <c r="G31" s="299"/>
    </row>
    <row r="32" spans="2:7" ht="13.5" customHeight="1">
      <c r="B32" s="952" t="s">
        <v>512</v>
      </c>
      <c r="C32" s="953"/>
      <c r="D32" s="953"/>
      <c r="E32" s="953"/>
      <c r="F32" s="953"/>
      <c r="G32" s="954"/>
    </row>
    <row r="33" spans="2:7">
      <c r="B33" s="955"/>
      <c r="C33" s="956"/>
      <c r="D33" s="956"/>
      <c r="E33" s="956"/>
      <c r="F33" s="956"/>
      <c r="G33" s="957"/>
    </row>
    <row r="34" spans="2:7">
      <c r="B34" s="296"/>
      <c r="G34" s="293"/>
    </row>
    <row r="35" spans="2:7">
      <c r="B35" s="955" t="s">
        <v>513</v>
      </c>
      <c r="C35" s="956"/>
      <c r="D35" s="956"/>
      <c r="E35" s="956"/>
      <c r="F35" s="956"/>
      <c r="G35" s="957"/>
    </row>
    <row r="36" spans="2:7" ht="14.25" thickBot="1">
      <c r="B36" s="958"/>
      <c r="C36" s="959"/>
      <c r="D36" s="959"/>
      <c r="E36" s="959"/>
      <c r="F36" s="959"/>
      <c r="G36" s="960"/>
    </row>
  </sheetData>
  <mergeCells count="10">
    <mergeCell ref="D26:G26"/>
    <mergeCell ref="D29:G30"/>
    <mergeCell ref="B32:G33"/>
    <mergeCell ref="B35:G36"/>
    <mergeCell ref="B8:G9"/>
    <mergeCell ref="D12:F12"/>
    <mergeCell ref="D15:G15"/>
    <mergeCell ref="D20:E20"/>
    <mergeCell ref="F20:G20"/>
    <mergeCell ref="D23:G23"/>
  </mergeCells>
  <phoneticPr fontId="4"/>
  <pageMargins left="0.76" right="0.41" top="1" bottom="1" header="0.51200000000000001" footer="0.51200000000000001"/>
  <pageSetup paperSize="9" scale="145" orientation="portrait" horizontalDpi="300" verticalDpi="300" r:id="rId1"/>
  <headerFooter alignWithMargins="0"/>
  <rowBreaks count="1" manualBreakCount="1">
    <brk id="31"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B3AAA-A4CD-4807-9E8B-32C02281793B}">
  <sheetPr>
    <tabColor theme="7" tint="0.59999389629810485"/>
  </sheetPr>
  <dimension ref="B1:G36"/>
  <sheetViews>
    <sheetView view="pageBreakPreview" zoomScaleNormal="100" zoomScaleSheetLayoutView="100" workbookViewId="0"/>
  </sheetViews>
  <sheetFormatPr defaultRowHeight="13.5"/>
  <cols>
    <col min="1" max="1" width="3.75" style="300" customWidth="1"/>
    <col min="2" max="2" width="3.375" style="300" customWidth="1"/>
    <col min="3" max="3" width="14" style="300" customWidth="1"/>
    <col min="4" max="6" width="9" style="300"/>
    <col min="7" max="7" width="11.375" style="300" customWidth="1"/>
    <col min="8" max="8" width="3" style="300" customWidth="1"/>
    <col min="9" max="16384" width="9" style="300"/>
  </cols>
  <sheetData>
    <row r="1" spans="2:7">
      <c r="B1" s="300" t="s">
        <v>498</v>
      </c>
    </row>
    <row r="2" spans="2:7">
      <c r="C2" s="300" t="s">
        <v>499</v>
      </c>
    </row>
    <row r="3" spans="2:7">
      <c r="C3" s="300" t="s">
        <v>500</v>
      </c>
    </row>
    <row r="4" spans="2:7">
      <c r="C4" s="300" t="s">
        <v>501</v>
      </c>
    </row>
    <row r="6" spans="2:7">
      <c r="B6" s="301" t="s">
        <v>514</v>
      </c>
    </row>
    <row r="7" spans="2:7" ht="14.25" thickBot="1"/>
    <row r="8" spans="2:7">
      <c r="B8" s="983" t="s">
        <v>518</v>
      </c>
      <c r="C8" s="984"/>
      <c r="D8" s="984"/>
      <c r="E8" s="984"/>
      <c r="F8" s="984"/>
      <c r="G8" s="985"/>
    </row>
    <row r="9" spans="2:7" ht="14.25" thickBot="1">
      <c r="B9" s="986"/>
      <c r="C9" s="987"/>
      <c r="D9" s="987"/>
      <c r="E9" s="987"/>
      <c r="F9" s="987"/>
      <c r="G9" s="988"/>
    </row>
    <row r="10" spans="2:7" ht="10.5" customHeight="1">
      <c r="B10" s="302"/>
      <c r="C10" s="303"/>
      <c r="D10" s="303"/>
      <c r="E10" s="303"/>
      <c r="F10" s="303"/>
      <c r="G10" s="304"/>
    </row>
    <row r="11" spans="2:7">
      <c r="B11" s="305" t="s">
        <v>515</v>
      </c>
      <c r="C11" s="306"/>
      <c r="D11" s="306"/>
      <c r="E11" s="306"/>
      <c r="F11" s="306"/>
      <c r="G11" s="307"/>
    </row>
    <row r="12" spans="2:7" ht="24.95" customHeight="1" thickBot="1">
      <c r="B12" s="305"/>
      <c r="C12" s="306"/>
      <c r="D12" s="308" t="s">
        <v>504</v>
      </c>
      <c r="E12" s="309"/>
      <c r="F12" s="309"/>
      <c r="G12" s="310"/>
    </row>
    <row r="13" spans="2:7" ht="14.25" thickTop="1">
      <c r="B13" s="305"/>
      <c r="C13" s="306"/>
      <c r="D13" s="306"/>
      <c r="E13" s="306"/>
      <c r="F13" s="306"/>
      <c r="G13" s="307"/>
    </row>
    <row r="14" spans="2:7">
      <c r="B14" s="305" t="s">
        <v>505</v>
      </c>
      <c r="C14" s="306"/>
      <c r="D14" s="306"/>
      <c r="E14" s="306"/>
      <c r="F14" s="306"/>
      <c r="G14" s="307"/>
    </row>
    <row r="15" spans="2:7" ht="24.95" customHeight="1" thickBot="1">
      <c r="B15" s="305"/>
      <c r="C15" s="306"/>
      <c r="D15" s="972"/>
      <c r="E15" s="972"/>
      <c r="F15" s="972"/>
      <c r="G15" s="973"/>
    </row>
    <row r="16" spans="2:7" ht="14.25" thickTop="1">
      <c r="B16" s="305"/>
      <c r="C16" s="306"/>
      <c r="D16" s="311" t="s">
        <v>506</v>
      </c>
      <c r="E16" s="306"/>
      <c r="F16" s="306"/>
      <c r="G16" s="307"/>
    </row>
    <row r="17" spans="2:7">
      <c r="B17" s="305"/>
      <c r="C17" s="306"/>
      <c r="D17" s="306"/>
      <c r="E17" s="306"/>
      <c r="F17" s="306"/>
      <c r="G17" s="307"/>
    </row>
    <row r="18" spans="2:7">
      <c r="B18" s="305" t="s">
        <v>507</v>
      </c>
      <c r="C18" s="306"/>
      <c r="D18" s="306"/>
      <c r="E18" s="306"/>
      <c r="F18" s="306"/>
      <c r="G18" s="307"/>
    </row>
    <row r="19" spans="2:7">
      <c r="B19" s="305"/>
      <c r="C19" s="306"/>
      <c r="D19" s="306"/>
      <c r="E19" s="306"/>
      <c r="F19" s="306"/>
      <c r="G19" s="307"/>
    </row>
    <row r="20" spans="2:7" ht="24.95" customHeight="1" thickBot="1">
      <c r="B20" s="305"/>
      <c r="C20" s="306"/>
      <c r="D20" s="989"/>
      <c r="E20" s="989"/>
      <c r="F20" s="989" t="s">
        <v>508</v>
      </c>
      <c r="G20" s="990"/>
    </row>
    <row r="21" spans="2:7" ht="14.25" thickTop="1">
      <c r="B21" s="305"/>
      <c r="C21" s="306"/>
      <c r="D21" s="306"/>
      <c r="E21" s="306"/>
      <c r="F21" s="306"/>
      <c r="G21" s="307"/>
    </row>
    <row r="22" spans="2:7">
      <c r="B22" s="305" t="s">
        <v>509</v>
      </c>
      <c r="C22" s="306"/>
      <c r="D22" s="306"/>
      <c r="E22" s="306"/>
      <c r="F22" s="306"/>
      <c r="G22" s="307"/>
    </row>
    <row r="23" spans="2:7" ht="24.95" customHeight="1" thickBot="1">
      <c r="B23" s="305"/>
      <c r="C23" s="306"/>
      <c r="D23" s="972"/>
      <c r="E23" s="972"/>
      <c r="F23" s="972"/>
      <c r="G23" s="973"/>
    </row>
    <row r="24" spans="2:7" ht="14.25" thickTop="1">
      <c r="B24" s="305"/>
      <c r="C24" s="306"/>
      <c r="D24" s="306"/>
      <c r="E24" s="306"/>
      <c r="F24" s="306"/>
      <c r="G24" s="307"/>
    </row>
    <row r="25" spans="2:7">
      <c r="B25" s="305" t="s">
        <v>510</v>
      </c>
      <c r="C25" s="306"/>
      <c r="D25" s="306"/>
      <c r="E25" s="306"/>
      <c r="F25" s="306"/>
      <c r="G25" s="307"/>
    </row>
    <row r="26" spans="2:7" ht="24.95" customHeight="1" thickBot="1">
      <c r="B26" s="305"/>
      <c r="C26" s="306"/>
      <c r="D26" s="972"/>
      <c r="E26" s="972"/>
      <c r="F26" s="972"/>
      <c r="G26" s="973"/>
    </row>
    <row r="27" spans="2:7" ht="14.25" thickTop="1">
      <c r="B27" s="305"/>
      <c r="C27" s="306"/>
      <c r="D27" s="306"/>
      <c r="E27" s="306"/>
      <c r="F27" s="306"/>
      <c r="G27" s="307"/>
    </row>
    <row r="28" spans="2:7">
      <c r="B28" s="305" t="s">
        <v>516</v>
      </c>
      <c r="C28" s="306"/>
      <c r="D28" s="306"/>
      <c r="E28" s="306"/>
      <c r="F28" s="306"/>
      <c r="G28" s="307"/>
    </row>
    <row r="29" spans="2:7" ht="24.95" customHeight="1">
      <c r="B29" s="305"/>
      <c r="C29" s="306"/>
      <c r="D29" s="970"/>
      <c r="E29" s="970"/>
      <c r="F29" s="970"/>
      <c r="G29" s="971"/>
    </row>
    <row r="30" spans="2:7" ht="24.95" customHeight="1" thickBot="1">
      <c r="B30" s="312"/>
      <c r="D30" s="972"/>
      <c r="E30" s="972"/>
      <c r="F30" s="972"/>
      <c r="G30" s="973"/>
    </row>
    <row r="31" spans="2:7" ht="15" thickTop="1" thickBot="1">
      <c r="B31" s="313"/>
      <c r="C31" s="314"/>
      <c r="D31" s="314"/>
      <c r="E31" s="314"/>
      <c r="F31" s="314"/>
      <c r="G31" s="315"/>
    </row>
    <row r="32" spans="2:7" ht="13.5" customHeight="1">
      <c r="B32" s="974" t="s">
        <v>512</v>
      </c>
      <c r="C32" s="975"/>
      <c r="D32" s="975"/>
      <c r="E32" s="975"/>
      <c r="F32" s="975"/>
      <c r="G32" s="976"/>
    </row>
    <row r="33" spans="2:7">
      <c r="B33" s="977"/>
      <c r="C33" s="978"/>
      <c r="D33" s="978"/>
      <c r="E33" s="978"/>
      <c r="F33" s="978"/>
      <c r="G33" s="979"/>
    </row>
    <row r="34" spans="2:7">
      <c r="B34" s="312"/>
      <c r="G34" s="307"/>
    </row>
    <row r="35" spans="2:7">
      <c r="B35" s="977" t="s">
        <v>513</v>
      </c>
      <c r="C35" s="978"/>
      <c r="D35" s="978"/>
      <c r="E35" s="978"/>
      <c r="F35" s="978"/>
      <c r="G35" s="979"/>
    </row>
    <row r="36" spans="2:7" ht="14.25" thickBot="1">
      <c r="B36" s="980"/>
      <c r="C36" s="981"/>
      <c r="D36" s="981"/>
      <c r="E36" s="981"/>
      <c r="F36" s="981"/>
      <c r="G36" s="982"/>
    </row>
  </sheetData>
  <mergeCells count="9">
    <mergeCell ref="D29:G30"/>
    <mergeCell ref="B32:G33"/>
    <mergeCell ref="B35:G36"/>
    <mergeCell ref="B8:G9"/>
    <mergeCell ref="D15:G15"/>
    <mergeCell ref="D20:E20"/>
    <mergeCell ref="F20:G20"/>
    <mergeCell ref="D23:G23"/>
    <mergeCell ref="D26:G26"/>
  </mergeCells>
  <phoneticPr fontId="4"/>
  <pageMargins left="0.76" right="0.41" top="1" bottom="1" header="0.51200000000000001" footer="0.51200000000000001"/>
  <pageSetup paperSize="9" scale="145" orientation="portrait" horizontalDpi="300" verticalDpi="300" r:id="rId1"/>
  <headerFooter alignWithMargins="0"/>
  <rowBreaks count="1" manualBreakCount="1">
    <brk id="3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11F0-2AC0-4819-AF8C-825F706978F6}">
  <sheetPr>
    <tabColor theme="7"/>
  </sheetPr>
  <dimension ref="A1:O191"/>
  <sheetViews>
    <sheetView showGridLines="0" view="pageBreakPreview" zoomScaleNormal="100" zoomScaleSheetLayoutView="100" workbookViewId="0">
      <selection sqref="A1:E1"/>
    </sheetView>
  </sheetViews>
  <sheetFormatPr defaultColWidth="3.875" defaultRowHeight="13.5"/>
  <cols>
    <col min="1" max="1" width="5.625" style="132" customWidth="1"/>
    <col min="2" max="7" width="8.625" style="132" customWidth="1"/>
    <col min="8" max="13" width="4.625" style="132" customWidth="1"/>
    <col min="14" max="16384" width="3.875" style="132"/>
  </cols>
  <sheetData>
    <row r="1" spans="1:15" ht="15" customHeight="1">
      <c r="A1" s="130" t="s">
        <v>324</v>
      </c>
      <c r="B1" s="131"/>
      <c r="C1" s="131"/>
      <c r="D1" s="131"/>
      <c r="E1" s="131"/>
      <c r="F1" s="131"/>
      <c r="G1" s="131"/>
      <c r="H1" s="131"/>
      <c r="I1" s="131"/>
      <c r="J1" s="131"/>
      <c r="K1" s="131"/>
      <c r="L1" s="131"/>
      <c r="M1" s="131"/>
      <c r="N1" s="131"/>
      <c r="O1" s="131"/>
    </row>
    <row r="2" spans="1:15" ht="15" customHeight="1">
      <c r="A2" s="133"/>
      <c r="B2" s="134"/>
      <c r="C2" s="134"/>
      <c r="D2" s="134"/>
      <c r="E2" s="134"/>
      <c r="F2" s="131"/>
      <c r="G2" s="131"/>
      <c r="H2" s="131"/>
      <c r="I2" s="131"/>
      <c r="J2" s="131"/>
      <c r="K2" s="131"/>
      <c r="L2" s="131"/>
      <c r="M2" s="131"/>
      <c r="N2" s="131"/>
      <c r="O2" s="131"/>
    </row>
    <row r="3" spans="1:15" ht="15" customHeight="1">
      <c r="A3" s="493" t="s">
        <v>87</v>
      </c>
      <c r="B3" s="135" t="s">
        <v>88</v>
      </c>
      <c r="C3" s="496"/>
      <c r="D3" s="497"/>
      <c r="E3" s="497"/>
      <c r="F3" s="497"/>
      <c r="G3" s="497"/>
      <c r="H3" s="497"/>
      <c r="I3" s="497"/>
      <c r="J3" s="497"/>
      <c r="K3" s="497"/>
      <c r="L3" s="497"/>
      <c r="M3" s="498"/>
      <c r="N3" s="131"/>
      <c r="O3" s="131"/>
    </row>
    <row r="4" spans="1:15" ht="15" customHeight="1">
      <c r="A4" s="494"/>
      <c r="B4" s="136" t="s">
        <v>89</v>
      </c>
      <c r="C4" s="499"/>
      <c r="D4" s="500"/>
      <c r="E4" s="500"/>
      <c r="F4" s="500"/>
      <c r="G4" s="500"/>
      <c r="H4" s="500"/>
      <c r="I4" s="500"/>
      <c r="J4" s="500"/>
      <c r="K4" s="500"/>
      <c r="L4" s="500"/>
      <c r="M4" s="501"/>
      <c r="N4" s="131"/>
      <c r="O4" s="131"/>
    </row>
    <row r="5" spans="1:15" ht="15" customHeight="1">
      <c r="A5" s="494"/>
      <c r="B5" s="502" t="s">
        <v>44</v>
      </c>
      <c r="C5" s="137" t="s">
        <v>325</v>
      </c>
      <c r="D5" s="138"/>
      <c r="E5" s="139" t="s">
        <v>326</v>
      </c>
      <c r="F5" s="138"/>
      <c r="G5" s="140" t="s">
        <v>327</v>
      </c>
      <c r="H5" s="140"/>
      <c r="I5" s="140"/>
      <c r="J5" s="140"/>
      <c r="K5" s="140"/>
      <c r="L5" s="140"/>
      <c r="M5" s="141"/>
      <c r="N5" s="131"/>
      <c r="O5" s="131"/>
    </row>
    <row r="6" spans="1:15" ht="15" customHeight="1">
      <c r="A6" s="494"/>
      <c r="B6" s="503"/>
      <c r="C6" s="142"/>
      <c r="D6" s="143" t="s">
        <v>328</v>
      </c>
      <c r="E6" s="144"/>
      <c r="F6" s="145" t="s">
        <v>329</v>
      </c>
      <c r="G6" s="505"/>
      <c r="H6" s="505"/>
      <c r="I6" s="505"/>
      <c r="J6" s="505"/>
      <c r="K6" s="505"/>
      <c r="L6" s="505"/>
      <c r="M6" s="506"/>
      <c r="N6" s="131"/>
      <c r="O6" s="131"/>
    </row>
    <row r="7" spans="1:15" ht="15" customHeight="1">
      <c r="A7" s="494"/>
      <c r="B7" s="504"/>
      <c r="C7" s="507"/>
      <c r="D7" s="508"/>
      <c r="E7" s="508"/>
      <c r="F7" s="508"/>
      <c r="G7" s="508"/>
      <c r="H7" s="508"/>
      <c r="I7" s="508"/>
      <c r="J7" s="508"/>
      <c r="K7" s="508"/>
      <c r="L7" s="508"/>
      <c r="M7" s="509"/>
      <c r="N7" s="131"/>
      <c r="O7" s="131"/>
    </row>
    <row r="8" spans="1:15" ht="15" customHeight="1">
      <c r="A8" s="494"/>
      <c r="B8" s="146" t="s">
        <v>90</v>
      </c>
      <c r="C8" s="147" t="s">
        <v>58</v>
      </c>
      <c r="D8" s="510"/>
      <c r="E8" s="510"/>
      <c r="F8" s="511"/>
      <c r="G8" s="135" t="s">
        <v>330</v>
      </c>
      <c r="H8" s="511"/>
      <c r="I8" s="511"/>
      <c r="J8" s="511"/>
      <c r="K8" s="511"/>
      <c r="L8" s="511"/>
      <c r="M8" s="511"/>
      <c r="N8" s="131"/>
      <c r="O8" s="131"/>
    </row>
    <row r="9" spans="1:15" ht="15" customHeight="1">
      <c r="A9" s="495"/>
      <c r="B9" s="148" t="s">
        <v>331</v>
      </c>
      <c r="C9" s="512"/>
      <c r="D9" s="513"/>
      <c r="E9" s="513"/>
      <c r="F9" s="513"/>
      <c r="G9" s="513"/>
      <c r="H9" s="513"/>
      <c r="I9" s="513"/>
      <c r="J9" s="513"/>
      <c r="K9" s="513"/>
      <c r="L9" s="513"/>
      <c r="M9" s="514"/>
      <c r="N9" s="131"/>
      <c r="O9" s="131"/>
    </row>
    <row r="10" spans="1:15" ht="15" customHeight="1">
      <c r="A10" s="493" t="s">
        <v>91</v>
      </c>
      <c r="B10" s="149" t="s">
        <v>88</v>
      </c>
      <c r="C10" s="531"/>
      <c r="D10" s="532"/>
      <c r="E10" s="533"/>
      <c r="F10" s="534" t="s">
        <v>332</v>
      </c>
      <c r="G10" s="535"/>
      <c r="H10" s="150"/>
      <c r="I10" s="535"/>
      <c r="J10" s="150"/>
      <c r="K10" s="535"/>
      <c r="L10" s="150"/>
      <c r="M10" s="151"/>
      <c r="N10" s="131"/>
      <c r="O10" s="131"/>
    </row>
    <row r="11" spans="1:15" ht="15" customHeight="1">
      <c r="A11" s="494"/>
      <c r="B11" s="152" t="s">
        <v>93</v>
      </c>
      <c r="C11" s="507"/>
      <c r="D11" s="508"/>
      <c r="E11" s="509"/>
      <c r="F11" s="534"/>
      <c r="G11" s="536"/>
      <c r="H11" s="153" t="s">
        <v>333</v>
      </c>
      <c r="I11" s="536"/>
      <c r="J11" s="153" t="s">
        <v>334</v>
      </c>
      <c r="K11" s="536"/>
      <c r="L11" s="154" t="s">
        <v>335</v>
      </c>
      <c r="M11" s="155"/>
      <c r="N11" s="131"/>
      <c r="O11" s="131"/>
    </row>
    <row r="12" spans="1:15" ht="15" customHeight="1">
      <c r="A12" s="494"/>
      <c r="B12" s="537" t="s">
        <v>92</v>
      </c>
      <c r="C12" s="137" t="s">
        <v>325</v>
      </c>
      <c r="D12" s="138"/>
      <c r="E12" s="139" t="s">
        <v>326</v>
      </c>
      <c r="F12" s="138"/>
      <c r="G12" s="140" t="s">
        <v>327</v>
      </c>
      <c r="H12" s="140"/>
      <c r="I12" s="140"/>
      <c r="J12" s="140"/>
      <c r="K12" s="140"/>
      <c r="L12" s="140"/>
      <c r="M12" s="141"/>
      <c r="N12" s="131"/>
      <c r="O12" s="131"/>
    </row>
    <row r="13" spans="1:15" ht="15" customHeight="1">
      <c r="A13" s="494"/>
      <c r="B13" s="538"/>
      <c r="C13" s="142"/>
      <c r="D13" s="143" t="s">
        <v>328</v>
      </c>
      <c r="E13" s="144"/>
      <c r="F13" s="145" t="s">
        <v>329</v>
      </c>
      <c r="G13" s="505"/>
      <c r="H13" s="505"/>
      <c r="I13" s="505"/>
      <c r="J13" s="505"/>
      <c r="K13" s="505"/>
      <c r="L13" s="505"/>
      <c r="M13" s="506"/>
      <c r="N13" s="131"/>
      <c r="O13" s="131"/>
    </row>
    <row r="14" spans="1:15" ht="15" customHeight="1">
      <c r="A14" s="494"/>
      <c r="B14" s="539"/>
      <c r="C14" s="507"/>
      <c r="D14" s="508"/>
      <c r="E14" s="508"/>
      <c r="F14" s="508"/>
      <c r="G14" s="508"/>
      <c r="H14" s="508"/>
      <c r="I14" s="508"/>
      <c r="J14" s="508"/>
      <c r="K14" s="508"/>
      <c r="L14" s="508"/>
      <c r="M14" s="509"/>
      <c r="N14" s="131"/>
      <c r="O14" s="131"/>
    </row>
    <row r="15" spans="1:15" ht="15" customHeight="1">
      <c r="A15" s="494"/>
      <c r="B15" s="515" t="s">
        <v>336</v>
      </c>
      <c r="C15" s="516"/>
      <c r="D15" s="516"/>
      <c r="E15" s="516"/>
      <c r="F15" s="516"/>
      <c r="G15" s="517"/>
      <c r="H15" s="515"/>
      <c r="I15" s="516"/>
      <c r="J15" s="516"/>
      <c r="K15" s="516"/>
      <c r="L15" s="516"/>
      <c r="M15" s="517"/>
      <c r="N15" s="131"/>
      <c r="O15" s="131"/>
    </row>
    <row r="16" spans="1:15" ht="15" customHeight="1">
      <c r="A16" s="494"/>
      <c r="B16" s="518" t="s">
        <v>337</v>
      </c>
      <c r="C16" s="519"/>
      <c r="D16" s="524" t="s">
        <v>94</v>
      </c>
      <c r="E16" s="525"/>
      <c r="F16" s="513"/>
      <c r="G16" s="513"/>
      <c r="H16" s="526"/>
      <c r="I16" s="526"/>
      <c r="J16" s="526"/>
      <c r="K16" s="513"/>
      <c r="L16" s="513"/>
      <c r="M16" s="514"/>
      <c r="N16" s="131"/>
      <c r="O16" s="131"/>
    </row>
    <row r="17" spans="1:15" ht="15" customHeight="1">
      <c r="A17" s="494"/>
      <c r="B17" s="520"/>
      <c r="C17" s="521"/>
      <c r="D17" s="527" t="s">
        <v>95</v>
      </c>
      <c r="E17" s="528"/>
      <c r="F17" s="156"/>
      <c r="G17" s="156"/>
      <c r="H17" s="156"/>
      <c r="I17" s="156"/>
      <c r="J17" s="156"/>
      <c r="K17" s="156"/>
      <c r="L17" s="156"/>
      <c r="M17" s="157"/>
      <c r="N17" s="131"/>
      <c r="O17" s="131"/>
    </row>
    <row r="18" spans="1:15" ht="15" customHeight="1">
      <c r="A18" s="494"/>
      <c r="B18" s="522"/>
      <c r="C18" s="523"/>
      <c r="D18" s="529"/>
      <c r="E18" s="530"/>
      <c r="F18" s="158"/>
      <c r="G18" s="158"/>
      <c r="H18" s="158"/>
      <c r="I18" s="158"/>
      <c r="J18" s="158"/>
      <c r="K18" s="158"/>
      <c r="L18" s="158"/>
      <c r="M18" s="159"/>
      <c r="N18" s="131"/>
      <c r="O18" s="131"/>
    </row>
    <row r="19" spans="1:15" ht="15" customHeight="1">
      <c r="A19" s="493" t="s">
        <v>338</v>
      </c>
      <c r="B19" s="149" t="s">
        <v>88</v>
      </c>
      <c r="C19" s="531"/>
      <c r="D19" s="532"/>
      <c r="E19" s="533"/>
      <c r="F19" s="534" t="s">
        <v>332</v>
      </c>
      <c r="G19" s="535"/>
      <c r="H19" s="150"/>
      <c r="I19" s="535"/>
      <c r="J19" s="150"/>
      <c r="K19" s="535"/>
      <c r="L19" s="150"/>
      <c r="M19" s="151"/>
      <c r="N19" s="131"/>
      <c r="O19" s="131"/>
    </row>
    <row r="20" spans="1:15" ht="15" customHeight="1">
      <c r="A20" s="494"/>
      <c r="B20" s="152" t="s">
        <v>93</v>
      </c>
      <c r="C20" s="507"/>
      <c r="D20" s="508"/>
      <c r="E20" s="509"/>
      <c r="F20" s="534"/>
      <c r="G20" s="536"/>
      <c r="H20" s="153" t="s">
        <v>333</v>
      </c>
      <c r="I20" s="536"/>
      <c r="J20" s="153" t="s">
        <v>334</v>
      </c>
      <c r="K20" s="536"/>
      <c r="L20" s="154" t="s">
        <v>335</v>
      </c>
      <c r="M20" s="155"/>
      <c r="N20" s="131"/>
      <c r="O20" s="131"/>
    </row>
    <row r="21" spans="1:15" ht="15" customHeight="1">
      <c r="A21" s="494"/>
      <c r="B21" s="537" t="s">
        <v>92</v>
      </c>
      <c r="C21" s="137" t="s">
        <v>325</v>
      </c>
      <c r="D21" s="160"/>
      <c r="E21" s="139" t="s">
        <v>326</v>
      </c>
      <c r="F21" s="160"/>
      <c r="G21" s="140"/>
      <c r="H21" s="140"/>
      <c r="I21" s="140"/>
      <c r="J21" s="140"/>
      <c r="K21" s="140"/>
      <c r="L21" s="140"/>
      <c r="M21" s="141"/>
      <c r="N21" s="131"/>
      <c r="O21" s="131"/>
    </row>
    <row r="22" spans="1:15" ht="15" customHeight="1">
      <c r="A22" s="494"/>
      <c r="B22" s="538"/>
      <c r="C22" s="142"/>
      <c r="D22" s="143" t="s">
        <v>328</v>
      </c>
      <c r="E22" s="144"/>
      <c r="F22" s="145" t="s">
        <v>329</v>
      </c>
      <c r="G22" s="505"/>
      <c r="H22" s="505"/>
      <c r="I22" s="505"/>
      <c r="J22" s="505"/>
      <c r="K22" s="505"/>
      <c r="L22" s="505"/>
      <c r="M22" s="506"/>
      <c r="N22" s="131"/>
      <c r="O22" s="131"/>
    </row>
    <row r="23" spans="1:15" ht="15" customHeight="1">
      <c r="A23" s="494"/>
      <c r="B23" s="539"/>
      <c r="C23" s="507"/>
      <c r="D23" s="508"/>
      <c r="E23" s="508"/>
      <c r="F23" s="508"/>
      <c r="G23" s="508"/>
      <c r="H23" s="508"/>
      <c r="I23" s="508"/>
      <c r="J23" s="508"/>
      <c r="K23" s="508"/>
      <c r="L23" s="508"/>
      <c r="M23" s="509"/>
      <c r="N23" s="131"/>
      <c r="O23" s="131"/>
    </row>
    <row r="24" spans="1:15" ht="15" customHeight="1">
      <c r="A24" s="543" t="s">
        <v>339</v>
      </c>
      <c r="B24" s="544"/>
      <c r="C24" s="544"/>
      <c r="D24" s="545"/>
      <c r="E24" s="545"/>
      <c r="F24" s="546"/>
      <c r="G24" s="547"/>
      <c r="H24" s="548" t="s">
        <v>96</v>
      </c>
      <c r="I24" s="549"/>
      <c r="J24" s="549"/>
      <c r="K24" s="549"/>
      <c r="L24" s="549"/>
      <c r="M24" s="550"/>
      <c r="N24" s="130"/>
      <c r="O24" s="131"/>
    </row>
    <row r="25" spans="1:15" ht="15" hidden="1" customHeight="1">
      <c r="A25" s="551" t="s">
        <v>340</v>
      </c>
      <c r="B25" s="552"/>
      <c r="C25" s="552"/>
      <c r="D25" s="552"/>
      <c r="E25" s="552"/>
      <c r="F25" s="552"/>
      <c r="G25" s="552"/>
      <c r="H25" s="552"/>
      <c r="I25" s="552"/>
      <c r="J25" s="552"/>
      <c r="K25" s="552"/>
      <c r="L25" s="552"/>
      <c r="M25" s="553"/>
      <c r="N25" s="131"/>
      <c r="O25" s="131"/>
    </row>
    <row r="26" spans="1:15" ht="15" hidden="1" customHeight="1">
      <c r="A26" s="527" t="s">
        <v>97</v>
      </c>
      <c r="B26" s="554"/>
      <c r="C26" s="534" t="s">
        <v>341</v>
      </c>
      <c r="D26" s="534"/>
      <c r="E26" s="537" t="s">
        <v>342</v>
      </c>
      <c r="F26" s="502"/>
      <c r="G26" s="139"/>
      <c r="H26" s="139"/>
      <c r="I26" s="139"/>
      <c r="J26" s="139"/>
      <c r="K26" s="139"/>
      <c r="L26" s="139"/>
      <c r="M26" s="161"/>
      <c r="N26" s="131"/>
      <c r="O26" s="131"/>
    </row>
    <row r="27" spans="1:15" ht="15" hidden="1" customHeight="1">
      <c r="A27" s="555"/>
      <c r="B27" s="556"/>
      <c r="C27" s="147" t="s">
        <v>98</v>
      </c>
      <c r="D27" s="147" t="s">
        <v>99</v>
      </c>
      <c r="E27" s="147" t="s">
        <v>98</v>
      </c>
      <c r="F27" s="147" t="s">
        <v>99</v>
      </c>
      <c r="G27" s="131"/>
      <c r="H27" s="131"/>
      <c r="I27" s="131"/>
      <c r="J27" s="131"/>
      <c r="K27" s="131"/>
      <c r="L27" s="131"/>
      <c r="M27" s="162"/>
      <c r="N27" s="131"/>
      <c r="O27" s="131"/>
    </row>
    <row r="28" spans="1:15" ht="15" hidden="1" customHeight="1">
      <c r="A28" s="537" t="s">
        <v>343</v>
      </c>
      <c r="B28" s="540"/>
      <c r="C28" s="147"/>
      <c r="D28" s="147"/>
      <c r="E28" s="147"/>
      <c r="F28" s="147"/>
      <c r="G28" s="131"/>
      <c r="H28" s="131"/>
      <c r="I28" s="131"/>
      <c r="J28" s="131"/>
      <c r="K28" s="131"/>
      <c r="L28" s="131"/>
      <c r="M28" s="162"/>
      <c r="N28" s="131"/>
      <c r="O28" s="131"/>
    </row>
    <row r="29" spans="1:15" ht="15" hidden="1" customHeight="1">
      <c r="A29" s="539" t="s">
        <v>344</v>
      </c>
      <c r="B29" s="541"/>
      <c r="C29" s="147"/>
      <c r="D29" s="147"/>
      <c r="E29" s="147"/>
      <c r="F29" s="147"/>
      <c r="G29" s="131"/>
      <c r="H29" s="131"/>
      <c r="I29" s="131"/>
      <c r="J29" s="131"/>
      <c r="K29" s="131"/>
      <c r="L29" s="131"/>
      <c r="M29" s="162"/>
      <c r="N29" s="131"/>
      <c r="O29" s="131"/>
    </row>
    <row r="30" spans="1:15" ht="15" hidden="1" customHeight="1">
      <c r="A30" s="148" t="s">
        <v>345</v>
      </c>
      <c r="B30" s="163"/>
      <c r="C30" s="534"/>
      <c r="D30" s="534"/>
      <c r="E30" s="534"/>
      <c r="F30" s="534"/>
      <c r="G30" s="131"/>
      <c r="H30" s="131"/>
      <c r="I30" s="131"/>
      <c r="J30" s="131"/>
      <c r="K30" s="131"/>
      <c r="L30" s="131"/>
      <c r="M30" s="162"/>
      <c r="N30" s="131"/>
      <c r="O30" s="131"/>
    </row>
    <row r="31" spans="1:15" ht="15" hidden="1" customHeight="1">
      <c r="A31" s="148" t="s">
        <v>346</v>
      </c>
      <c r="B31" s="163"/>
      <c r="C31" s="542"/>
      <c r="D31" s="542"/>
      <c r="E31" s="542"/>
      <c r="F31" s="542"/>
      <c r="G31" s="164"/>
      <c r="H31" s="164"/>
      <c r="I31" s="164"/>
      <c r="J31" s="164"/>
      <c r="K31" s="164"/>
      <c r="L31" s="164"/>
      <c r="M31" s="165"/>
      <c r="N31" s="130"/>
      <c r="O31" s="131"/>
    </row>
    <row r="32" spans="1:15" ht="15" customHeight="1">
      <c r="A32" s="551" t="s">
        <v>347</v>
      </c>
      <c r="B32" s="552"/>
      <c r="C32" s="570"/>
      <c r="D32" s="570"/>
      <c r="E32" s="570"/>
      <c r="F32" s="552"/>
      <c r="G32" s="552"/>
      <c r="H32" s="552"/>
      <c r="I32" s="552"/>
      <c r="J32" s="552"/>
      <c r="K32" s="552"/>
      <c r="L32" s="552"/>
      <c r="M32" s="553"/>
      <c r="N32" s="130"/>
      <c r="O32" s="131"/>
    </row>
    <row r="33" spans="1:15" ht="24.95" customHeight="1">
      <c r="A33" s="571" t="s">
        <v>348</v>
      </c>
      <c r="B33" s="572"/>
      <c r="C33" s="166"/>
      <c r="D33" s="575" t="s">
        <v>100</v>
      </c>
      <c r="E33" s="576"/>
      <c r="F33" s="577" t="s">
        <v>349</v>
      </c>
      <c r="G33" s="578"/>
      <c r="H33" s="167" t="s">
        <v>350</v>
      </c>
      <c r="I33" s="579"/>
      <c r="J33" s="580"/>
      <c r="K33" s="167" t="s">
        <v>351</v>
      </c>
      <c r="L33" s="579"/>
      <c r="M33" s="580"/>
      <c r="N33" s="130"/>
      <c r="O33" s="131"/>
    </row>
    <row r="34" spans="1:15" ht="24.95" customHeight="1">
      <c r="A34" s="573"/>
      <c r="B34" s="574"/>
      <c r="C34" s="168"/>
      <c r="D34" s="581" t="s">
        <v>223</v>
      </c>
      <c r="E34" s="582"/>
      <c r="F34" s="577"/>
      <c r="G34" s="578"/>
      <c r="H34" s="583" t="s">
        <v>352</v>
      </c>
      <c r="I34" s="584"/>
      <c r="J34" s="584"/>
      <c r="K34" s="584"/>
      <c r="L34" s="584"/>
      <c r="M34" s="585"/>
      <c r="N34" s="130"/>
      <c r="O34" s="131"/>
    </row>
    <row r="35" spans="1:15" ht="24.95" customHeight="1">
      <c r="A35" s="573"/>
      <c r="B35" s="574"/>
      <c r="C35" s="168"/>
      <c r="D35" s="581" t="s">
        <v>224</v>
      </c>
      <c r="E35" s="582"/>
      <c r="F35" s="557" t="s">
        <v>225</v>
      </c>
      <c r="G35" s="557"/>
      <c r="H35" s="557"/>
      <c r="I35" s="557"/>
      <c r="J35" s="557"/>
      <c r="K35" s="558"/>
      <c r="L35" s="559" t="s">
        <v>101</v>
      </c>
      <c r="M35" s="559"/>
      <c r="N35" s="130"/>
      <c r="O35" s="131"/>
    </row>
    <row r="36" spans="1:15" ht="15" customHeight="1">
      <c r="A36" s="524" t="s">
        <v>353</v>
      </c>
      <c r="B36" s="525"/>
      <c r="C36" s="560"/>
      <c r="D36" s="561"/>
      <c r="E36" s="561"/>
      <c r="F36" s="562"/>
      <c r="G36" s="562"/>
      <c r="H36" s="562"/>
      <c r="I36" s="562"/>
      <c r="J36" s="562"/>
      <c r="K36" s="562"/>
      <c r="L36" s="562"/>
      <c r="M36" s="563"/>
      <c r="N36" s="130"/>
      <c r="O36" s="131"/>
    </row>
    <row r="37" spans="1:15" ht="15" customHeight="1">
      <c r="A37" s="564" t="s">
        <v>354</v>
      </c>
      <c r="B37" s="565"/>
      <c r="C37" s="566"/>
      <c r="D37" s="567"/>
      <c r="E37" s="568"/>
      <c r="F37" s="568"/>
      <c r="G37" s="567"/>
      <c r="H37" s="567"/>
      <c r="I37" s="567"/>
      <c r="J37" s="567"/>
      <c r="K37" s="567"/>
      <c r="L37" s="567"/>
      <c r="M37" s="569"/>
      <c r="N37" s="130"/>
      <c r="O37" s="131"/>
    </row>
    <row r="38" spans="1:15" ht="15" customHeight="1">
      <c r="A38" s="564" t="s">
        <v>355</v>
      </c>
      <c r="B38" s="586"/>
      <c r="C38" s="589" t="s">
        <v>356</v>
      </c>
      <c r="D38" s="589"/>
      <c r="E38" s="589"/>
      <c r="F38" s="589"/>
      <c r="G38" s="169" t="s">
        <v>357</v>
      </c>
      <c r="H38" s="589"/>
      <c r="I38" s="589"/>
      <c r="J38" s="589"/>
      <c r="K38" s="589"/>
      <c r="L38" s="589"/>
      <c r="M38" s="589"/>
      <c r="N38" s="130"/>
      <c r="O38" s="131"/>
    </row>
    <row r="39" spans="1:15" ht="24.95" customHeight="1">
      <c r="A39" s="587"/>
      <c r="B39" s="588"/>
      <c r="C39" s="170" t="s">
        <v>358</v>
      </c>
      <c r="D39" s="510"/>
      <c r="E39" s="510"/>
      <c r="F39" s="510"/>
      <c r="G39" s="510"/>
      <c r="H39" s="510"/>
      <c r="I39" s="510"/>
      <c r="J39" s="510"/>
      <c r="K39" s="510"/>
      <c r="L39" s="510"/>
      <c r="M39" s="510"/>
    </row>
    <row r="40" spans="1:15" ht="15" customHeight="1">
      <c r="A40" s="590" t="s">
        <v>359</v>
      </c>
      <c r="B40" s="591"/>
      <c r="C40" s="171" t="s">
        <v>360</v>
      </c>
      <c r="D40" s="592"/>
      <c r="E40" s="592"/>
      <c r="F40" s="592"/>
      <c r="G40" s="593" t="s">
        <v>361</v>
      </c>
      <c r="H40" s="593"/>
      <c r="I40" s="594"/>
      <c r="J40" s="594"/>
      <c r="K40" s="594"/>
      <c r="L40" s="594"/>
      <c r="M40" s="594"/>
      <c r="N40" s="130"/>
      <c r="O40" s="131"/>
    </row>
    <row r="41" spans="1:15" ht="15" customHeight="1">
      <c r="A41" s="595" t="s">
        <v>362</v>
      </c>
      <c r="B41" s="596"/>
      <c r="C41" s="171" t="s">
        <v>360</v>
      </c>
      <c r="D41" s="597"/>
      <c r="E41" s="598"/>
      <c r="F41" s="598"/>
      <c r="G41" s="598"/>
      <c r="H41" s="598"/>
      <c r="I41" s="598"/>
      <c r="J41" s="598"/>
      <c r="K41" s="598"/>
      <c r="L41" s="598"/>
      <c r="M41" s="599"/>
      <c r="N41" s="130"/>
      <c r="O41" s="131"/>
    </row>
    <row r="42" spans="1:15" ht="15" customHeight="1">
      <c r="A42" s="172"/>
      <c r="B42" s="172"/>
      <c r="C42" s="173"/>
      <c r="D42" s="173"/>
      <c r="E42" s="173"/>
      <c r="F42" s="173"/>
      <c r="G42" s="173"/>
      <c r="H42" s="173"/>
      <c r="I42" s="173"/>
      <c r="J42" s="173"/>
      <c r="K42" s="173"/>
      <c r="L42" s="173"/>
      <c r="M42" s="173"/>
      <c r="N42" s="130"/>
      <c r="O42" s="131"/>
    </row>
    <row r="43" spans="1:15" ht="15" customHeight="1">
      <c r="A43" s="600" t="s">
        <v>363</v>
      </c>
      <c r="B43" s="600"/>
      <c r="C43" s="600"/>
      <c r="D43" s="600"/>
      <c r="E43" s="600"/>
      <c r="F43" s="600"/>
      <c r="G43" s="600"/>
      <c r="H43" s="600"/>
      <c r="I43" s="600"/>
      <c r="J43" s="600"/>
      <c r="K43" s="600"/>
      <c r="L43" s="600"/>
      <c r="M43" s="600"/>
      <c r="N43" s="131"/>
      <c r="O43" s="131"/>
    </row>
    <row r="44" spans="1:15" ht="15" customHeight="1">
      <c r="A44" s="493" t="s">
        <v>364</v>
      </c>
      <c r="B44" s="135" t="s">
        <v>88</v>
      </c>
      <c r="C44" s="496" t="s">
        <v>365</v>
      </c>
      <c r="D44" s="497"/>
      <c r="E44" s="497"/>
      <c r="F44" s="497"/>
      <c r="G44" s="497"/>
      <c r="H44" s="497"/>
      <c r="I44" s="497"/>
      <c r="J44" s="497"/>
      <c r="K44" s="497"/>
      <c r="L44" s="497"/>
      <c r="M44" s="498"/>
      <c r="N44" s="131"/>
      <c r="O44" s="131"/>
    </row>
    <row r="45" spans="1:15" ht="15" customHeight="1">
      <c r="A45" s="494"/>
      <c r="B45" s="136" t="s">
        <v>89</v>
      </c>
      <c r="C45" s="499"/>
      <c r="D45" s="500"/>
      <c r="E45" s="500"/>
      <c r="F45" s="500"/>
      <c r="G45" s="500"/>
      <c r="H45" s="500"/>
      <c r="I45" s="500"/>
      <c r="J45" s="500"/>
      <c r="K45" s="500"/>
      <c r="L45" s="500"/>
      <c r="M45" s="501"/>
      <c r="N45" s="131"/>
      <c r="O45" s="131"/>
    </row>
    <row r="46" spans="1:15" ht="15" customHeight="1">
      <c r="A46" s="494"/>
      <c r="B46" s="502" t="s">
        <v>44</v>
      </c>
      <c r="C46" s="137" t="s">
        <v>325</v>
      </c>
      <c r="D46" s="138"/>
      <c r="E46" s="139" t="s">
        <v>326</v>
      </c>
      <c r="F46" s="138"/>
      <c r="G46" s="140" t="s">
        <v>327</v>
      </c>
      <c r="H46" s="140"/>
      <c r="I46" s="140"/>
      <c r="J46" s="140"/>
      <c r="K46" s="140"/>
      <c r="L46" s="140"/>
      <c r="M46" s="141"/>
      <c r="N46" s="131"/>
      <c r="O46" s="131"/>
    </row>
    <row r="47" spans="1:15" ht="15" customHeight="1">
      <c r="A47" s="494"/>
      <c r="B47" s="503"/>
      <c r="C47" s="142"/>
      <c r="D47" s="143" t="s">
        <v>328</v>
      </c>
      <c r="E47" s="144"/>
      <c r="F47" s="145" t="s">
        <v>329</v>
      </c>
      <c r="G47" s="505"/>
      <c r="H47" s="505"/>
      <c r="I47" s="505"/>
      <c r="J47" s="505"/>
      <c r="K47" s="505"/>
      <c r="L47" s="505"/>
      <c r="M47" s="506"/>
      <c r="N47" s="131"/>
      <c r="O47" s="131"/>
    </row>
    <row r="48" spans="1:15" ht="15" customHeight="1">
      <c r="A48" s="494"/>
      <c r="B48" s="504"/>
      <c r="C48" s="507"/>
      <c r="D48" s="508"/>
      <c r="E48" s="508"/>
      <c r="F48" s="508"/>
      <c r="G48" s="508"/>
      <c r="H48" s="508"/>
      <c r="I48" s="508"/>
      <c r="J48" s="508"/>
      <c r="K48" s="508"/>
      <c r="L48" s="508"/>
      <c r="M48" s="509"/>
      <c r="N48" s="131"/>
      <c r="O48" s="131"/>
    </row>
    <row r="49" spans="1:15" ht="15" customHeight="1">
      <c r="A49" s="494"/>
      <c r="B49" s="146" t="s">
        <v>90</v>
      </c>
      <c r="C49" s="147" t="s">
        <v>58</v>
      </c>
      <c r="D49" s="510"/>
      <c r="E49" s="510"/>
      <c r="F49" s="511"/>
      <c r="G49" s="135" t="s">
        <v>330</v>
      </c>
      <c r="H49" s="511"/>
      <c r="I49" s="511"/>
      <c r="J49" s="511"/>
      <c r="K49" s="511"/>
      <c r="L49" s="511"/>
      <c r="M49" s="511"/>
      <c r="N49" s="131"/>
      <c r="O49" s="131"/>
    </row>
    <row r="50" spans="1:15" ht="15" customHeight="1">
      <c r="A50" s="494"/>
      <c r="B50" s="147" t="s">
        <v>366</v>
      </c>
      <c r="C50" s="166"/>
      <c r="D50" s="174" t="s">
        <v>367</v>
      </c>
      <c r="E50" s="166"/>
      <c r="F50" s="174" t="s">
        <v>368</v>
      </c>
      <c r="G50" s="175"/>
      <c r="H50" s="513" t="s">
        <v>369</v>
      </c>
      <c r="I50" s="513"/>
      <c r="J50" s="512"/>
      <c r="K50" s="513"/>
      <c r="L50" s="513" t="s">
        <v>370</v>
      </c>
      <c r="M50" s="514"/>
      <c r="N50" s="131"/>
      <c r="O50" s="131"/>
    </row>
    <row r="51" spans="1:15" ht="15" customHeight="1">
      <c r="A51" s="494"/>
      <c r="B51" s="534" t="s">
        <v>371</v>
      </c>
      <c r="C51" s="534"/>
      <c r="D51" s="534"/>
      <c r="E51" s="534"/>
      <c r="F51" s="534"/>
      <c r="G51" s="534"/>
      <c r="H51" s="534"/>
      <c r="I51" s="534"/>
      <c r="J51" s="534"/>
      <c r="K51" s="534"/>
      <c r="L51" s="534"/>
      <c r="M51" s="534"/>
      <c r="N51" s="131"/>
      <c r="O51" s="131"/>
    </row>
    <row r="52" spans="1:15" ht="15" customHeight="1">
      <c r="A52" s="494"/>
      <c r="B52" s="537" t="s">
        <v>372</v>
      </c>
      <c r="C52" s="540"/>
      <c r="D52" s="512" t="s">
        <v>373</v>
      </c>
      <c r="E52" s="514"/>
      <c r="F52" s="512"/>
      <c r="G52" s="513"/>
      <c r="H52" s="513"/>
      <c r="I52" s="513"/>
      <c r="J52" s="513"/>
      <c r="K52" s="513"/>
      <c r="L52" s="513"/>
      <c r="M52" s="514"/>
      <c r="N52" s="131"/>
      <c r="O52" s="131"/>
    </row>
    <row r="53" spans="1:15" ht="15" customHeight="1">
      <c r="A53" s="494"/>
      <c r="B53" s="539"/>
      <c r="C53" s="541"/>
      <c r="D53" s="176" t="s">
        <v>374</v>
      </c>
      <c r="E53" s="602"/>
      <c r="F53" s="603"/>
      <c r="G53" s="177" t="s">
        <v>375</v>
      </c>
      <c r="H53" s="604"/>
      <c r="I53" s="604"/>
      <c r="J53" s="604"/>
      <c r="K53" s="604"/>
      <c r="L53" s="178"/>
      <c r="M53" s="155"/>
      <c r="N53" s="131"/>
      <c r="O53" s="131"/>
    </row>
    <row r="54" spans="1:15" ht="15" customHeight="1">
      <c r="A54" s="494"/>
      <c r="B54" s="534" t="s">
        <v>376</v>
      </c>
      <c r="C54" s="534"/>
      <c r="D54" s="605"/>
      <c r="E54" s="605"/>
      <c r="F54" s="605" t="s">
        <v>377</v>
      </c>
      <c r="G54" s="605"/>
      <c r="H54" s="140"/>
      <c r="I54" s="502" t="s">
        <v>378</v>
      </c>
      <c r="J54" s="502"/>
      <c r="K54" s="502"/>
      <c r="L54" s="140"/>
      <c r="M54" s="141" t="s">
        <v>379</v>
      </c>
      <c r="N54" s="131"/>
      <c r="O54" s="131"/>
    </row>
    <row r="55" spans="1:15" ht="15" customHeight="1">
      <c r="A55" s="601"/>
      <c r="B55" s="606" t="s">
        <v>380</v>
      </c>
      <c r="C55" s="606"/>
      <c r="D55" s="606"/>
      <c r="E55" s="606"/>
      <c r="F55" s="179"/>
      <c r="G55" s="179"/>
      <c r="H55" s="180"/>
      <c r="I55" s="181"/>
      <c r="J55" s="182"/>
      <c r="K55" s="182"/>
      <c r="L55" s="182"/>
      <c r="M55" s="180"/>
      <c r="N55" s="131"/>
      <c r="O55" s="131"/>
    </row>
    <row r="56" spans="1:15" ht="15" customHeight="1">
      <c r="A56" s="601"/>
      <c r="B56" s="606" t="s">
        <v>381</v>
      </c>
      <c r="C56" s="606"/>
      <c r="D56" s="606"/>
      <c r="E56" s="606"/>
      <c r="F56" s="607"/>
      <c r="G56" s="607"/>
      <c r="H56" s="608"/>
      <c r="I56" s="183"/>
      <c r="J56" s="184"/>
      <c r="K56" s="184"/>
      <c r="L56" s="184"/>
      <c r="M56" s="185"/>
      <c r="N56" s="131"/>
      <c r="O56" s="131"/>
    </row>
    <row r="57" spans="1:15" ht="15" customHeight="1">
      <c r="A57" s="601"/>
      <c r="B57" s="609" t="s">
        <v>382</v>
      </c>
      <c r="C57" s="610"/>
      <c r="D57" s="186"/>
      <c r="E57" s="613" t="s">
        <v>383</v>
      </c>
      <c r="F57" s="525"/>
      <c r="G57" s="186"/>
      <c r="H57" s="613" t="s">
        <v>384</v>
      </c>
      <c r="I57" s="613"/>
      <c r="J57" s="613"/>
      <c r="K57" s="525"/>
      <c r="L57" s="614"/>
      <c r="M57" s="615"/>
      <c r="N57" s="131"/>
      <c r="O57" s="131"/>
    </row>
    <row r="58" spans="1:15" ht="15" customHeight="1">
      <c r="A58" s="495"/>
      <c r="B58" s="611"/>
      <c r="C58" s="612"/>
      <c r="D58" s="186"/>
      <c r="E58" s="613" t="s">
        <v>385</v>
      </c>
      <c r="F58" s="525"/>
      <c r="G58" s="186"/>
      <c r="H58" s="613" t="s">
        <v>386</v>
      </c>
      <c r="I58" s="613"/>
      <c r="J58" s="613"/>
      <c r="K58" s="525"/>
      <c r="L58" s="616"/>
      <c r="M58" s="617"/>
      <c r="N58" s="131"/>
      <c r="O58" s="131"/>
    </row>
    <row r="59" spans="1:15" ht="15" customHeight="1">
      <c r="A59" s="493" t="s">
        <v>387</v>
      </c>
      <c r="B59" s="135" t="s">
        <v>88</v>
      </c>
      <c r="C59" s="496" t="s">
        <v>365</v>
      </c>
      <c r="D59" s="497"/>
      <c r="E59" s="497"/>
      <c r="F59" s="497"/>
      <c r="G59" s="497"/>
      <c r="H59" s="497"/>
      <c r="I59" s="497"/>
      <c r="J59" s="497"/>
      <c r="K59" s="497"/>
      <c r="L59" s="497"/>
      <c r="M59" s="498"/>
      <c r="N59" s="131"/>
      <c r="O59" s="131"/>
    </row>
    <row r="60" spans="1:15" ht="15" customHeight="1">
      <c r="A60" s="494"/>
      <c r="B60" s="136" t="s">
        <v>89</v>
      </c>
      <c r="C60" s="499"/>
      <c r="D60" s="500"/>
      <c r="E60" s="500"/>
      <c r="F60" s="500"/>
      <c r="G60" s="500"/>
      <c r="H60" s="500"/>
      <c r="I60" s="500"/>
      <c r="J60" s="500"/>
      <c r="K60" s="500"/>
      <c r="L60" s="500"/>
      <c r="M60" s="501"/>
      <c r="N60" s="131"/>
      <c r="O60" s="131"/>
    </row>
    <row r="61" spans="1:15" ht="15" customHeight="1">
      <c r="A61" s="494"/>
      <c r="B61" s="502" t="s">
        <v>44</v>
      </c>
      <c r="C61" s="137" t="s">
        <v>325</v>
      </c>
      <c r="D61" s="138"/>
      <c r="E61" s="139" t="s">
        <v>326</v>
      </c>
      <c r="F61" s="138"/>
      <c r="G61" s="140" t="s">
        <v>327</v>
      </c>
      <c r="H61" s="140"/>
      <c r="I61" s="140"/>
      <c r="J61" s="140"/>
      <c r="K61" s="140"/>
      <c r="L61" s="140"/>
      <c r="M61" s="141"/>
      <c r="N61" s="131"/>
      <c r="O61" s="131"/>
    </row>
    <row r="62" spans="1:15" ht="15" customHeight="1">
      <c r="A62" s="494"/>
      <c r="B62" s="503"/>
      <c r="C62" s="142"/>
      <c r="D62" s="143" t="s">
        <v>328</v>
      </c>
      <c r="E62" s="144"/>
      <c r="F62" s="145" t="s">
        <v>329</v>
      </c>
      <c r="G62" s="505"/>
      <c r="H62" s="505"/>
      <c r="I62" s="505"/>
      <c r="J62" s="505"/>
      <c r="K62" s="505"/>
      <c r="L62" s="505"/>
      <c r="M62" s="506"/>
      <c r="N62" s="131"/>
      <c r="O62" s="131"/>
    </row>
    <row r="63" spans="1:15" ht="15" customHeight="1">
      <c r="A63" s="494"/>
      <c r="B63" s="504"/>
      <c r="C63" s="507"/>
      <c r="D63" s="508"/>
      <c r="E63" s="508"/>
      <c r="F63" s="508"/>
      <c r="G63" s="508"/>
      <c r="H63" s="508"/>
      <c r="I63" s="508"/>
      <c r="J63" s="508"/>
      <c r="K63" s="508"/>
      <c r="L63" s="508"/>
      <c r="M63" s="509"/>
      <c r="N63" s="131"/>
      <c r="O63" s="131"/>
    </row>
    <row r="64" spans="1:15" ht="15" customHeight="1">
      <c r="A64" s="494"/>
      <c r="B64" s="146" t="s">
        <v>90</v>
      </c>
      <c r="C64" s="147" t="s">
        <v>58</v>
      </c>
      <c r="D64" s="510"/>
      <c r="E64" s="510"/>
      <c r="F64" s="511"/>
      <c r="G64" s="135" t="s">
        <v>330</v>
      </c>
      <c r="H64" s="511"/>
      <c r="I64" s="511"/>
      <c r="J64" s="511"/>
      <c r="K64" s="511"/>
      <c r="L64" s="511"/>
      <c r="M64" s="511"/>
      <c r="N64" s="131"/>
      <c r="O64" s="131"/>
    </row>
    <row r="65" spans="1:15" ht="15" customHeight="1">
      <c r="A65" s="494"/>
      <c r="B65" s="147" t="s">
        <v>366</v>
      </c>
      <c r="C65" s="166"/>
      <c r="D65" s="174" t="s">
        <v>367</v>
      </c>
      <c r="E65" s="166"/>
      <c r="F65" s="174" t="s">
        <v>368</v>
      </c>
      <c r="G65" s="175"/>
      <c r="H65" s="513" t="s">
        <v>369</v>
      </c>
      <c r="I65" s="513"/>
      <c r="J65" s="512"/>
      <c r="K65" s="513"/>
      <c r="L65" s="513" t="s">
        <v>370</v>
      </c>
      <c r="M65" s="514"/>
      <c r="N65" s="131"/>
      <c r="O65" s="131"/>
    </row>
    <row r="66" spans="1:15" ht="15" customHeight="1">
      <c r="A66" s="494"/>
      <c r="B66" s="534" t="s">
        <v>371</v>
      </c>
      <c r="C66" s="534"/>
      <c r="D66" s="534"/>
      <c r="E66" s="534"/>
      <c r="F66" s="534"/>
      <c r="G66" s="534"/>
      <c r="H66" s="534"/>
      <c r="I66" s="534"/>
      <c r="J66" s="534"/>
      <c r="K66" s="534"/>
      <c r="L66" s="534"/>
      <c r="M66" s="534"/>
      <c r="N66" s="131"/>
      <c r="O66" s="131"/>
    </row>
    <row r="67" spans="1:15" ht="15" customHeight="1">
      <c r="A67" s="494"/>
      <c r="B67" s="537" t="s">
        <v>372</v>
      </c>
      <c r="C67" s="540"/>
      <c r="D67" s="512" t="s">
        <v>373</v>
      </c>
      <c r="E67" s="514"/>
      <c r="F67" s="512"/>
      <c r="G67" s="513"/>
      <c r="H67" s="513"/>
      <c r="I67" s="513"/>
      <c r="J67" s="513"/>
      <c r="K67" s="513"/>
      <c r="L67" s="513"/>
      <c r="M67" s="514"/>
      <c r="N67" s="131"/>
      <c r="O67" s="131"/>
    </row>
    <row r="68" spans="1:15" ht="15" customHeight="1">
      <c r="A68" s="494"/>
      <c r="B68" s="539"/>
      <c r="C68" s="541"/>
      <c r="D68" s="176" t="s">
        <v>374</v>
      </c>
      <c r="E68" s="602"/>
      <c r="F68" s="603"/>
      <c r="G68" s="177" t="s">
        <v>375</v>
      </c>
      <c r="H68" s="604"/>
      <c r="I68" s="604"/>
      <c r="J68" s="604"/>
      <c r="K68" s="604"/>
      <c r="L68" s="178"/>
      <c r="M68" s="155"/>
      <c r="N68" s="131"/>
      <c r="O68" s="131"/>
    </row>
    <row r="69" spans="1:15" ht="15" customHeight="1">
      <c r="A69" s="494"/>
      <c r="B69" s="534" t="s">
        <v>376</v>
      </c>
      <c r="C69" s="534"/>
      <c r="D69" s="605"/>
      <c r="E69" s="605"/>
      <c r="F69" s="605" t="s">
        <v>377</v>
      </c>
      <c r="G69" s="605"/>
      <c r="H69" s="140"/>
      <c r="I69" s="502" t="s">
        <v>378</v>
      </c>
      <c r="J69" s="502"/>
      <c r="K69" s="502"/>
      <c r="L69" s="140"/>
      <c r="M69" s="141" t="s">
        <v>379</v>
      </c>
      <c r="N69" s="131"/>
      <c r="O69" s="131"/>
    </row>
    <row r="70" spans="1:15" ht="15" customHeight="1">
      <c r="A70" s="601"/>
      <c r="B70" s="606" t="s">
        <v>380</v>
      </c>
      <c r="C70" s="606"/>
      <c r="D70" s="606"/>
      <c r="E70" s="606"/>
      <c r="F70" s="179"/>
      <c r="G70" s="179"/>
      <c r="H70" s="180"/>
      <c r="I70" s="181"/>
      <c r="J70" s="182"/>
      <c r="K70" s="182"/>
      <c r="L70" s="182"/>
      <c r="M70" s="180"/>
      <c r="N70" s="131"/>
      <c r="O70" s="131"/>
    </row>
    <row r="71" spans="1:15" ht="15" customHeight="1">
      <c r="A71" s="601"/>
      <c r="B71" s="606" t="s">
        <v>381</v>
      </c>
      <c r="C71" s="606"/>
      <c r="D71" s="606"/>
      <c r="E71" s="606"/>
      <c r="F71" s="607"/>
      <c r="G71" s="607"/>
      <c r="H71" s="608"/>
      <c r="I71" s="183"/>
      <c r="J71" s="184"/>
      <c r="K71" s="184"/>
      <c r="L71" s="184"/>
      <c r="M71" s="185"/>
      <c r="N71" s="131"/>
      <c r="O71" s="131"/>
    </row>
    <row r="72" spans="1:15" ht="15" customHeight="1">
      <c r="A72" s="601"/>
      <c r="B72" s="609" t="s">
        <v>382</v>
      </c>
      <c r="C72" s="610"/>
      <c r="D72" s="186"/>
      <c r="E72" s="613" t="s">
        <v>383</v>
      </c>
      <c r="F72" s="525"/>
      <c r="G72" s="186"/>
      <c r="H72" s="613" t="s">
        <v>384</v>
      </c>
      <c r="I72" s="613"/>
      <c r="J72" s="613"/>
      <c r="K72" s="525"/>
      <c r="L72" s="614"/>
      <c r="M72" s="615"/>
      <c r="N72" s="131"/>
      <c r="O72" s="131"/>
    </row>
    <row r="73" spans="1:15" ht="15" customHeight="1">
      <c r="A73" s="494"/>
      <c r="B73" s="611"/>
      <c r="C73" s="612"/>
      <c r="D73" s="186"/>
      <c r="E73" s="613" t="s">
        <v>385</v>
      </c>
      <c r="F73" s="525"/>
      <c r="G73" s="186"/>
      <c r="H73" s="613" t="s">
        <v>386</v>
      </c>
      <c r="I73" s="613"/>
      <c r="J73" s="613"/>
      <c r="K73" s="525"/>
      <c r="L73" s="616"/>
      <c r="M73" s="617"/>
      <c r="N73" s="131"/>
      <c r="O73" s="131"/>
    </row>
    <row r="74" spans="1:15" ht="15" customHeight="1">
      <c r="A74" s="493" t="s">
        <v>388</v>
      </c>
      <c r="B74" s="135" t="s">
        <v>88</v>
      </c>
      <c r="C74" s="496" t="s">
        <v>365</v>
      </c>
      <c r="D74" s="497"/>
      <c r="E74" s="497"/>
      <c r="F74" s="497"/>
      <c r="G74" s="497"/>
      <c r="H74" s="497"/>
      <c r="I74" s="497"/>
      <c r="J74" s="497"/>
      <c r="K74" s="497"/>
      <c r="L74" s="497"/>
      <c r="M74" s="498"/>
      <c r="N74" s="131"/>
      <c r="O74" s="131"/>
    </row>
    <row r="75" spans="1:15" ht="15" customHeight="1">
      <c r="A75" s="494"/>
      <c r="B75" s="136" t="s">
        <v>89</v>
      </c>
      <c r="C75" s="499"/>
      <c r="D75" s="500"/>
      <c r="E75" s="500"/>
      <c r="F75" s="500"/>
      <c r="G75" s="500"/>
      <c r="H75" s="500"/>
      <c r="I75" s="500"/>
      <c r="J75" s="500"/>
      <c r="K75" s="500"/>
      <c r="L75" s="500"/>
      <c r="M75" s="501"/>
      <c r="N75" s="131"/>
      <c r="O75" s="131"/>
    </row>
    <row r="76" spans="1:15" ht="15" customHeight="1">
      <c r="A76" s="494"/>
      <c r="B76" s="502" t="s">
        <v>44</v>
      </c>
      <c r="C76" s="137" t="s">
        <v>325</v>
      </c>
      <c r="D76" s="138"/>
      <c r="E76" s="139" t="s">
        <v>326</v>
      </c>
      <c r="F76" s="138"/>
      <c r="G76" s="140" t="s">
        <v>327</v>
      </c>
      <c r="H76" s="140"/>
      <c r="I76" s="140"/>
      <c r="J76" s="140"/>
      <c r="K76" s="140"/>
      <c r="L76" s="140"/>
      <c r="M76" s="141"/>
      <c r="N76" s="131"/>
      <c r="O76" s="131"/>
    </row>
    <row r="77" spans="1:15" ht="15" customHeight="1">
      <c r="A77" s="494"/>
      <c r="B77" s="503"/>
      <c r="C77" s="142"/>
      <c r="D77" s="143" t="s">
        <v>328</v>
      </c>
      <c r="E77" s="144"/>
      <c r="F77" s="145" t="s">
        <v>329</v>
      </c>
      <c r="G77" s="505"/>
      <c r="H77" s="505"/>
      <c r="I77" s="505"/>
      <c r="J77" s="505"/>
      <c r="K77" s="505"/>
      <c r="L77" s="505"/>
      <c r="M77" s="506"/>
      <c r="N77" s="131"/>
      <c r="O77" s="131"/>
    </row>
    <row r="78" spans="1:15" ht="15" customHeight="1">
      <c r="A78" s="494"/>
      <c r="B78" s="504"/>
      <c r="C78" s="507"/>
      <c r="D78" s="508"/>
      <c r="E78" s="508"/>
      <c r="F78" s="508"/>
      <c r="G78" s="508"/>
      <c r="H78" s="508"/>
      <c r="I78" s="508"/>
      <c r="J78" s="508"/>
      <c r="K78" s="508"/>
      <c r="L78" s="508"/>
      <c r="M78" s="509"/>
      <c r="N78" s="131"/>
      <c r="O78" s="131"/>
    </row>
    <row r="79" spans="1:15" ht="15" customHeight="1">
      <c r="A79" s="494"/>
      <c r="B79" s="146" t="s">
        <v>90</v>
      </c>
      <c r="C79" s="147" t="s">
        <v>58</v>
      </c>
      <c r="D79" s="510"/>
      <c r="E79" s="510"/>
      <c r="F79" s="511"/>
      <c r="G79" s="135" t="s">
        <v>330</v>
      </c>
      <c r="H79" s="511"/>
      <c r="I79" s="511"/>
      <c r="J79" s="511"/>
      <c r="K79" s="511"/>
      <c r="L79" s="511"/>
      <c r="M79" s="511"/>
      <c r="N79" s="131"/>
      <c r="O79" s="131"/>
    </row>
    <row r="80" spans="1:15" ht="15" customHeight="1">
      <c r="A80" s="494"/>
      <c r="B80" s="147" t="s">
        <v>366</v>
      </c>
      <c r="C80" s="166"/>
      <c r="D80" s="174" t="s">
        <v>367</v>
      </c>
      <c r="E80" s="166"/>
      <c r="F80" s="174" t="s">
        <v>368</v>
      </c>
      <c r="G80" s="175"/>
      <c r="H80" s="513" t="s">
        <v>369</v>
      </c>
      <c r="I80" s="513"/>
      <c r="J80" s="512"/>
      <c r="K80" s="513"/>
      <c r="L80" s="513" t="s">
        <v>370</v>
      </c>
      <c r="M80" s="514"/>
      <c r="N80" s="131"/>
      <c r="O80" s="131"/>
    </row>
    <row r="81" spans="1:15" ht="15" customHeight="1">
      <c r="A81" s="494"/>
      <c r="B81" s="534" t="s">
        <v>371</v>
      </c>
      <c r="C81" s="534"/>
      <c r="D81" s="534"/>
      <c r="E81" s="534"/>
      <c r="F81" s="534"/>
      <c r="G81" s="534"/>
      <c r="H81" s="534"/>
      <c r="I81" s="534"/>
      <c r="J81" s="534"/>
      <c r="K81" s="534"/>
      <c r="L81" s="534"/>
      <c r="M81" s="534"/>
      <c r="N81" s="131"/>
      <c r="O81" s="131"/>
    </row>
    <row r="82" spans="1:15" ht="15" customHeight="1">
      <c r="A82" s="494"/>
      <c r="B82" s="537" t="s">
        <v>372</v>
      </c>
      <c r="C82" s="540"/>
      <c r="D82" s="512" t="s">
        <v>373</v>
      </c>
      <c r="E82" s="514"/>
      <c r="F82" s="512"/>
      <c r="G82" s="513"/>
      <c r="H82" s="513"/>
      <c r="I82" s="513"/>
      <c r="J82" s="513"/>
      <c r="K82" s="513"/>
      <c r="L82" s="513"/>
      <c r="M82" s="514"/>
      <c r="N82" s="131"/>
      <c r="O82" s="131"/>
    </row>
    <row r="83" spans="1:15" ht="15" customHeight="1">
      <c r="A83" s="494"/>
      <c r="B83" s="539"/>
      <c r="C83" s="541"/>
      <c r="D83" s="176" t="s">
        <v>374</v>
      </c>
      <c r="E83" s="602"/>
      <c r="F83" s="603"/>
      <c r="G83" s="177" t="s">
        <v>375</v>
      </c>
      <c r="H83" s="604"/>
      <c r="I83" s="604"/>
      <c r="J83" s="604"/>
      <c r="K83" s="604"/>
      <c r="L83" s="178"/>
      <c r="M83" s="155"/>
      <c r="N83" s="131"/>
      <c r="O83" s="131"/>
    </row>
    <row r="84" spans="1:15" ht="15" customHeight="1">
      <c r="A84" s="494"/>
      <c r="B84" s="534" t="s">
        <v>376</v>
      </c>
      <c r="C84" s="534"/>
      <c r="D84" s="605"/>
      <c r="E84" s="605"/>
      <c r="F84" s="605" t="s">
        <v>377</v>
      </c>
      <c r="G84" s="605"/>
      <c r="H84" s="140"/>
      <c r="I84" s="502" t="s">
        <v>378</v>
      </c>
      <c r="J84" s="502"/>
      <c r="K84" s="502"/>
      <c r="L84" s="140"/>
      <c r="M84" s="141" t="s">
        <v>379</v>
      </c>
      <c r="N84" s="131"/>
      <c r="O84" s="131"/>
    </row>
    <row r="85" spans="1:15" ht="15" customHeight="1">
      <c r="A85" s="601"/>
      <c r="B85" s="606" t="s">
        <v>380</v>
      </c>
      <c r="C85" s="606"/>
      <c r="D85" s="606"/>
      <c r="E85" s="606"/>
      <c r="F85" s="179"/>
      <c r="G85" s="179"/>
      <c r="H85" s="180"/>
      <c r="I85" s="181"/>
      <c r="J85" s="182"/>
      <c r="K85" s="182"/>
      <c r="L85" s="182"/>
      <c r="M85" s="180"/>
      <c r="N85" s="131"/>
      <c r="O85" s="131"/>
    </row>
    <row r="86" spans="1:15" ht="15" customHeight="1">
      <c r="A86" s="601"/>
      <c r="B86" s="606" t="s">
        <v>381</v>
      </c>
      <c r="C86" s="606"/>
      <c r="D86" s="606"/>
      <c r="E86" s="606"/>
      <c r="F86" s="607"/>
      <c r="G86" s="607"/>
      <c r="H86" s="608"/>
      <c r="I86" s="183"/>
      <c r="J86" s="184"/>
      <c r="K86" s="184"/>
      <c r="L86" s="184"/>
      <c r="M86" s="185"/>
      <c r="N86" s="131"/>
      <c r="O86" s="131"/>
    </row>
    <row r="87" spans="1:15" ht="15" customHeight="1">
      <c r="A87" s="601"/>
      <c r="B87" s="609" t="s">
        <v>382</v>
      </c>
      <c r="C87" s="610"/>
      <c r="D87" s="186"/>
      <c r="E87" s="613" t="s">
        <v>383</v>
      </c>
      <c r="F87" s="525"/>
      <c r="G87" s="186"/>
      <c r="H87" s="613" t="s">
        <v>384</v>
      </c>
      <c r="I87" s="613"/>
      <c r="J87" s="613"/>
      <c r="K87" s="525"/>
      <c r="L87" s="614"/>
      <c r="M87" s="615"/>
      <c r="N87" s="131"/>
      <c r="O87" s="131"/>
    </row>
    <row r="88" spans="1:15" ht="15" customHeight="1">
      <c r="A88" s="495"/>
      <c r="B88" s="611"/>
      <c r="C88" s="612"/>
      <c r="D88" s="186"/>
      <c r="E88" s="613" t="s">
        <v>385</v>
      </c>
      <c r="F88" s="525"/>
      <c r="G88" s="186"/>
      <c r="H88" s="613" t="s">
        <v>386</v>
      </c>
      <c r="I88" s="613"/>
      <c r="J88" s="613"/>
      <c r="K88" s="525"/>
      <c r="L88" s="616"/>
      <c r="M88" s="617"/>
      <c r="N88" s="131"/>
      <c r="O88" s="131"/>
    </row>
    <row r="89" spans="1:15" ht="15" customHeight="1">
      <c r="A89" s="187"/>
      <c r="B89" s="188"/>
      <c r="C89" s="188"/>
      <c r="D89" s="189"/>
      <c r="E89" s="130"/>
      <c r="F89" s="130"/>
      <c r="G89" s="189"/>
      <c r="H89" s="130"/>
      <c r="I89" s="130"/>
      <c r="J89" s="130"/>
      <c r="K89" s="130"/>
      <c r="L89" s="190"/>
      <c r="M89" s="190"/>
      <c r="N89" s="131"/>
      <c r="O89" s="131"/>
    </row>
    <row r="90" spans="1:15" ht="15" customHeight="1">
      <c r="A90" s="600" t="s">
        <v>389</v>
      </c>
      <c r="B90" s="600"/>
      <c r="C90" s="600"/>
      <c r="D90" s="600"/>
      <c r="E90" s="600"/>
      <c r="F90" s="600"/>
      <c r="G90" s="600"/>
      <c r="H90" s="600"/>
      <c r="I90" s="600"/>
      <c r="J90" s="600"/>
      <c r="K90" s="600"/>
      <c r="L90" s="600"/>
      <c r="M90" s="600"/>
      <c r="N90" s="131"/>
      <c r="O90" s="131"/>
    </row>
    <row r="91" spans="1:15" ht="15" customHeight="1">
      <c r="A91" s="618" t="s">
        <v>102</v>
      </c>
      <c r="B91" s="161" t="s">
        <v>88</v>
      </c>
      <c r="C91" s="496" t="s">
        <v>365</v>
      </c>
      <c r="D91" s="497"/>
      <c r="E91" s="497"/>
      <c r="F91" s="497"/>
      <c r="G91" s="497"/>
      <c r="H91" s="497"/>
      <c r="I91" s="497"/>
      <c r="J91" s="497"/>
      <c r="K91" s="497"/>
      <c r="L91" s="497"/>
      <c r="M91" s="498"/>
      <c r="N91" s="131"/>
      <c r="O91" s="131"/>
    </row>
    <row r="92" spans="1:15" ht="15" customHeight="1">
      <c r="A92" s="618"/>
      <c r="B92" s="191" t="s">
        <v>89</v>
      </c>
      <c r="C92" s="499"/>
      <c r="D92" s="500"/>
      <c r="E92" s="500"/>
      <c r="F92" s="500"/>
      <c r="G92" s="500"/>
      <c r="H92" s="500"/>
      <c r="I92" s="500"/>
      <c r="J92" s="500"/>
      <c r="K92" s="500"/>
      <c r="L92" s="500"/>
      <c r="M92" s="501"/>
      <c r="N92" s="131"/>
      <c r="O92" s="131"/>
    </row>
    <row r="93" spans="1:15" ht="15" customHeight="1">
      <c r="A93" s="618"/>
      <c r="B93" s="502" t="s">
        <v>44</v>
      </c>
      <c r="C93" s="137" t="s">
        <v>325</v>
      </c>
      <c r="D93" s="138"/>
      <c r="E93" s="139" t="s">
        <v>326</v>
      </c>
      <c r="F93" s="138"/>
      <c r="G93" s="140" t="s">
        <v>327</v>
      </c>
      <c r="H93" s="140"/>
      <c r="I93" s="140"/>
      <c r="J93" s="140"/>
      <c r="K93" s="140"/>
      <c r="L93" s="140"/>
      <c r="M93" s="141"/>
      <c r="N93" s="131"/>
      <c r="O93" s="131"/>
    </row>
    <row r="94" spans="1:15" ht="15" customHeight="1">
      <c r="A94" s="618"/>
      <c r="B94" s="503"/>
      <c r="C94" s="142"/>
      <c r="D94" s="143" t="s">
        <v>328</v>
      </c>
      <c r="E94" s="144"/>
      <c r="F94" s="145" t="s">
        <v>329</v>
      </c>
      <c r="G94" s="505"/>
      <c r="H94" s="505"/>
      <c r="I94" s="505"/>
      <c r="J94" s="505"/>
      <c r="K94" s="505"/>
      <c r="L94" s="505"/>
      <c r="M94" s="506"/>
      <c r="N94" s="131"/>
      <c r="O94" s="131"/>
    </row>
    <row r="95" spans="1:15" ht="15" customHeight="1">
      <c r="A95" s="618"/>
      <c r="B95" s="504"/>
      <c r="C95" s="507"/>
      <c r="D95" s="508"/>
      <c r="E95" s="508"/>
      <c r="F95" s="508"/>
      <c r="G95" s="508"/>
      <c r="H95" s="508"/>
      <c r="I95" s="508"/>
      <c r="J95" s="508"/>
      <c r="K95" s="508"/>
      <c r="L95" s="508"/>
      <c r="M95" s="509"/>
      <c r="N95" s="131"/>
      <c r="O95" s="131"/>
    </row>
    <row r="96" spans="1:15" ht="15" customHeight="1">
      <c r="A96" s="618"/>
      <c r="B96" s="146" t="s">
        <v>90</v>
      </c>
      <c r="C96" s="147" t="s">
        <v>58</v>
      </c>
      <c r="D96" s="510"/>
      <c r="E96" s="510"/>
      <c r="F96" s="511"/>
      <c r="G96" s="135" t="s">
        <v>330</v>
      </c>
      <c r="H96" s="511"/>
      <c r="I96" s="511"/>
      <c r="J96" s="511"/>
      <c r="K96" s="511"/>
      <c r="L96" s="511"/>
      <c r="M96" s="511"/>
      <c r="N96" s="131"/>
      <c r="O96" s="131"/>
    </row>
    <row r="97" spans="1:15" ht="15" customHeight="1">
      <c r="A97" s="618"/>
      <c r="B97" s="146" t="s">
        <v>366</v>
      </c>
      <c r="C97" s="166"/>
      <c r="D97" s="174" t="s">
        <v>367</v>
      </c>
      <c r="E97" s="166"/>
      <c r="F97" s="174" t="s">
        <v>368</v>
      </c>
      <c r="G97" s="175"/>
      <c r="H97" s="513" t="s">
        <v>369</v>
      </c>
      <c r="I97" s="513"/>
      <c r="J97" s="512"/>
      <c r="K97" s="513"/>
      <c r="L97" s="513" t="s">
        <v>370</v>
      </c>
      <c r="M97" s="514"/>
      <c r="N97" s="131"/>
      <c r="O97" s="131"/>
    </row>
    <row r="98" spans="1:15" ht="15" customHeight="1">
      <c r="A98" s="618"/>
      <c r="B98" s="517" t="s">
        <v>371</v>
      </c>
      <c r="C98" s="534"/>
      <c r="D98" s="534"/>
      <c r="E98" s="534"/>
      <c r="F98" s="534"/>
      <c r="G98" s="534"/>
      <c r="H98" s="534"/>
      <c r="I98" s="534"/>
      <c r="J98" s="534"/>
      <c r="K98" s="534"/>
      <c r="L98" s="534"/>
      <c r="M98" s="534"/>
      <c r="N98" s="131"/>
      <c r="O98" s="131"/>
    </row>
    <row r="99" spans="1:15" ht="15" customHeight="1">
      <c r="A99" s="618"/>
      <c r="B99" s="502" t="s">
        <v>372</v>
      </c>
      <c r="C99" s="540"/>
      <c r="D99" s="512" t="s">
        <v>373</v>
      </c>
      <c r="E99" s="514"/>
      <c r="F99" s="512"/>
      <c r="G99" s="513"/>
      <c r="H99" s="513"/>
      <c r="I99" s="513"/>
      <c r="J99" s="513"/>
      <c r="K99" s="513"/>
      <c r="L99" s="513"/>
      <c r="M99" s="514"/>
      <c r="N99" s="131"/>
      <c r="O99" s="131"/>
    </row>
    <row r="100" spans="1:15" ht="15" customHeight="1">
      <c r="A100" s="618"/>
      <c r="B100" s="504"/>
      <c r="C100" s="541"/>
      <c r="D100" s="176" t="s">
        <v>374</v>
      </c>
      <c r="E100" s="602"/>
      <c r="F100" s="603"/>
      <c r="G100" s="177" t="s">
        <v>375</v>
      </c>
      <c r="H100" s="604"/>
      <c r="I100" s="604"/>
      <c r="J100" s="604"/>
      <c r="K100" s="604"/>
      <c r="L100" s="178"/>
      <c r="M100" s="155"/>
      <c r="N100" s="131"/>
      <c r="O100" s="131"/>
    </row>
    <row r="101" spans="1:15" ht="15" customHeight="1">
      <c r="A101" s="618"/>
      <c r="B101" s="517" t="s">
        <v>376</v>
      </c>
      <c r="C101" s="534"/>
      <c r="D101" s="605"/>
      <c r="E101" s="605"/>
      <c r="F101" s="605" t="s">
        <v>390</v>
      </c>
      <c r="G101" s="605"/>
      <c r="H101" s="605"/>
      <c r="I101" s="516"/>
      <c r="J101" s="516"/>
      <c r="K101" s="516"/>
      <c r="L101" s="516"/>
      <c r="M101" s="517"/>
      <c r="N101" s="131"/>
      <c r="O101" s="131"/>
    </row>
    <row r="102" spans="1:15" ht="15" customHeight="1">
      <c r="A102" s="618"/>
      <c r="B102" s="607" t="s">
        <v>391</v>
      </c>
      <c r="C102" s="608"/>
      <c r="D102" s="619"/>
      <c r="E102" s="607"/>
      <c r="F102" s="607"/>
      <c r="G102" s="607"/>
      <c r="H102" s="607"/>
      <c r="I102" s="607"/>
      <c r="J102" s="607"/>
      <c r="K102" s="607"/>
      <c r="L102" s="607"/>
      <c r="M102" s="608"/>
      <c r="N102" s="131"/>
      <c r="O102" s="131"/>
    </row>
    <row r="103" spans="1:15" ht="15" customHeight="1">
      <c r="A103" s="618"/>
      <c r="B103" s="607" t="s">
        <v>392</v>
      </c>
      <c r="C103" s="608"/>
      <c r="D103" s="619"/>
      <c r="E103" s="607"/>
      <c r="F103" s="607"/>
      <c r="G103" s="607"/>
      <c r="H103" s="607"/>
      <c r="I103" s="607"/>
      <c r="J103" s="607"/>
      <c r="K103" s="607"/>
      <c r="L103" s="607"/>
      <c r="M103" s="608"/>
      <c r="N103" s="131"/>
      <c r="O103" s="131"/>
    </row>
    <row r="104" spans="1:15" ht="15" customHeight="1">
      <c r="A104" s="618"/>
      <c r="B104" s="620" t="s">
        <v>382</v>
      </c>
      <c r="C104" s="610"/>
      <c r="D104" s="186"/>
      <c r="E104" s="613" t="s">
        <v>383</v>
      </c>
      <c r="F104" s="525"/>
      <c r="G104" s="186"/>
      <c r="H104" s="613" t="s">
        <v>384</v>
      </c>
      <c r="I104" s="613"/>
      <c r="J104" s="613"/>
      <c r="K104" s="525"/>
      <c r="L104" s="614"/>
      <c r="M104" s="615"/>
      <c r="N104" s="131"/>
      <c r="O104" s="131"/>
    </row>
    <row r="105" spans="1:15" ht="15" customHeight="1">
      <c r="A105" s="618"/>
      <c r="B105" s="621"/>
      <c r="C105" s="612"/>
      <c r="D105" s="186"/>
      <c r="E105" s="613" t="s">
        <v>385</v>
      </c>
      <c r="F105" s="525"/>
      <c r="G105" s="186"/>
      <c r="H105" s="613" t="s">
        <v>386</v>
      </c>
      <c r="I105" s="613"/>
      <c r="J105" s="613"/>
      <c r="K105" s="525"/>
      <c r="L105" s="616"/>
      <c r="M105" s="617"/>
      <c r="N105" s="131"/>
      <c r="O105" s="131"/>
    </row>
    <row r="106" spans="1:15" ht="15" customHeight="1">
      <c r="A106" s="618" t="s">
        <v>103</v>
      </c>
      <c r="B106" s="161" t="s">
        <v>88</v>
      </c>
      <c r="C106" s="496" t="s">
        <v>365</v>
      </c>
      <c r="D106" s="497"/>
      <c r="E106" s="497"/>
      <c r="F106" s="497"/>
      <c r="G106" s="497"/>
      <c r="H106" s="497"/>
      <c r="I106" s="497"/>
      <c r="J106" s="497"/>
      <c r="K106" s="497"/>
      <c r="L106" s="497"/>
      <c r="M106" s="498"/>
      <c r="N106" s="131"/>
      <c r="O106" s="131"/>
    </row>
    <row r="107" spans="1:15" ht="15" customHeight="1">
      <c r="A107" s="618"/>
      <c r="B107" s="191" t="s">
        <v>89</v>
      </c>
      <c r="C107" s="499"/>
      <c r="D107" s="500"/>
      <c r="E107" s="500"/>
      <c r="F107" s="500"/>
      <c r="G107" s="500"/>
      <c r="H107" s="500"/>
      <c r="I107" s="500"/>
      <c r="J107" s="500"/>
      <c r="K107" s="500"/>
      <c r="L107" s="500"/>
      <c r="M107" s="501"/>
      <c r="N107" s="131"/>
      <c r="O107" s="131"/>
    </row>
    <row r="108" spans="1:15" ht="15" customHeight="1">
      <c r="A108" s="618"/>
      <c r="B108" s="502" t="s">
        <v>44</v>
      </c>
      <c r="C108" s="137" t="s">
        <v>325</v>
      </c>
      <c r="D108" s="138"/>
      <c r="E108" s="139" t="s">
        <v>326</v>
      </c>
      <c r="F108" s="138"/>
      <c r="G108" s="140" t="s">
        <v>327</v>
      </c>
      <c r="H108" s="140"/>
      <c r="I108" s="140"/>
      <c r="J108" s="140"/>
      <c r="K108" s="140"/>
      <c r="L108" s="140"/>
      <c r="M108" s="141"/>
      <c r="N108" s="131"/>
      <c r="O108" s="131"/>
    </row>
    <row r="109" spans="1:15" ht="15" customHeight="1">
      <c r="A109" s="618"/>
      <c r="B109" s="503"/>
      <c r="C109" s="142"/>
      <c r="D109" s="143" t="s">
        <v>328</v>
      </c>
      <c r="E109" s="144"/>
      <c r="F109" s="145" t="s">
        <v>329</v>
      </c>
      <c r="G109" s="505"/>
      <c r="H109" s="505"/>
      <c r="I109" s="505"/>
      <c r="J109" s="505"/>
      <c r="K109" s="505"/>
      <c r="L109" s="505"/>
      <c r="M109" s="506"/>
      <c r="N109" s="131"/>
      <c r="O109" s="131"/>
    </row>
    <row r="110" spans="1:15" ht="15" customHeight="1">
      <c r="A110" s="618"/>
      <c r="B110" s="504"/>
      <c r="C110" s="507"/>
      <c r="D110" s="508"/>
      <c r="E110" s="508"/>
      <c r="F110" s="508"/>
      <c r="G110" s="508"/>
      <c r="H110" s="508"/>
      <c r="I110" s="508"/>
      <c r="J110" s="508"/>
      <c r="K110" s="508"/>
      <c r="L110" s="508"/>
      <c r="M110" s="509"/>
      <c r="N110" s="131"/>
      <c r="O110" s="131"/>
    </row>
    <row r="111" spans="1:15" ht="15" customHeight="1">
      <c r="A111" s="618"/>
      <c r="B111" s="146" t="s">
        <v>90</v>
      </c>
      <c r="C111" s="147" t="s">
        <v>58</v>
      </c>
      <c r="D111" s="510"/>
      <c r="E111" s="510"/>
      <c r="F111" s="511"/>
      <c r="G111" s="135" t="s">
        <v>330</v>
      </c>
      <c r="H111" s="511"/>
      <c r="I111" s="511"/>
      <c r="J111" s="511"/>
      <c r="K111" s="511"/>
      <c r="L111" s="511"/>
      <c r="M111" s="511"/>
      <c r="N111" s="131"/>
      <c r="O111" s="131"/>
    </row>
    <row r="112" spans="1:15" ht="15" customHeight="1">
      <c r="A112" s="618"/>
      <c r="B112" s="146" t="s">
        <v>366</v>
      </c>
      <c r="C112" s="166"/>
      <c r="D112" s="174" t="s">
        <v>367</v>
      </c>
      <c r="E112" s="166"/>
      <c r="F112" s="174" t="s">
        <v>368</v>
      </c>
      <c r="G112" s="175"/>
      <c r="H112" s="513" t="s">
        <v>369</v>
      </c>
      <c r="I112" s="513"/>
      <c r="J112" s="512"/>
      <c r="K112" s="513"/>
      <c r="L112" s="513" t="s">
        <v>370</v>
      </c>
      <c r="M112" s="514"/>
      <c r="N112" s="131"/>
      <c r="O112" s="131"/>
    </row>
    <row r="113" spans="1:15" ht="15" customHeight="1">
      <c r="A113" s="618"/>
      <c r="B113" s="517" t="s">
        <v>371</v>
      </c>
      <c r="C113" s="534"/>
      <c r="D113" s="534"/>
      <c r="E113" s="534"/>
      <c r="F113" s="534"/>
      <c r="G113" s="534"/>
      <c r="H113" s="534"/>
      <c r="I113" s="534"/>
      <c r="J113" s="534"/>
      <c r="K113" s="534"/>
      <c r="L113" s="534"/>
      <c r="M113" s="534"/>
      <c r="N113" s="131"/>
      <c r="O113" s="131"/>
    </row>
    <row r="114" spans="1:15" ht="15" customHeight="1">
      <c r="A114" s="618"/>
      <c r="B114" s="502" t="s">
        <v>372</v>
      </c>
      <c r="C114" s="540"/>
      <c r="D114" s="512" t="s">
        <v>373</v>
      </c>
      <c r="E114" s="514"/>
      <c r="F114" s="512"/>
      <c r="G114" s="513"/>
      <c r="H114" s="513"/>
      <c r="I114" s="513"/>
      <c r="J114" s="513"/>
      <c r="K114" s="513"/>
      <c r="L114" s="513"/>
      <c r="M114" s="514"/>
      <c r="N114" s="131"/>
      <c r="O114" s="131"/>
    </row>
    <row r="115" spans="1:15" ht="15" customHeight="1">
      <c r="A115" s="618"/>
      <c r="B115" s="504"/>
      <c r="C115" s="541"/>
      <c r="D115" s="176" t="s">
        <v>374</v>
      </c>
      <c r="E115" s="602"/>
      <c r="F115" s="603"/>
      <c r="G115" s="177" t="s">
        <v>375</v>
      </c>
      <c r="H115" s="604"/>
      <c r="I115" s="604"/>
      <c r="J115" s="604"/>
      <c r="K115" s="604"/>
      <c r="L115" s="178"/>
      <c r="M115" s="155"/>
      <c r="N115" s="131"/>
      <c r="O115" s="131"/>
    </row>
    <row r="116" spans="1:15" ht="15" customHeight="1">
      <c r="A116" s="618"/>
      <c r="B116" s="517" t="s">
        <v>376</v>
      </c>
      <c r="C116" s="534"/>
      <c r="D116" s="605"/>
      <c r="E116" s="605"/>
      <c r="F116" s="605" t="s">
        <v>390</v>
      </c>
      <c r="G116" s="605"/>
      <c r="H116" s="605"/>
      <c r="I116" s="516"/>
      <c r="J116" s="516"/>
      <c r="K116" s="516"/>
      <c r="L116" s="516"/>
      <c r="M116" s="517"/>
      <c r="N116" s="131"/>
      <c r="O116" s="131"/>
    </row>
    <row r="117" spans="1:15" ht="15" customHeight="1">
      <c r="A117" s="618"/>
      <c r="B117" s="607" t="s">
        <v>391</v>
      </c>
      <c r="C117" s="608"/>
      <c r="D117" s="619"/>
      <c r="E117" s="607"/>
      <c r="F117" s="607"/>
      <c r="G117" s="607"/>
      <c r="H117" s="607"/>
      <c r="I117" s="607"/>
      <c r="J117" s="607"/>
      <c r="K117" s="607"/>
      <c r="L117" s="607"/>
      <c r="M117" s="608"/>
      <c r="N117" s="131"/>
      <c r="O117" s="131"/>
    </row>
    <row r="118" spans="1:15" ht="15" customHeight="1">
      <c r="A118" s="618"/>
      <c r="B118" s="607" t="s">
        <v>392</v>
      </c>
      <c r="C118" s="608"/>
      <c r="D118" s="619"/>
      <c r="E118" s="607"/>
      <c r="F118" s="607"/>
      <c r="G118" s="607"/>
      <c r="H118" s="607"/>
      <c r="I118" s="607"/>
      <c r="J118" s="607"/>
      <c r="K118" s="607"/>
      <c r="L118" s="607"/>
      <c r="M118" s="608"/>
      <c r="N118" s="131"/>
      <c r="O118" s="131"/>
    </row>
    <row r="119" spans="1:15" ht="15" customHeight="1">
      <c r="A119" s="618"/>
      <c r="B119" s="620" t="s">
        <v>382</v>
      </c>
      <c r="C119" s="610"/>
      <c r="D119" s="186"/>
      <c r="E119" s="613" t="s">
        <v>383</v>
      </c>
      <c r="F119" s="525"/>
      <c r="G119" s="186"/>
      <c r="H119" s="613" t="s">
        <v>384</v>
      </c>
      <c r="I119" s="613"/>
      <c r="J119" s="613"/>
      <c r="K119" s="525"/>
      <c r="L119" s="614"/>
      <c r="M119" s="615"/>
      <c r="N119" s="131"/>
      <c r="O119" s="131"/>
    </row>
    <row r="120" spans="1:15" ht="15" customHeight="1">
      <c r="A120" s="618"/>
      <c r="B120" s="621"/>
      <c r="C120" s="612"/>
      <c r="D120" s="186"/>
      <c r="E120" s="613" t="s">
        <v>385</v>
      </c>
      <c r="F120" s="525"/>
      <c r="G120" s="186"/>
      <c r="H120" s="613" t="s">
        <v>386</v>
      </c>
      <c r="I120" s="613"/>
      <c r="J120" s="613"/>
      <c r="K120" s="525"/>
      <c r="L120" s="616"/>
      <c r="M120" s="617"/>
      <c r="N120" s="131"/>
      <c r="O120" s="131"/>
    </row>
    <row r="121" spans="1:15" ht="15" customHeight="1">
      <c r="A121" s="618" t="s">
        <v>104</v>
      </c>
      <c r="B121" s="161" t="s">
        <v>88</v>
      </c>
      <c r="C121" s="496" t="s">
        <v>365</v>
      </c>
      <c r="D121" s="497"/>
      <c r="E121" s="497"/>
      <c r="F121" s="497"/>
      <c r="G121" s="497"/>
      <c r="H121" s="497"/>
      <c r="I121" s="497"/>
      <c r="J121" s="497"/>
      <c r="K121" s="497"/>
      <c r="L121" s="497"/>
      <c r="M121" s="498"/>
      <c r="N121" s="131"/>
      <c r="O121" s="131"/>
    </row>
    <row r="122" spans="1:15" ht="15" customHeight="1">
      <c r="A122" s="618"/>
      <c r="B122" s="191" t="s">
        <v>89</v>
      </c>
      <c r="C122" s="499"/>
      <c r="D122" s="500"/>
      <c r="E122" s="500"/>
      <c r="F122" s="500"/>
      <c r="G122" s="500"/>
      <c r="H122" s="500"/>
      <c r="I122" s="500"/>
      <c r="J122" s="500"/>
      <c r="K122" s="500"/>
      <c r="L122" s="500"/>
      <c r="M122" s="501"/>
      <c r="N122" s="131"/>
      <c r="O122" s="131"/>
    </row>
    <row r="123" spans="1:15" ht="15" customHeight="1">
      <c r="A123" s="618"/>
      <c r="B123" s="502" t="s">
        <v>44</v>
      </c>
      <c r="C123" s="137" t="s">
        <v>325</v>
      </c>
      <c r="D123" s="138"/>
      <c r="E123" s="139" t="s">
        <v>326</v>
      </c>
      <c r="F123" s="138"/>
      <c r="G123" s="140" t="s">
        <v>327</v>
      </c>
      <c r="H123" s="140"/>
      <c r="I123" s="140"/>
      <c r="J123" s="140"/>
      <c r="K123" s="140"/>
      <c r="L123" s="140"/>
      <c r="M123" s="141"/>
      <c r="N123" s="131"/>
      <c r="O123" s="131"/>
    </row>
    <row r="124" spans="1:15" ht="15" customHeight="1">
      <c r="A124" s="618"/>
      <c r="B124" s="503"/>
      <c r="C124" s="142"/>
      <c r="D124" s="143" t="s">
        <v>328</v>
      </c>
      <c r="E124" s="144"/>
      <c r="F124" s="145" t="s">
        <v>329</v>
      </c>
      <c r="G124" s="505"/>
      <c r="H124" s="505"/>
      <c r="I124" s="505"/>
      <c r="J124" s="505"/>
      <c r="K124" s="505"/>
      <c r="L124" s="505"/>
      <c r="M124" s="506"/>
      <c r="N124" s="131"/>
      <c r="O124" s="131"/>
    </row>
    <row r="125" spans="1:15" ht="15" customHeight="1">
      <c r="A125" s="618"/>
      <c r="B125" s="504"/>
      <c r="C125" s="507"/>
      <c r="D125" s="508"/>
      <c r="E125" s="508"/>
      <c r="F125" s="508"/>
      <c r="G125" s="508"/>
      <c r="H125" s="508"/>
      <c r="I125" s="508"/>
      <c r="J125" s="508"/>
      <c r="K125" s="508"/>
      <c r="L125" s="508"/>
      <c r="M125" s="509"/>
      <c r="N125" s="131"/>
      <c r="O125" s="131"/>
    </row>
    <row r="126" spans="1:15" ht="15" customHeight="1">
      <c r="A126" s="618"/>
      <c r="B126" s="146" t="s">
        <v>90</v>
      </c>
      <c r="C126" s="147" t="s">
        <v>58</v>
      </c>
      <c r="D126" s="510"/>
      <c r="E126" s="510"/>
      <c r="F126" s="511"/>
      <c r="G126" s="135" t="s">
        <v>330</v>
      </c>
      <c r="H126" s="511"/>
      <c r="I126" s="511"/>
      <c r="J126" s="511"/>
      <c r="K126" s="511"/>
      <c r="L126" s="511"/>
      <c r="M126" s="511"/>
      <c r="N126" s="131"/>
      <c r="O126" s="131"/>
    </row>
    <row r="127" spans="1:15" ht="15" customHeight="1">
      <c r="A127" s="618"/>
      <c r="B127" s="146" t="s">
        <v>366</v>
      </c>
      <c r="C127" s="166"/>
      <c r="D127" s="174" t="s">
        <v>367</v>
      </c>
      <c r="E127" s="166"/>
      <c r="F127" s="174" t="s">
        <v>368</v>
      </c>
      <c r="G127" s="175"/>
      <c r="H127" s="513" t="s">
        <v>369</v>
      </c>
      <c r="I127" s="513"/>
      <c r="J127" s="512"/>
      <c r="K127" s="513"/>
      <c r="L127" s="513" t="s">
        <v>370</v>
      </c>
      <c r="M127" s="514"/>
      <c r="N127" s="131"/>
      <c r="O127" s="131"/>
    </row>
    <row r="128" spans="1:15" ht="15" customHeight="1">
      <c r="A128" s="618"/>
      <c r="B128" s="517" t="s">
        <v>371</v>
      </c>
      <c r="C128" s="534"/>
      <c r="D128" s="534"/>
      <c r="E128" s="534"/>
      <c r="F128" s="534"/>
      <c r="G128" s="534"/>
      <c r="H128" s="534"/>
      <c r="I128" s="534"/>
      <c r="J128" s="534"/>
      <c r="K128" s="534"/>
      <c r="L128" s="534"/>
      <c r="M128" s="534"/>
      <c r="N128" s="131"/>
      <c r="O128" s="131"/>
    </row>
    <row r="129" spans="1:15" ht="15" customHeight="1">
      <c r="A129" s="618"/>
      <c r="B129" s="502" t="s">
        <v>372</v>
      </c>
      <c r="C129" s="540"/>
      <c r="D129" s="512" t="s">
        <v>373</v>
      </c>
      <c r="E129" s="514"/>
      <c r="F129" s="512"/>
      <c r="G129" s="513"/>
      <c r="H129" s="513"/>
      <c r="I129" s="513"/>
      <c r="J129" s="513"/>
      <c r="K129" s="513"/>
      <c r="L129" s="513"/>
      <c r="M129" s="514"/>
      <c r="N129" s="131"/>
      <c r="O129" s="131"/>
    </row>
    <row r="130" spans="1:15" ht="15" customHeight="1">
      <c r="A130" s="618"/>
      <c r="B130" s="504"/>
      <c r="C130" s="541"/>
      <c r="D130" s="176" t="s">
        <v>374</v>
      </c>
      <c r="E130" s="602"/>
      <c r="F130" s="603"/>
      <c r="G130" s="177" t="s">
        <v>375</v>
      </c>
      <c r="H130" s="604"/>
      <c r="I130" s="604"/>
      <c r="J130" s="604"/>
      <c r="K130" s="604"/>
      <c r="L130" s="178"/>
      <c r="M130" s="155"/>
      <c r="N130" s="131"/>
      <c r="O130" s="131"/>
    </row>
    <row r="131" spans="1:15" ht="15" customHeight="1">
      <c r="A131" s="618"/>
      <c r="B131" s="517" t="s">
        <v>376</v>
      </c>
      <c r="C131" s="534"/>
      <c r="D131" s="605"/>
      <c r="E131" s="605"/>
      <c r="F131" s="605" t="s">
        <v>390</v>
      </c>
      <c r="G131" s="605"/>
      <c r="H131" s="605"/>
      <c r="I131" s="516"/>
      <c r="J131" s="516"/>
      <c r="K131" s="516"/>
      <c r="L131" s="516"/>
      <c r="M131" s="517"/>
      <c r="N131" s="131"/>
      <c r="O131" s="131"/>
    </row>
    <row r="132" spans="1:15" ht="15" customHeight="1">
      <c r="A132" s="618"/>
      <c r="B132" s="607" t="s">
        <v>391</v>
      </c>
      <c r="C132" s="608"/>
      <c r="D132" s="619"/>
      <c r="E132" s="607"/>
      <c r="F132" s="607"/>
      <c r="G132" s="607"/>
      <c r="H132" s="607"/>
      <c r="I132" s="607"/>
      <c r="J132" s="607"/>
      <c r="K132" s="607"/>
      <c r="L132" s="607"/>
      <c r="M132" s="608"/>
      <c r="N132" s="131"/>
      <c r="O132" s="131"/>
    </row>
    <row r="133" spans="1:15" ht="15" customHeight="1">
      <c r="A133" s="618"/>
      <c r="B133" s="607" t="s">
        <v>392</v>
      </c>
      <c r="C133" s="608"/>
      <c r="D133" s="619"/>
      <c r="E133" s="607"/>
      <c r="F133" s="607"/>
      <c r="G133" s="607"/>
      <c r="H133" s="607"/>
      <c r="I133" s="607"/>
      <c r="J133" s="607"/>
      <c r="K133" s="607"/>
      <c r="L133" s="607"/>
      <c r="M133" s="608"/>
      <c r="N133" s="131"/>
      <c r="O133" s="131"/>
    </row>
    <row r="134" spans="1:15" ht="15" customHeight="1">
      <c r="A134" s="618"/>
      <c r="B134" s="620" t="s">
        <v>382</v>
      </c>
      <c r="C134" s="610"/>
      <c r="D134" s="186"/>
      <c r="E134" s="613" t="s">
        <v>383</v>
      </c>
      <c r="F134" s="525"/>
      <c r="G134" s="186"/>
      <c r="H134" s="613" t="s">
        <v>384</v>
      </c>
      <c r="I134" s="613"/>
      <c r="J134" s="613"/>
      <c r="K134" s="525"/>
      <c r="L134" s="614"/>
      <c r="M134" s="615"/>
      <c r="N134" s="131"/>
      <c r="O134" s="131"/>
    </row>
    <row r="135" spans="1:15" ht="15" customHeight="1">
      <c r="A135" s="618"/>
      <c r="B135" s="621"/>
      <c r="C135" s="612"/>
      <c r="D135" s="186"/>
      <c r="E135" s="613" t="s">
        <v>385</v>
      </c>
      <c r="F135" s="525"/>
      <c r="G135" s="186"/>
      <c r="H135" s="613" t="s">
        <v>386</v>
      </c>
      <c r="I135" s="613"/>
      <c r="J135" s="613"/>
      <c r="K135" s="525"/>
      <c r="L135" s="616"/>
      <c r="M135" s="617"/>
      <c r="N135" s="131"/>
      <c r="O135" s="131"/>
    </row>
    <row r="136" spans="1:15" ht="15" customHeight="1">
      <c r="A136" s="131" t="s">
        <v>393</v>
      </c>
      <c r="B136" s="131"/>
      <c r="C136" s="192"/>
      <c r="D136" s="192"/>
      <c r="E136" s="192"/>
      <c r="F136" s="192"/>
      <c r="G136" s="192"/>
      <c r="H136" s="192"/>
      <c r="I136" s="192"/>
      <c r="J136" s="192"/>
      <c r="K136" s="192"/>
      <c r="L136" s="192"/>
      <c r="M136" s="192"/>
      <c r="N136" s="131"/>
      <c r="O136" s="131"/>
    </row>
    <row r="137" spans="1:15" ht="18" customHeight="1">
      <c r="A137" s="622" t="s">
        <v>394</v>
      </c>
      <c r="B137" s="622"/>
      <c r="C137" s="622"/>
      <c r="D137" s="622"/>
      <c r="E137" s="622"/>
      <c r="F137" s="622"/>
      <c r="G137" s="622"/>
      <c r="H137" s="622"/>
      <c r="I137" s="622"/>
      <c r="J137" s="622"/>
      <c r="K137" s="622"/>
      <c r="L137" s="622"/>
      <c r="M137" s="622"/>
      <c r="N137" s="130"/>
      <c r="O137" s="131"/>
    </row>
    <row r="138" spans="1:15" ht="18" customHeight="1">
      <c r="A138" s="622" t="s">
        <v>395</v>
      </c>
      <c r="B138" s="622"/>
      <c r="C138" s="622"/>
      <c r="D138" s="622"/>
      <c r="E138" s="622"/>
      <c r="F138" s="622"/>
      <c r="G138" s="622"/>
      <c r="H138" s="622"/>
      <c r="I138" s="622"/>
      <c r="J138" s="622"/>
      <c r="K138" s="622"/>
      <c r="L138" s="622"/>
      <c r="M138" s="622"/>
      <c r="N138" s="130"/>
      <c r="O138" s="131"/>
    </row>
    <row r="139" spans="1:15" ht="30" customHeight="1">
      <c r="A139" s="622" t="s">
        <v>396</v>
      </c>
      <c r="B139" s="623"/>
      <c r="C139" s="623"/>
      <c r="D139" s="623"/>
      <c r="E139" s="623"/>
      <c r="F139" s="623"/>
      <c r="G139" s="623"/>
      <c r="H139" s="623"/>
      <c r="I139" s="623"/>
      <c r="J139" s="623"/>
      <c r="K139" s="623"/>
      <c r="L139" s="623"/>
      <c r="M139" s="623"/>
      <c r="N139" s="131"/>
      <c r="O139" s="131"/>
    </row>
    <row r="140" spans="1:15" ht="15" customHeight="1">
      <c r="A140" s="130" t="s">
        <v>397</v>
      </c>
      <c r="B140" s="131"/>
      <c r="C140" s="131"/>
      <c r="D140" s="131"/>
      <c r="E140" s="131"/>
      <c r="F140" s="131"/>
      <c r="G140" s="131"/>
      <c r="H140" s="131"/>
      <c r="I140" s="131"/>
      <c r="J140" s="131"/>
      <c r="K140" s="131"/>
      <c r="L140" s="131"/>
      <c r="M140" s="131"/>
      <c r="N140" s="131"/>
      <c r="O140" s="131"/>
    </row>
    <row r="141" spans="1:15" ht="15" customHeight="1">
      <c r="A141" s="193" t="s">
        <v>398</v>
      </c>
    </row>
    <row r="142" spans="1:15" ht="15" customHeight="1">
      <c r="A142" s="493" t="s">
        <v>399</v>
      </c>
      <c r="B142" s="135" t="s">
        <v>88</v>
      </c>
      <c r="C142" s="531"/>
      <c r="D142" s="532"/>
      <c r="E142" s="533"/>
      <c r="F142" s="534" t="s">
        <v>332</v>
      </c>
      <c r="G142" s="535"/>
      <c r="H142" s="150"/>
      <c r="I142" s="535"/>
      <c r="J142" s="150"/>
      <c r="K142" s="535"/>
      <c r="L142" s="150"/>
      <c r="M142" s="151"/>
    </row>
    <row r="143" spans="1:15" ht="15" customHeight="1">
      <c r="A143" s="494"/>
      <c r="B143" s="194" t="s">
        <v>93</v>
      </c>
      <c r="C143" s="507"/>
      <c r="D143" s="508"/>
      <c r="E143" s="509"/>
      <c r="F143" s="534"/>
      <c r="G143" s="536"/>
      <c r="H143" s="153" t="s">
        <v>333</v>
      </c>
      <c r="I143" s="536"/>
      <c r="J143" s="153" t="s">
        <v>334</v>
      </c>
      <c r="K143" s="536"/>
      <c r="L143" s="154" t="s">
        <v>335</v>
      </c>
      <c r="M143" s="155"/>
    </row>
    <row r="144" spans="1:15" ht="15" customHeight="1">
      <c r="A144" s="494"/>
      <c r="B144" s="537" t="s">
        <v>92</v>
      </c>
      <c r="C144" s="137" t="s">
        <v>325</v>
      </c>
      <c r="D144" s="160"/>
      <c r="E144" s="139" t="s">
        <v>326</v>
      </c>
      <c r="F144" s="160"/>
      <c r="G144" s="140" t="s">
        <v>327</v>
      </c>
      <c r="H144" s="140"/>
      <c r="I144" s="140"/>
      <c r="J144" s="140"/>
      <c r="K144" s="140"/>
      <c r="L144" s="140"/>
      <c r="M144" s="141"/>
    </row>
    <row r="145" spans="1:13" ht="15" customHeight="1">
      <c r="A145" s="494"/>
      <c r="B145" s="538"/>
      <c r="C145" s="142"/>
      <c r="D145" s="143" t="s">
        <v>328</v>
      </c>
      <c r="E145" s="144"/>
      <c r="F145" s="145" t="s">
        <v>329</v>
      </c>
      <c r="G145" s="505"/>
      <c r="H145" s="505"/>
      <c r="I145" s="505"/>
      <c r="J145" s="505"/>
      <c r="K145" s="505"/>
      <c r="L145" s="505"/>
      <c r="M145" s="506"/>
    </row>
    <row r="146" spans="1:13" ht="15" customHeight="1">
      <c r="A146" s="494"/>
      <c r="B146" s="539"/>
      <c r="C146" s="507"/>
      <c r="D146" s="508"/>
      <c r="E146" s="508"/>
      <c r="F146" s="508"/>
      <c r="G146" s="508"/>
      <c r="H146" s="508"/>
      <c r="I146" s="508"/>
      <c r="J146" s="508"/>
      <c r="K146" s="508"/>
      <c r="L146" s="508"/>
      <c r="M146" s="509"/>
    </row>
    <row r="147" spans="1:13" ht="15" customHeight="1">
      <c r="A147" s="494"/>
      <c r="B147" s="149" t="s">
        <v>88</v>
      </c>
      <c r="C147" s="531"/>
      <c r="D147" s="532"/>
      <c r="E147" s="533"/>
      <c r="F147" s="534" t="s">
        <v>332</v>
      </c>
      <c r="G147" s="535"/>
      <c r="H147" s="150"/>
      <c r="I147" s="535"/>
      <c r="J147" s="150"/>
      <c r="K147" s="535"/>
      <c r="L147" s="150"/>
      <c r="M147" s="151"/>
    </row>
    <row r="148" spans="1:13" ht="15" customHeight="1">
      <c r="A148" s="494"/>
      <c r="B148" s="152" t="s">
        <v>93</v>
      </c>
      <c r="C148" s="507"/>
      <c r="D148" s="508"/>
      <c r="E148" s="509"/>
      <c r="F148" s="534"/>
      <c r="G148" s="536"/>
      <c r="H148" s="153" t="s">
        <v>333</v>
      </c>
      <c r="I148" s="536"/>
      <c r="J148" s="153" t="s">
        <v>334</v>
      </c>
      <c r="K148" s="536"/>
      <c r="L148" s="154" t="s">
        <v>335</v>
      </c>
      <c r="M148" s="155"/>
    </row>
    <row r="149" spans="1:13" ht="15" customHeight="1">
      <c r="A149" s="494"/>
      <c r="B149" s="537" t="s">
        <v>92</v>
      </c>
      <c r="C149" s="137" t="s">
        <v>325</v>
      </c>
      <c r="D149" s="160"/>
      <c r="E149" s="139" t="s">
        <v>326</v>
      </c>
      <c r="F149" s="160"/>
      <c r="G149" s="140" t="s">
        <v>327</v>
      </c>
      <c r="H149" s="140"/>
      <c r="I149" s="140"/>
      <c r="J149" s="140"/>
      <c r="K149" s="140"/>
      <c r="L149" s="140"/>
      <c r="M149" s="141"/>
    </row>
    <row r="150" spans="1:13" ht="15" customHeight="1">
      <c r="A150" s="494"/>
      <c r="B150" s="538"/>
      <c r="C150" s="142"/>
      <c r="D150" s="143" t="s">
        <v>328</v>
      </c>
      <c r="E150" s="144"/>
      <c r="F150" s="145" t="s">
        <v>329</v>
      </c>
      <c r="G150" s="505"/>
      <c r="H150" s="505"/>
      <c r="I150" s="505"/>
      <c r="J150" s="505"/>
      <c r="K150" s="505"/>
      <c r="L150" s="505"/>
      <c r="M150" s="506"/>
    </row>
    <row r="151" spans="1:13" ht="15" customHeight="1">
      <c r="A151" s="494"/>
      <c r="B151" s="539"/>
      <c r="C151" s="507"/>
      <c r="D151" s="508"/>
      <c r="E151" s="508"/>
      <c r="F151" s="508"/>
      <c r="G151" s="508"/>
      <c r="H151" s="508"/>
      <c r="I151" s="508"/>
      <c r="J151" s="508"/>
      <c r="K151" s="508"/>
      <c r="L151" s="508"/>
      <c r="M151" s="509"/>
    </row>
    <row r="152" spans="1:13" ht="15" customHeight="1">
      <c r="A152" s="494"/>
      <c r="B152" s="149" t="s">
        <v>88</v>
      </c>
      <c r="C152" s="531"/>
      <c r="D152" s="532"/>
      <c r="E152" s="533"/>
      <c r="F152" s="534" t="s">
        <v>332</v>
      </c>
      <c r="G152" s="535"/>
      <c r="H152" s="150"/>
      <c r="I152" s="535"/>
      <c r="J152" s="150"/>
      <c r="K152" s="535"/>
      <c r="L152" s="150"/>
      <c r="M152" s="151"/>
    </row>
    <row r="153" spans="1:13" ht="15" customHeight="1">
      <c r="A153" s="494"/>
      <c r="B153" s="152" t="s">
        <v>93</v>
      </c>
      <c r="C153" s="507"/>
      <c r="D153" s="508"/>
      <c r="E153" s="509"/>
      <c r="F153" s="534"/>
      <c r="G153" s="536"/>
      <c r="H153" s="153" t="s">
        <v>333</v>
      </c>
      <c r="I153" s="536"/>
      <c r="J153" s="153" t="s">
        <v>334</v>
      </c>
      <c r="K153" s="536"/>
      <c r="L153" s="154" t="s">
        <v>335</v>
      </c>
      <c r="M153" s="155"/>
    </row>
    <row r="154" spans="1:13" ht="15" customHeight="1">
      <c r="A154" s="494"/>
      <c r="B154" s="537" t="s">
        <v>92</v>
      </c>
      <c r="C154" s="137" t="s">
        <v>325</v>
      </c>
      <c r="D154" s="160"/>
      <c r="E154" s="139" t="s">
        <v>326</v>
      </c>
      <c r="F154" s="160"/>
      <c r="G154" s="140" t="s">
        <v>327</v>
      </c>
      <c r="H154" s="140"/>
      <c r="I154" s="140"/>
      <c r="J154" s="140"/>
      <c r="K154" s="140"/>
      <c r="L154" s="140"/>
      <c r="M154" s="141"/>
    </row>
    <row r="155" spans="1:13" ht="15" customHeight="1">
      <c r="A155" s="494"/>
      <c r="B155" s="538"/>
      <c r="C155" s="142"/>
      <c r="D155" s="143" t="s">
        <v>328</v>
      </c>
      <c r="E155" s="144"/>
      <c r="F155" s="145" t="s">
        <v>329</v>
      </c>
      <c r="G155" s="505"/>
      <c r="H155" s="505"/>
      <c r="I155" s="505"/>
      <c r="J155" s="505"/>
      <c r="K155" s="505"/>
      <c r="L155" s="505"/>
      <c r="M155" s="506"/>
    </row>
    <row r="156" spans="1:13" ht="15" customHeight="1">
      <c r="A156" s="494"/>
      <c r="B156" s="539"/>
      <c r="C156" s="507"/>
      <c r="D156" s="508"/>
      <c r="E156" s="508"/>
      <c r="F156" s="508"/>
      <c r="G156" s="508"/>
      <c r="H156" s="508"/>
      <c r="I156" s="508"/>
      <c r="J156" s="508"/>
      <c r="K156" s="508"/>
      <c r="L156" s="508"/>
      <c r="M156" s="509"/>
    </row>
    <row r="157" spans="1:13" ht="15" customHeight="1">
      <c r="A157" s="494"/>
      <c r="B157" s="149" t="s">
        <v>88</v>
      </c>
      <c r="C157" s="531"/>
      <c r="D157" s="532"/>
      <c r="E157" s="533"/>
      <c r="F157" s="534" t="s">
        <v>332</v>
      </c>
      <c r="G157" s="535"/>
      <c r="H157" s="150"/>
      <c r="I157" s="535"/>
      <c r="J157" s="150"/>
      <c r="K157" s="535"/>
      <c r="L157" s="150"/>
      <c r="M157" s="151"/>
    </row>
    <row r="158" spans="1:13" ht="15" customHeight="1">
      <c r="A158" s="494"/>
      <c r="B158" s="152" t="s">
        <v>93</v>
      </c>
      <c r="C158" s="507"/>
      <c r="D158" s="508"/>
      <c r="E158" s="509"/>
      <c r="F158" s="534"/>
      <c r="G158" s="536"/>
      <c r="H158" s="153" t="s">
        <v>333</v>
      </c>
      <c r="I158" s="536"/>
      <c r="J158" s="153" t="s">
        <v>334</v>
      </c>
      <c r="K158" s="536"/>
      <c r="L158" s="154" t="s">
        <v>335</v>
      </c>
      <c r="M158" s="155"/>
    </row>
    <row r="159" spans="1:13" ht="15" customHeight="1">
      <c r="A159" s="494"/>
      <c r="B159" s="537" t="s">
        <v>92</v>
      </c>
      <c r="C159" s="137" t="s">
        <v>325</v>
      </c>
      <c r="D159" s="160"/>
      <c r="E159" s="139" t="s">
        <v>326</v>
      </c>
      <c r="F159" s="160"/>
      <c r="G159" s="140" t="s">
        <v>327</v>
      </c>
      <c r="H159" s="140"/>
      <c r="I159" s="140"/>
      <c r="J159" s="140"/>
      <c r="K159" s="140"/>
      <c r="L159" s="140"/>
      <c r="M159" s="141"/>
    </row>
    <row r="160" spans="1:13" ht="15" customHeight="1">
      <c r="A160" s="494"/>
      <c r="B160" s="538"/>
      <c r="C160" s="142"/>
      <c r="D160" s="143" t="s">
        <v>328</v>
      </c>
      <c r="E160" s="144"/>
      <c r="F160" s="145" t="s">
        <v>329</v>
      </c>
      <c r="G160" s="505"/>
      <c r="H160" s="505"/>
      <c r="I160" s="505"/>
      <c r="J160" s="505"/>
      <c r="K160" s="505"/>
      <c r="L160" s="505"/>
      <c r="M160" s="506"/>
    </row>
    <row r="161" spans="1:15" ht="15" customHeight="1">
      <c r="A161" s="494"/>
      <c r="B161" s="539"/>
      <c r="C161" s="507"/>
      <c r="D161" s="508"/>
      <c r="E161" s="508"/>
      <c r="F161" s="508"/>
      <c r="G161" s="508"/>
      <c r="H161" s="508"/>
      <c r="I161" s="508"/>
      <c r="J161" s="508"/>
      <c r="K161" s="508"/>
      <c r="L161" s="508"/>
      <c r="M161" s="509"/>
    </row>
    <row r="162" spans="1:15" ht="15" customHeight="1">
      <c r="A162" s="494"/>
      <c r="B162" s="149" t="s">
        <v>88</v>
      </c>
      <c r="C162" s="531"/>
      <c r="D162" s="532"/>
      <c r="E162" s="533"/>
      <c r="F162" s="534" t="s">
        <v>332</v>
      </c>
      <c r="G162" s="535"/>
      <c r="H162" s="150"/>
      <c r="I162" s="535"/>
      <c r="J162" s="150"/>
      <c r="K162" s="535"/>
      <c r="L162" s="150"/>
      <c r="M162" s="151"/>
    </row>
    <row r="163" spans="1:15" ht="15" customHeight="1">
      <c r="A163" s="494"/>
      <c r="B163" s="152" t="s">
        <v>93</v>
      </c>
      <c r="C163" s="507"/>
      <c r="D163" s="508"/>
      <c r="E163" s="509"/>
      <c r="F163" s="534"/>
      <c r="G163" s="536"/>
      <c r="H163" s="153" t="s">
        <v>333</v>
      </c>
      <c r="I163" s="536"/>
      <c r="J163" s="153" t="s">
        <v>334</v>
      </c>
      <c r="K163" s="536"/>
      <c r="L163" s="154" t="s">
        <v>335</v>
      </c>
      <c r="M163" s="155"/>
    </row>
    <row r="164" spans="1:15" ht="15" customHeight="1">
      <c r="A164" s="494"/>
      <c r="B164" s="537" t="s">
        <v>92</v>
      </c>
      <c r="C164" s="137" t="s">
        <v>325</v>
      </c>
      <c r="D164" s="160"/>
      <c r="E164" s="139" t="s">
        <v>326</v>
      </c>
      <c r="F164" s="160"/>
      <c r="G164" s="140" t="s">
        <v>327</v>
      </c>
      <c r="H164" s="140"/>
      <c r="I164" s="140"/>
      <c r="J164" s="140"/>
      <c r="K164" s="140"/>
      <c r="L164" s="140"/>
      <c r="M164" s="141"/>
    </row>
    <row r="165" spans="1:15" ht="15" customHeight="1">
      <c r="A165" s="494"/>
      <c r="B165" s="538"/>
      <c r="C165" s="142"/>
      <c r="D165" s="143" t="s">
        <v>328</v>
      </c>
      <c r="E165" s="144"/>
      <c r="F165" s="145" t="s">
        <v>329</v>
      </c>
      <c r="G165" s="505"/>
      <c r="H165" s="505"/>
      <c r="I165" s="505"/>
      <c r="J165" s="505"/>
      <c r="K165" s="505"/>
      <c r="L165" s="505"/>
      <c r="M165" s="506"/>
    </row>
    <row r="166" spans="1:15" ht="15" customHeight="1">
      <c r="A166" s="494"/>
      <c r="B166" s="539"/>
      <c r="C166" s="507"/>
      <c r="D166" s="508"/>
      <c r="E166" s="508"/>
      <c r="F166" s="508"/>
      <c r="G166" s="508"/>
      <c r="H166" s="508"/>
      <c r="I166" s="508"/>
      <c r="J166" s="508"/>
      <c r="K166" s="508"/>
      <c r="L166" s="508"/>
      <c r="M166" s="509"/>
    </row>
    <row r="167" spans="1:15" ht="15" customHeight="1">
      <c r="A167" s="494"/>
      <c r="B167" s="149" t="s">
        <v>88</v>
      </c>
      <c r="C167" s="531"/>
      <c r="D167" s="532"/>
      <c r="E167" s="533"/>
      <c r="F167" s="534" t="s">
        <v>332</v>
      </c>
      <c r="G167" s="535"/>
      <c r="H167" s="150"/>
      <c r="I167" s="535"/>
      <c r="J167" s="150"/>
      <c r="K167" s="535"/>
      <c r="L167" s="150"/>
      <c r="M167" s="151"/>
    </row>
    <row r="168" spans="1:15" ht="15" customHeight="1">
      <c r="A168" s="494"/>
      <c r="B168" s="152" t="s">
        <v>93</v>
      </c>
      <c r="C168" s="507"/>
      <c r="D168" s="508"/>
      <c r="E168" s="509"/>
      <c r="F168" s="534"/>
      <c r="G168" s="536"/>
      <c r="H168" s="153" t="s">
        <v>333</v>
      </c>
      <c r="I168" s="536"/>
      <c r="J168" s="153" t="s">
        <v>334</v>
      </c>
      <c r="K168" s="536"/>
      <c r="L168" s="154" t="s">
        <v>335</v>
      </c>
      <c r="M168" s="155"/>
    </row>
    <row r="169" spans="1:15" ht="15" customHeight="1">
      <c r="A169" s="494"/>
      <c r="B169" s="537" t="s">
        <v>92</v>
      </c>
      <c r="C169" s="137" t="s">
        <v>325</v>
      </c>
      <c r="D169" s="160"/>
      <c r="E169" s="139" t="s">
        <v>326</v>
      </c>
      <c r="F169" s="160"/>
      <c r="G169" s="140" t="s">
        <v>327</v>
      </c>
      <c r="H169" s="140"/>
      <c r="I169" s="140"/>
      <c r="J169" s="140"/>
      <c r="K169" s="140"/>
      <c r="L169" s="140"/>
      <c r="M169" s="141"/>
    </row>
    <row r="170" spans="1:15" ht="15" customHeight="1">
      <c r="A170" s="494"/>
      <c r="B170" s="538"/>
      <c r="C170" s="142"/>
      <c r="D170" s="143" t="s">
        <v>328</v>
      </c>
      <c r="E170" s="144"/>
      <c r="F170" s="145" t="s">
        <v>329</v>
      </c>
      <c r="G170" s="505"/>
      <c r="H170" s="505"/>
      <c r="I170" s="505"/>
      <c r="J170" s="505"/>
      <c r="K170" s="505"/>
      <c r="L170" s="505"/>
      <c r="M170" s="506"/>
    </row>
    <row r="171" spans="1:15" ht="15" customHeight="1">
      <c r="A171" s="495"/>
      <c r="B171" s="539"/>
      <c r="C171" s="507"/>
      <c r="D171" s="508"/>
      <c r="E171" s="508"/>
      <c r="F171" s="508"/>
      <c r="G171" s="508"/>
      <c r="H171" s="508"/>
      <c r="I171" s="508"/>
      <c r="J171" s="508"/>
      <c r="K171" s="508"/>
      <c r="L171" s="508"/>
      <c r="M171" s="509"/>
    </row>
    <row r="172" spans="1:15" ht="5.0999999999999996" customHeight="1">
      <c r="A172" s="187"/>
      <c r="B172" s="131"/>
      <c r="C172" s="192"/>
      <c r="D172" s="192"/>
      <c r="E172" s="192"/>
      <c r="F172" s="192"/>
      <c r="G172" s="192"/>
      <c r="H172" s="192"/>
      <c r="I172" s="192"/>
      <c r="J172" s="192"/>
      <c r="K172" s="192"/>
      <c r="L172" s="192"/>
      <c r="M172" s="192"/>
    </row>
    <row r="173" spans="1:15" ht="15" customHeight="1">
      <c r="A173" s="193" t="s">
        <v>400</v>
      </c>
    </row>
    <row r="174" spans="1:15" ht="15" customHeight="1">
      <c r="A174" s="637" t="s">
        <v>401</v>
      </c>
      <c r="B174" s="630" t="s">
        <v>402</v>
      </c>
      <c r="C174" s="630"/>
      <c r="D174" s="631" t="s">
        <v>403</v>
      </c>
      <c r="E174" s="631"/>
      <c r="F174" s="631" t="s">
        <v>404</v>
      </c>
      <c r="G174" s="631"/>
      <c r="H174" s="631"/>
      <c r="I174" s="631"/>
      <c r="J174" s="631" t="s">
        <v>405</v>
      </c>
      <c r="K174" s="631"/>
      <c r="L174" s="631"/>
      <c r="M174" s="631"/>
      <c r="N174" s="130"/>
      <c r="O174" s="131"/>
    </row>
    <row r="175" spans="1:15" ht="15" customHeight="1">
      <c r="A175" s="637"/>
      <c r="B175" s="630"/>
      <c r="C175" s="630"/>
      <c r="D175" s="624"/>
      <c r="E175" s="626"/>
      <c r="F175" s="624"/>
      <c r="G175" s="625"/>
      <c r="H175" s="625"/>
      <c r="I175" s="626"/>
      <c r="J175" s="624"/>
      <c r="K175" s="625"/>
      <c r="L175" s="625"/>
      <c r="M175" s="626"/>
      <c r="N175" s="130"/>
      <c r="O175" s="131"/>
    </row>
    <row r="176" spans="1:15" ht="15" customHeight="1">
      <c r="A176" s="637"/>
      <c r="B176" s="630"/>
      <c r="C176" s="630"/>
      <c r="D176" s="627"/>
      <c r="E176" s="628"/>
      <c r="F176" s="627"/>
      <c r="G176" s="629"/>
      <c r="H176" s="629"/>
      <c r="I176" s="628"/>
      <c r="J176" s="627"/>
      <c r="K176" s="629"/>
      <c r="L176" s="629"/>
      <c r="M176" s="628"/>
      <c r="N176" s="130"/>
      <c r="O176" s="131"/>
    </row>
    <row r="177" spans="1:15" ht="15" customHeight="1">
      <c r="A177" s="637"/>
      <c r="B177" s="630"/>
      <c r="C177" s="630"/>
      <c r="D177" s="627"/>
      <c r="E177" s="628"/>
      <c r="F177" s="627"/>
      <c r="G177" s="629"/>
      <c r="H177" s="629"/>
      <c r="I177" s="628"/>
      <c r="J177" s="627"/>
      <c r="K177" s="629"/>
      <c r="L177" s="629"/>
      <c r="M177" s="628"/>
      <c r="N177" s="130"/>
      <c r="O177" s="131"/>
    </row>
    <row r="178" spans="1:15" ht="15" customHeight="1">
      <c r="A178" s="637"/>
      <c r="B178" s="630"/>
      <c r="C178" s="630"/>
      <c r="D178" s="632"/>
      <c r="E178" s="633"/>
      <c r="F178" s="632"/>
      <c r="G178" s="634"/>
      <c r="H178" s="634"/>
      <c r="I178" s="633"/>
      <c r="J178" s="632"/>
      <c r="K178" s="634"/>
      <c r="L178" s="634"/>
      <c r="M178" s="633"/>
      <c r="N178" s="130"/>
      <c r="O178" s="131"/>
    </row>
    <row r="179" spans="1:15" ht="15" customHeight="1">
      <c r="A179" s="637"/>
      <c r="B179" s="630" t="s">
        <v>406</v>
      </c>
      <c r="C179" s="630"/>
      <c r="D179" s="631" t="s">
        <v>403</v>
      </c>
      <c r="E179" s="631"/>
      <c r="F179" s="631" t="s">
        <v>404</v>
      </c>
      <c r="G179" s="631"/>
      <c r="H179" s="631"/>
      <c r="I179" s="631"/>
      <c r="J179" s="631" t="s">
        <v>405</v>
      </c>
      <c r="K179" s="631"/>
      <c r="L179" s="631"/>
      <c r="M179" s="631"/>
      <c r="N179" s="130"/>
      <c r="O179" s="131"/>
    </row>
    <row r="180" spans="1:15" ht="15" customHeight="1">
      <c r="A180" s="637"/>
      <c r="B180" s="630"/>
      <c r="C180" s="630"/>
      <c r="D180" s="624"/>
      <c r="E180" s="626"/>
      <c r="F180" s="624"/>
      <c r="G180" s="625"/>
      <c r="H180" s="625"/>
      <c r="I180" s="626"/>
      <c r="J180" s="624"/>
      <c r="K180" s="625"/>
      <c r="L180" s="625"/>
      <c r="M180" s="626"/>
      <c r="N180" s="130"/>
      <c r="O180" s="131"/>
    </row>
    <row r="181" spans="1:15" ht="15" customHeight="1">
      <c r="A181" s="637"/>
      <c r="B181" s="630"/>
      <c r="C181" s="630"/>
      <c r="D181" s="627"/>
      <c r="E181" s="628"/>
      <c r="F181" s="627"/>
      <c r="G181" s="629"/>
      <c r="H181" s="629"/>
      <c r="I181" s="628"/>
      <c r="J181" s="627"/>
      <c r="K181" s="629"/>
      <c r="L181" s="629"/>
      <c r="M181" s="628"/>
      <c r="N181" s="130"/>
      <c r="O181" s="131"/>
    </row>
    <row r="182" spans="1:15" ht="15" customHeight="1">
      <c r="A182" s="637"/>
      <c r="B182" s="630"/>
      <c r="C182" s="630"/>
      <c r="D182" s="627"/>
      <c r="E182" s="628"/>
      <c r="F182" s="627"/>
      <c r="G182" s="629"/>
      <c r="H182" s="629"/>
      <c r="I182" s="628"/>
      <c r="J182" s="627"/>
      <c r="K182" s="629"/>
      <c r="L182" s="629"/>
      <c r="M182" s="628"/>
      <c r="N182" s="130"/>
      <c r="O182" s="131"/>
    </row>
    <row r="183" spans="1:15" ht="15" customHeight="1">
      <c r="A183" s="637"/>
      <c r="B183" s="630"/>
      <c r="C183" s="630"/>
      <c r="D183" s="632"/>
      <c r="E183" s="633"/>
      <c r="F183" s="632"/>
      <c r="G183" s="634"/>
      <c r="H183" s="634"/>
      <c r="I183" s="633"/>
      <c r="J183" s="632"/>
      <c r="K183" s="634"/>
      <c r="L183" s="634"/>
      <c r="M183" s="633"/>
      <c r="N183" s="130"/>
      <c r="O183" s="131"/>
    </row>
    <row r="184" spans="1:15" ht="5.0999999999999996" customHeight="1">
      <c r="A184" s="195"/>
      <c r="B184" s="196"/>
      <c r="C184" s="196"/>
      <c r="D184" s="197"/>
      <c r="E184" s="197"/>
      <c r="F184" s="197"/>
      <c r="G184" s="197"/>
      <c r="H184" s="197"/>
      <c r="I184" s="197"/>
      <c r="J184" s="197"/>
      <c r="K184" s="197"/>
      <c r="L184" s="197"/>
      <c r="M184" s="197"/>
      <c r="N184" s="130"/>
      <c r="O184" s="131"/>
    </row>
    <row r="185" spans="1:15" ht="15" customHeight="1">
      <c r="A185" s="193" t="s">
        <v>407</v>
      </c>
    </row>
    <row r="186" spans="1:15" ht="15" customHeight="1">
      <c r="A186" s="636" t="s">
        <v>359</v>
      </c>
      <c r="B186" s="636"/>
      <c r="C186" s="171" t="s">
        <v>360</v>
      </c>
      <c r="D186" s="592"/>
      <c r="E186" s="592"/>
      <c r="F186" s="592"/>
      <c r="G186" s="593" t="s">
        <v>361</v>
      </c>
      <c r="H186" s="593"/>
      <c r="I186" s="594"/>
      <c r="J186" s="594"/>
      <c r="K186" s="594"/>
      <c r="L186" s="594"/>
      <c r="M186" s="594"/>
    </row>
    <row r="187" spans="1:15" ht="15" customHeight="1">
      <c r="A187" s="636"/>
      <c r="B187" s="636"/>
      <c r="C187" s="171" t="s">
        <v>360</v>
      </c>
      <c r="D187" s="592"/>
      <c r="E187" s="592"/>
      <c r="F187" s="592"/>
      <c r="G187" s="593" t="s">
        <v>361</v>
      </c>
      <c r="H187" s="593"/>
      <c r="I187" s="594"/>
      <c r="J187" s="594"/>
      <c r="K187" s="594"/>
      <c r="L187" s="594"/>
      <c r="M187" s="594"/>
    </row>
    <row r="188" spans="1:15" ht="15" customHeight="1">
      <c r="A188" s="636"/>
      <c r="B188" s="636"/>
      <c r="C188" s="171" t="s">
        <v>360</v>
      </c>
      <c r="D188" s="592"/>
      <c r="E188" s="592"/>
      <c r="F188" s="592"/>
      <c r="G188" s="593" t="s">
        <v>361</v>
      </c>
      <c r="H188" s="593"/>
      <c r="I188" s="594"/>
      <c r="J188" s="594"/>
      <c r="K188" s="594"/>
      <c r="L188" s="594"/>
      <c r="M188" s="594"/>
    </row>
    <row r="189" spans="1:15" ht="15" customHeight="1">
      <c r="A189" s="635" t="s">
        <v>362</v>
      </c>
      <c r="B189" s="635"/>
      <c r="C189" s="171" t="s">
        <v>360</v>
      </c>
      <c r="D189" s="597"/>
      <c r="E189" s="598"/>
      <c r="F189" s="598"/>
      <c r="G189" s="598"/>
      <c r="H189" s="598"/>
      <c r="I189" s="598"/>
      <c r="J189" s="598"/>
      <c r="K189" s="598"/>
      <c r="L189" s="598"/>
      <c r="M189" s="599"/>
    </row>
    <row r="190" spans="1:15" ht="15" customHeight="1">
      <c r="A190" s="635"/>
      <c r="B190" s="635"/>
      <c r="C190" s="171" t="s">
        <v>360</v>
      </c>
      <c r="D190" s="597"/>
      <c r="E190" s="598"/>
      <c r="F190" s="598"/>
      <c r="G190" s="598"/>
      <c r="H190" s="598"/>
      <c r="I190" s="598"/>
      <c r="J190" s="598"/>
      <c r="K190" s="598"/>
      <c r="L190" s="598"/>
      <c r="M190" s="599"/>
    </row>
    <row r="191" spans="1:15" ht="15" customHeight="1">
      <c r="A191" s="635"/>
      <c r="B191" s="635"/>
      <c r="C191" s="171" t="s">
        <v>360</v>
      </c>
      <c r="D191" s="597"/>
      <c r="E191" s="598"/>
      <c r="F191" s="598"/>
      <c r="G191" s="598"/>
      <c r="H191" s="598"/>
      <c r="I191" s="598"/>
      <c r="J191" s="598"/>
      <c r="K191" s="598"/>
      <c r="L191" s="598"/>
      <c r="M191" s="599"/>
    </row>
  </sheetData>
  <mergeCells count="370">
    <mergeCell ref="D188:F188"/>
    <mergeCell ref="G188:H188"/>
    <mergeCell ref="I188:M188"/>
    <mergeCell ref="A189:B191"/>
    <mergeCell ref="D189:M189"/>
    <mergeCell ref="D190:M190"/>
    <mergeCell ref="D191:M191"/>
    <mergeCell ref="D183:E183"/>
    <mergeCell ref="F183:I183"/>
    <mergeCell ref="J183:M183"/>
    <mergeCell ref="A186:B188"/>
    <mergeCell ref="D186:F186"/>
    <mergeCell ref="G186:H186"/>
    <mergeCell ref="I186:M186"/>
    <mergeCell ref="D187:F187"/>
    <mergeCell ref="G187:H187"/>
    <mergeCell ref="I187:M187"/>
    <mergeCell ref="B179:C183"/>
    <mergeCell ref="A174:A183"/>
    <mergeCell ref="D181:E181"/>
    <mergeCell ref="F181:I181"/>
    <mergeCell ref="J181:M181"/>
    <mergeCell ref="D182:E182"/>
    <mergeCell ref="F182:I182"/>
    <mergeCell ref="J182:M182"/>
    <mergeCell ref="D178:E178"/>
    <mergeCell ref="F178:I178"/>
    <mergeCell ref="J178:M178"/>
    <mergeCell ref="D179:E179"/>
    <mergeCell ref="F179:I179"/>
    <mergeCell ref="J179:M179"/>
    <mergeCell ref="D180:E180"/>
    <mergeCell ref="F180:I180"/>
    <mergeCell ref="J180:M180"/>
    <mergeCell ref="J175:M175"/>
    <mergeCell ref="D176:E176"/>
    <mergeCell ref="F176:I176"/>
    <mergeCell ref="J176:M176"/>
    <mergeCell ref="D177:E177"/>
    <mergeCell ref="F177:I177"/>
    <mergeCell ref="J177:M177"/>
    <mergeCell ref="B169:B171"/>
    <mergeCell ref="G170:M170"/>
    <mergeCell ref="C171:M171"/>
    <mergeCell ref="B174:C178"/>
    <mergeCell ref="D174:E174"/>
    <mergeCell ref="F174:I174"/>
    <mergeCell ref="J174:M174"/>
    <mergeCell ref="D175:E175"/>
    <mergeCell ref="F175:I175"/>
    <mergeCell ref="B164:B166"/>
    <mergeCell ref="G165:M165"/>
    <mergeCell ref="C166:M166"/>
    <mergeCell ref="C167:E167"/>
    <mergeCell ref="F167:F168"/>
    <mergeCell ref="G167:G168"/>
    <mergeCell ref="I167:I168"/>
    <mergeCell ref="K167:K168"/>
    <mergeCell ref="C168:E168"/>
    <mergeCell ref="B159:B161"/>
    <mergeCell ref="G160:M160"/>
    <mergeCell ref="C161:M161"/>
    <mergeCell ref="C162:E162"/>
    <mergeCell ref="F162:F163"/>
    <mergeCell ref="G162:G163"/>
    <mergeCell ref="I162:I163"/>
    <mergeCell ref="K162:K163"/>
    <mergeCell ref="C163:E163"/>
    <mergeCell ref="K152:K153"/>
    <mergeCell ref="C153:E153"/>
    <mergeCell ref="B154:B156"/>
    <mergeCell ref="G155:M155"/>
    <mergeCell ref="C156:M156"/>
    <mergeCell ref="C157:E157"/>
    <mergeCell ref="F157:F158"/>
    <mergeCell ref="G157:G158"/>
    <mergeCell ref="I157:I158"/>
    <mergeCell ref="K157:K158"/>
    <mergeCell ref="C158:E158"/>
    <mergeCell ref="A139:M139"/>
    <mergeCell ref="A142:A171"/>
    <mergeCell ref="C142:E142"/>
    <mergeCell ref="F142:F143"/>
    <mergeCell ref="G142:G143"/>
    <mergeCell ref="I142:I143"/>
    <mergeCell ref="K142:K143"/>
    <mergeCell ref="C143:E143"/>
    <mergeCell ref="B144:B146"/>
    <mergeCell ref="G145:M145"/>
    <mergeCell ref="C146:M146"/>
    <mergeCell ref="C147:E147"/>
    <mergeCell ref="F147:F148"/>
    <mergeCell ref="G147:G148"/>
    <mergeCell ref="I147:I148"/>
    <mergeCell ref="K147:K148"/>
    <mergeCell ref="C148:E148"/>
    <mergeCell ref="B149:B151"/>
    <mergeCell ref="G150:M150"/>
    <mergeCell ref="C151:M151"/>
    <mergeCell ref="C152:E152"/>
    <mergeCell ref="F152:F153"/>
    <mergeCell ref="G152:G153"/>
    <mergeCell ref="I152:I153"/>
    <mergeCell ref="H135:K135"/>
    <mergeCell ref="B131:C131"/>
    <mergeCell ref="D131:E131"/>
    <mergeCell ref="F131:H131"/>
    <mergeCell ref="I131:M131"/>
    <mergeCell ref="B132:C132"/>
    <mergeCell ref="D132:M132"/>
    <mergeCell ref="A137:M137"/>
    <mergeCell ref="A138:M138"/>
    <mergeCell ref="B128:C128"/>
    <mergeCell ref="D128:M128"/>
    <mergeCell ref="B129:C130"/>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B133:C133"/>
    <mergeCell ref="D133:M133"/>
    <mergeCell ref="B134:C135"/>
    <mergeCell ref="E134:F134"/>
    <mergeCell ref="H134:K134"/>
    <mergeCell ref="L134:M135"/>
    <mergeCell ref="E135:F135"/>
    <mergeCell ref="E120:F120"/>
    <mergeCell ref="H120:K120"/>
    <mergeCell ref="B116:C116"/>
    <mergeCell ref="D116:E116"/>
    <mergeCell ref="F116:H116"/>
    <mergeCell ref="I116:M116"/>
    <mergeCell ref="B117:C117"/>
    <mergeCell ref="D117:M117"/>
    <mergeCell ref="L127:M127"/>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D101:E101"/>
    <mergeCell ref="F101:H101"/>
    <mergeCell ref="I101:M101"/>
    <mergeCell ref="B102:C102"/>
    <mergeCell ref="D102:M102"/>
    <mergeCell ref="B103:C103"/>
    <mergeCell ref="D103:M103"/>
    <mergeCell ref="B104:C105"/>
    <mergeCell ref="E104:F104"/>
    <mergeCell ref="H104:K104"/>
    <mergeCell ref="L104:M105"/>
    <mergeCell ref="E105:F105"/>
    <mergeCell ref="H105:K105"/>
    <mergeCell ref="D96:F96"/>
    <mergeCell ref="H96:M96"/>
    <mergeCell ref="H97:I97"/>
    <mergeCell ref="J97:K97"/>
    <mergeCell ref="L97:M97"/>
    <mergeCell ref="B98:C98"/>
    <mergeCell ref="D98:M98"/>
    <mergeCell ref="L87:M88"/>
    <mergeCell ref="E88:F88"/>
    <mergeCell ref="H88:K88"/>
    <mergeCell ref="A90:M90"/>
    <mergeCell ref="A91:A105"/>
    <mergeCell ref="C91:M91"/>
    <mergeCell ref="C92:M92"/>
    <mergeCell ref="B93:B95"/>
    <mergeCell ref="G94:M94"/>
    <mergeCell ref="C95:M95"/>
    <mergeCell ref="A74:A88"/>
    <mergeCell ref="B99:C100"/>
    <mergeCell ref="D99:E99"/>
    <mergeCell ref="F99:M99"/>
    <mergeCell ref="E100:F100"/>
    <mergeCell ref="H100:K100"/>
    <mergeCell ref="B101:C101"/>
    <mergeCell ref="B85:E85"/>
    <mergeCell ref="B86:E86"/>
    <mergeCell ref="F86:H86"/>
    <mergeCell ref="B87:C88"/>
    <mergeCell ref="E87:F87"/>
    <mergeCell ref="H87:K87"/>
    <mergeCell ref="B82:C83"/>
    <mergeCell ref="D82:E82"/>
    <mergeCell ref="F82:M82"/>
    <mergeCell ref="E83:F83"/>
    <mergeCell ref="H83:K83"/>
    <mergeCell ref="B84:C84"/>
    <mergeCell ref="D84:E84"/>
    <mergeCell ref="F84:G84"/>
    <mergeCell ref="I84:K84"/>
    <mergeCell ref="H79:M79"/>
    <mergeCell ref="H80:I80"/>
    <mergeCell ref="J80:K80"/>
    <mergeCell ref="L80:M80"/>
    <mergeCell ref="B81:C81"/>
    <mergeCell ref="D81:M81"/>
    <mergeCell ref="L72:M73"/>
    <mergeCell ref="E73:F73"/>
    <mergeCell ref="H73:K73"/>
    <mergeCell ref="C74:M74"/>
    <mergeCell ref="C75:M75"/>
    <mergeCell ref="B76:B78"/>
    <mergeCell ref="G77:M77"/>
    <mergeCell ref="C78:M78"/>
    <mergeCell ref="D79:F79"/>
    <mergeCell ref="B71:E71"/>
    <mergeCell ref="F71:H71"/>
    <mergeCell ref="B72:C73"/>
    <mergeCell ref="E72:F72"/>
    <mergeCell ref="H72:K72"/>
    <mergeCell ref="B67:C68"/>
    <mergeCell ref="D67:E67"/>
    <mergeCell ref="F67:M67"/>
    <mergeCell ref="E68:F68"/>
    <mergeCell ref="H68:K68"/>
    <mergeCell ref="B69:C69"/>
    <mergeCell ref="D69:E69"/>
    <mergeCell ref="F69:G69"/>
    <mergeCell ref="I69:K69"/>
    <mergeCell ref="I54:K54"/>
    <mergeCell ref="A59:A73"/>
    <mergeCell ref="C59:M59"/>
    <mergeCell ref="C60:M60"/>
    <mergeCell ref="B61:B63"/>
    <mergeCell ref="G62:M62"/>
    <mergeCell ref="C63:M63"/>
    <mergeCell ref="D64:F64"/>
    <mergeCell ref="B55:E55"/>
    <mergeCell ref="B56:E56"/>
    <mergeCell ref="F56:H56"/>
    <mergeCell ref="B57:C58"/>
    <mergeCell ref="E57:F57"/>
    <mergeCell ref="H57:K57"/>
    <mergeCell ref="H64:M64"/>
    <mergeCell ref="H65:I65"/>
    <mergeCell ref="J65:K65"/>
    <mergeCell ref="L65:M65"/>
    <mergeCell ref="B66:C66"/>
    <mergeCell ref="D66:M66"/>
    <mergeCell ref="L57:M58"/>
    <mergeCell ref="E58:F58"/>
    <mergeCell ref="H58:K58"/>
    <mergeCell ref="B70:E70"/>
    <mergeCell ref="H49:M49"/>
    <mergeCell ref="H50:I50"/>
    <mergeCell ref="J50:K50"/>
    <mergeCell ref="L50:M50"/>
    <mergeCell ref="B51:C51"/>
    <mergeCell ref="D51:M51"/>
    <mergeCell ref="A41:B41"/>
    <mergeCell ref="D41:M41"/>
    <mergeCell ref="A43:M43"/>
    <mergeCell ref="A44:A58"/>
    <mergeCell ref="C44:M44"/>
    <mergeCell ref="C45:M45"/>
    <mergeCell ref="B46:B48"/>
    <mergeCell ref="G47:M47"/>
    <mergeCell ref="C48:M48"/>
    <mergeCell ref="D49:F49"/>
    <mergeCell ref="B52:C53"/>
    <mergeCell ref="D52:E52"/>
    <mergeCell ref="F52:M52"/>
    <mergeCell ref="E53:F53"/>
    <mergeCell ref="H53:K53"/>
    <mergeCell ref="B54:C54"/>
    <mergeCell ref="D54:E54"/>
    <mergeCell ref="F54:G54"/>
    <mergeCell ref="A38:B39"/>
    <mergeCell ref="C38:D38"/>
    <mergeCell ref="E38:F38"/>
    <mergeCell ref="H38:M38"/>
    <mergeCell ref="D39:M39"/>
    <mergeCell ref="A40:B40"/>
    <mergeCell ref="D40:F40"/>
    <mergeCell ref="G40:H40"/>
    <mergeCell ref="I40:M40"/>
    <mergeCell ref="F35:K35"/>
    <mergeCell ref="L35:M35"/>
    <mergeCell ref="A36:B36"/>
    <mergeCell ref="C36:M36"/>
    <mergeCell ref="A37:B37"/>
    <mergeCell ref="C37:M37"/>
    <mergeCell ref="A32:M32"/>
    <mergeCell ref="A33:B35"/>
    <mergeCell ref="D33:E33"/>
    <mergeCell ref="F33:G34"/>
    <mergeCell ref="I33:J33"/>
    <mergeCell ref="L33:M33"/>
    <mergeCell ref="D34:E34"/>
    <mergeCell ref="H34:K34"/>
    <mergeCell ref="L34:M34"/>
    <mergeCell ref="D35:E35"/>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4"/>
  <dataValidations count="7">
    <dataValidation type="list" allowBlank="1" showInputMessage="1" showErrorMessage="1" sqref="L33:M33 I33:J33 C33:C35" xr:uid="{74173D83-BD80-4F3E-9035-49C66AFDBA6F}">
      <formula1>"○"</formula1>
    </dataValidation>
    <dataValidation type="whole" operator="greaterThanOrEqual" allowBlank="1" showInputMessage="1" showErrorMessage="1" sqref="C36:M36 C37" xr:uid="{574E5FB0-7A30-41A4-A34D-0B0D3F40F1A9}">
      <formula1>0</formula1>
    </dataValidation>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0A964735-88A2-4866-901C-89B13E392728}">
      <formula1>0</formula1>
    </dataValidation>
    <dataValidation imeMode="disabled" allowBlank="1" showInputMessage="1" showErrorMessage="1" sqref="D5 F5 D12 F12 D46 F46 D76 F76 D61 F61 D93 F93 D108 F108 D123 F123" xr:uid="{94C02216-C7DD-4F57-B60B-CEA54C152EDF}"/>
    <dataValidation imeMode="fullKatakana" allowBlank="1" showInputMessage="1" showErrorMessage="1" sqref="C3:M3 C10:E10 C19:E19 C142:E142 C147:E147 C152:E152 C157:E157 C162:E162 C167:E167 C44:M44 C74:M74 C59:M59 C91:M91 C106:M106 C121:M121" xr:uid="{A3E22688-5CBE-4DF6-8ADA-8404D7069793}"/>
    <dataValidation type="list" allowBlank="1" showInputMessage="1" showErrorMessage="1" sqref="F165 F6 F22 F13 F145 F150 F155 F160 F170 F47 F77 F62 F94 F109 F124" xr:uid="{4D99F2B5-BA84-4A3C-BEB2-3D364D63A972}">
      <formula1>"市,郡,区"</formula1>
    </dataValidation>
    <dataValidation type="list" allowBlank="1" showInputMessage="1" showErrorMessage="1" sqref="D165 D6 D22 D13 D145 D150 D155 D160 D170 D47 D77 D62 D94 D109 D124" xr:uid="{46E1D396-90AA-4F9B-8A44-5BA651A1199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E53"/>
  <sheetViews>
    <sheetView view="pageBreakPreview" zoomScaleNormal="100" workbookViewId="0"/>
  </sheetViews>
  <sheetFormatPr defaultRowHeight="13.5"/>
  <cols>
    <col min="1" max="1" width="19" style="328" customWidth="1"/>
    <col min="2" max="2" width="23" style="328" customWidth="1"/>
    <col min="3" max="3" width="14.75" style="328" customWidth="1"/>
    <col min="4" max="4" width="17.625" style="328" customWidth="1"/>
    <col min="5" max="5" width="10.625" style="328" customWidth="1"/>
    <col min="6" max="16384" width="9" style="328"/>
  </cols>
  <sheetData>
    <row r="1" spans="1:5" ht="14.25">
      <c r="A1" s="327" t="s">
        <v>620</v>
      </c>
    </row>
    <row r="3" spans="1:5" ht="17.25">
      <c r="A3" s="28" t="s">
        <v>116</v>
      </c>
    </row>
    <row r="4" spans="1:5" ht="23.25" customHeight="1">
      <c r="A4" s="329"/>
      <c r="B4" s="329"/>
      <c r="C4" s="330" t="s">
        <v>119</v>
      </c>
      <c r="D4" s="331"/>
      <c r="E4" s="332"/>
    </row>
    <row r="5" spans="1:5" ht="23.25" customHeight="1">
      <c r="A5" s="329"/>
      <c r="B5" s="329"/>
      <c r="C5" s="330" t="s">
        <v>117</v>
      </c>
      <c r="D5" s="331"/>
      <c r="E5" s="332"/>
    </row>
    <row r="6" spans="1:5" ht="14.25" thickBot="1">
      <c r="A6" s="329"/>
      <c r="B6" s="329"/>
      <c r="C6" s="329"/>
      <c r="D6" s="329"/>
      <c r="E6" s="329"/>
    </row>
    <row r="7" spans="1:5" s="335" customFormat="1" ht="22.5" customHeight="1">
      <c r="A7" s="333" t="s">
        <v>120</v>
      </c>
      <c r="B7" s="641" t="s">
        <v>121</v>
      </c>
      <c r="C7" s="642"/>
      <c r="D7" s="643"/>
      <c r="E7" s="334" t="s">
        <v>122</v>
      </c>
    </row>
    <row r="8" spans="1:5" ht="29.25" customHeight="1">
      <c r="A8" s="336" t="s">
        <v>123</v>
      </c>
      <c r="B8" s="337"/>
      <c r="C8" s="338"/>
      <c r="D8" s="339"/>
      <c r="E8" s="638"/>
    </row>
    <row r="9" spans="1:5">
      <c r="A9" s="340"/>
      <c r="B9" s="341"/>
      <c r="C9" s="342"/>
      <c r="D9" s="343"/>
      <c r="E9" s="639"/>
    </row>
    <row r="10" spans="1:5">
      <c r="A10" s="340"/>
      <c r="B10" s="341"/>
      <c r="C10" s="342"/>
      <c r="D10" s="343"/>
      <c r="E10" s="639"/>
    </row>
    <row r="11" spans="1:5">
      <c r="A11" s="340"/>
      <c r="B11" s="341"/>
      <c r="C11" s="342"/>
      <c r="D11" s="343"/>
      <c r="E11" s="639"/>
    </row>
    <row r="12" spans="1:5">
      <c r="A12" s="340"/>
      <c r="B12" s="341"/>
      <c r="C12" s="342"/>
      <c r="D12" s="343"/>
      <c r="E12" s="639"/>
    </row>
    <row r="13" spans="1:5">
      <c r="A13" s="340"/>
      <c r="B13" s="341"/>
      <c r="C13" s="342"/>
      <c r="D13" s="343"/>
      <c r="E13" s="639"/>
    </row>
    <row r="14" spans="1:5">
      <c r="A14" s="340"/>
      <c r="B14" s="341"/>
      <c r="C14" s="342"/>
      <c r="D14" s="343"/>
      <c r="E14" s="639"/>
    </row>
    <row r="15" spans="1:5">
      <c r="A15" s="340"/>
      <c r="B15" s="341"/>
      <c r="C15" s="342"/>
      <c r="D15" s="343"/>
      <c r="E15" s="639"/>
    </row>
    <row r="16" spans="1:5">
      <c r="A16" s="340"/>
      <c r="B16" s="341"/>
      <c r="C16" s="342"/>
      <c r="D16" s="343"/>
      <c r="E16" s="639"/>
    </row>
    <row r="17" spans="1:5">
      <c r="A17" s="340"/>
      <c r="B17" s="341"/>
      <c r="C17" s="342"/>
      <c r="D17" s="343"/>
      <c r="E17" s="639"/>
    </row>
    <row r="18" spans="1:5">
      <c r="A18" s="340"/>
      <c r="B18" s="341"/>
      <c r="C18" s="342"/>
      <c r="D18" s="343"/>
      <c r="E18" s="639"/>
    </row>
    <row r="19" spans="1:5">
      <c r="A19" s="340" t="s">
        <v>124</v>
      </c>
      <c r="B19" s="341"/>
      <c r="C19" s="342"/>
      <c r="D19" s="343"/>
      <c r="E19" s="639"/>
    </row>
    <row r="20" spans="1:5">
      <c r="A20" s="340"/>
      <c r="B20" s="341"/>
      <c r="C20" s="342"/>
      <c r="D20" s="343"/>
      <c r="E20" s="639"/>
    </row>
    <row r="21" spans="1:5">
      <c r="A21" s="340"/>
      <c r="B21" s="341"/>
      <c r="C21" s="342"/>
      <c r="D21" s="343"/>
      <c r="E21" s="639"/>
    </row>
    <row r="22" spans="1:5">
      <c r="A22" s="340"/>
      <c r="B22" s="341"/>
      <c r="C22" s="342"/>
      <c r="D22" s="343"/>
      <c r="E22" s="639"/>
    </row>
    <row r="23" spans="1:5">
      <c r="A23" s="340"/>
      <c r="B23" s="341"/>
      <c r="C23" s="342"/>
      <c r="D23" s="343"/>
      <c r="E23" s="639"/>
    </row>
    <row r="24" spans="1:5">
      <c r="A24" s="340"/>
      <c r="B24" s="341"/>
      <c r="C24" s="342"/>
      <c r="D24" s="343"/>
      <c r="E24" s="639"/>
    </row>
    <row r="25" spans="1:5">
      <c r="A25" s="340"/>
      <c r="B25" s="341"/>
      <c r="C25" s="342"/>
      <c r="D25" s="343"/>
      <c r="E25" s="639"/>
    </row>
    <row r="26" spans="1:5">
      <c r="A26" s="340"/>
      <c r="B26" s="341"/>
      <c r="C26" s="342"/>
      <c r="D26" s="343"/>
      <c r="E26" s="639"/>
    </row>
    <row r="27" spans="1:5">
      <c r="A27" s="340"/>
      <c r="B27" s="341"/>
      <c r="C27" s="342"/>
      <c r="D27" s="343"/>
      <c r="E27" s="639"/>
    </row>
    <row r="28" spans="1:5">
      <c r="A28" s="340"/>
      <c r="B28" s="341"/>
      <c r="C28" s="342"/>
      <c r="D28" s="343"/>
      <c r="E28" s="639"/>
    </row>
    <row r="29" spans="1:5">
      <c r="A29" s="344"/>
      <c r="B29" s="345"/>
      <c r="C29" s="346"/>
      <c r="D29" s="347"/>
      <c r="E29" s="639"/>
    </row>
    <row r="30" spans="1:5" ht="22.5" customHeight="1">
      <c r="A30" s="348" t="s">
        <v>125</v>
      </c>
      <c r="B30" s="644" t="s">
        <v>126</v>
      </c>
      <c r="C30" s="645"/>
      <c r="D30" s="646"/>
      <c r="E30" s="639"/>
    </row>
    <row r="31" spans="1:5">
      <c r="A31" s="349"/>
      <c r="B31" s="337"/>
      <c r="C31" s="338"/>
      <c r="D31" s="339"/>
      <c r="E31" s="639"/>
    </row>
    <row r="32" spans="1:5">
      <c r="A32" s="340"/>
      <c r="B32" s="341"/>
      <c r="C32" s="342"/>
      <c r="D32" s="343"/>
      <c r="E32" s="639"/>
    </row>
    <row r="33" spans="1:5">
      <c r="A33" s="340"/>
      <c r="B33" s="341"/>
      <c r="C33" s="342"/>
      <c r="D33" s="343"/>
      <c r="E33" s="639"/>
    </row>
    <row r="34" spans="1:5">
      <c r="A34" s="340"/>
      <c r="B34" s="341"/>
      <c r="C34" s="342"/>
      <c r="D34" s="343"/>
      <c r="E34" s="639"/>
    </row>
    <row r="35" spans="1:5">
      <c r="A35" s="340"/>
      <c r="B35" s="341"/>
      <c r="C35" s="342"/>
      <c r="D35" s="343"/>
      <c r="E35" s="639"/>
    </row>
    <row r="36" spans="1:5">
      <c r="A36" s="340"/>
      <c r="B36" s="341"/>
      <c r="C36" s="342"/>
      <c r="D36" s="343"/>
      <c r="E36" s="639"/>
    </row>
    <row r="37" spans="1:5">
      <c r="A37" s="340"/>
      <c r="B37" s="341"/>
      <c r="C37" s="342"/>
      <c r="D37" s="343"/>
      <c r="E37" s="639"/>
    </row>
    <row r="38" spans="1:5">
      <c r="A38" s="340"/>
      <c r="B38" s="341"/>
      <c r="C38" s="342"/>
      <c r="D38" s="343"/>
      <c r="E38" s="639"/>
    </row>
    <row r="39" spans="1:5">
      <c r="A39" s="340"/>
      <c r="B39" s="341"/>
      <c r="C39" s="342"/>
      <c r="D39" s="343"/>
      <c r="E39" s="639"/>
    </row>
    <row r="40" spans="1:5">
      <c r="A40" s="340"/>
      <c r="B40" s="341"/>
      <c r="C40" s="342"/>
      <c r="D40" s="343"/>
      <c r="E40" s="639"/>
    </row>
    <row r="41" spans="1:5">
      <c r="A41" s="340"/>
      <c r="B41" s="341"/>
      <c r="C41" s="342"/>
      <c r="D41" s="343"/>
      <c r="E41" s="639"/>
    </row>
    <row r="42" spans="1:5">
      <c r="A42" s="340"/>
      <c r="B42" s="341"/>
      <c r="C42" s="342"/>
      <c r="D42" s="343"/>
      <c r="E42" s="639"/>
    </row>
    <row r="43" spans="1:5">
      <c r="A43" s="340"/>
      <c r="B43" s="341"/>
      <c r="C43" s="342"/>
      <c r="D43" s="343"/>
      <c r="E43" s="639"/>
    </row>
    <row r="44" spans="1:5">
      <c r="A44" s="340"/>
      <c r="B44" s="341"/>
      <c r="C44" s="342"/>
      <c r="D44" s="343"/>
      <c r="E44" s="639"/>
    </row>
    <row r="45" spans="1:5">
      <c r="A45" s="340"/>
      <c r="B45" s="341"/>
      <c r="C45" s="342"/>
      <c r="D45" s="343"/>
      <c r="E45" s="639"/>
    </row>
    <row r="46" spans="1:5">
      <c r="A46" s="340"/>
      <c r="B46" s="341"/>
      <c r="C46" s="342"/>
      <c r="D46" s="343"/>
      <c r="E46" s="639"/>
    </row>
    <row r="47" spans="1:5">
      <c r="A47" s="340"/>
      <c r="B47" s="341"/>
      <c r="C47" s="342"/>
      <c r="D47" s="343"/>
      <c r="E47" s="639"/>
    </row>
    <row r="48" spans="1:5">
      <c r="A48" s="340"/>
      <c r="B48" s="341"/>
      <c r="C48" s="342"/>
      <c r="D48" s="343"/>
      <c r="E48" s="639"/>
    </row>
    <row r="49" spans="1:5" ht="14.25" thickBot="1">
      <c r="A49" s="350"/>
      <c r="B49" s="351"/>
      <c r="C49" s="352"/>
      <c r="D49" s="353"/>
      <c r="E49" s="640"/>
    </row>
    <row r="50" spans="1:5" s="354" customFormat="1" ht="25.5" customHeight="1">
      <c r="A50" s="647" t="s">
        <v>127</v>
      </c>
      <c r="B50" s="648"/>
      <c r="C50" s="648"/>
      <c r="D50" s="648"/>
      <c r="E50" s="648"/>
    </row>
    <row r="51" spans="1:5" s="354" customFormat="1" ht="11.25">
      <c r="A51" s="354" t="s">
        <v>128</v>
      </c>
    </row>
    <row r="52" spans="1:5" s="354" customFormat="1" ht="11.25">
      <c r="A52" s="354" t="s">
        <v>129</v>
      </c>
    </row>
    <row r="53" spans="1:5">
      <c r="A53" s="328" t="s">
        <v>118</v>
      </c>
    </row>
  </sheetData>
  <mergeCells count="4">
    <mergeCell ref="E8:E49"/>
    <mergeCell ref="B7:D7"/>
    <mergeCell ref="B30:D30"/>
    <mergeCell ref="A50:E50"/>
  </mergeCells>
  <phoneticPr fontId="4"/>
  <pageMargins left="0.92" right="0.78740157480314965" top="0.98425196850393704" bottom="0.76"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15DE2-8F31-4A87-A789-0524A2CFD959}">
  <sheetPr>
    <tabColor theme="9"/>
    <pageSetUpPr fitToPage="1"/>
  </sheetPr>
  <dimension ref="A1:AF31"/>
  <sheetViews>
    <sheetView view="pageBreakPreview" zoomScale="115" zoomScaleNormal="130" zoomScaleSheetLayoutView="115" zoomScalePageLayoutView="85" workbookViewId="0"/>
  </sheetViews>
  <sheetFormatPr defaultColWidth="8.625" defaultRowHeight="12.75"/>
  <cols>
    <col min="1" max="1" width="3.25" style="316" customWidth="1"/>
    <col min="2" max="3" width="2.75" style="316" customWidth="1"/>
    <col min="4" max="4" width="3.5" style="316" customWidth="1"/>
    <col min="5" max="325" width="2.75" style="316" customWidth="1"/>
    <col min="326" max="16384" width="8.625" style="316"/>
  </cols>
  <sheetData>
    <row r="1" spans="1:32">
      <c r="A1" s="316" t="s">
        <v>613</v>
      </c>
      <c r="AF1" s="316" t="s">
        <v>615</v>
      </c>
    </row>
    <row r="3" spans="1:32" ht="17.25">
      <c r="A3" s="355" t="s">
        <v>614</v>
      </c>
      <c r="AF3" s="317" t="s">
        <v>622</v>
      </c>
    </row>
    <row r="4" spans="1:32" ht="16.5" customHeight="1">
      <c r="B4" s="316" t="s">
        <v>616</v>
      </c>
    </row>
    <row r="6" spans="1:32" ht="21.75" customHeight="1">
      <c r="M6" s="650" t="s">
        <v>621</v>
      </c>
      <c r="N6" s="650"/>
      <c r="O6" s="650"/>
      <c r="P6" s="651"/>
      <c r="Q6" s="651"/>
      <c r="R6" s="651"/>
      <c r="S6" s="651"/>
      <c r="T6" s="651"/>
      <c r="U6" s="651"/>
      <c r="V6" s="651"/>
      <c r="W6" s="651"/>
      <c r="X6" s="651"/>
      <c r="Y6" s="651"/>
      <c r="Z6" s="651"/>
      <c r="AA6" s="651"/>
      <c r="AB6" s="651"/>
      <c r="AC6" s="651"/>
    </row>
    <row r="8" spans="1:32" ht="28.5" customHeight="1">
      <c r="B8" s="649" t="s">
        <v>591</v>
      </c>
      <c r="C8" s="649"/>
      <c r="D8" s="649"/>
      <c r="E8" s="649"/>
      <c r="F8" s="649"/>
      <c r="G8" s="649"/>
      <c r="H8" s="649"/>
      <c r="I8" s="649"/>
      <c r="J8" s="649"/>
      <c r="K8" s="649"/>
      <c r="L8" s="649"/>
      <c r="M8" s="649"/>
      <c r="N8" s="649"/>
      <c r="O8" s="649"/>
      <c r="P8" s="649"/>
      <c r="Q8" s="649"/>
      <c r="R8" s="649"/>
      <c r="S8" s="649"/>
      <c r="T8" s="649"/>
      <c r="U8" s="649"/>
      <c r="V8" s="649"/>
      <c r="W8" s="649"/>
      <c r="X8" s="649"/>
      <c r="Y8" s="649"/>
      <c r="Z8" s="649"/>
      <c r="AA8" s="649"/>
      <c r="AB8" s="649"/>
      <c r="AC8" s="649"/>
    </row>
    <row r="9" spans="1:32" ht="15" customHeight="1">
      <c r="B9" s="317"/>
      <c r="C9" s="318"/>
      <c r="D9" s="652" t="s">
        <v>592</v>
      </c>
      <c r="E9" s="652"/>
      <c r="F9" s="652"/>
      <c r="G9" s="652"/>
      <c r="H9" s="652"/>
      <c r="I9" s="652"/>
      <c r="J9" s="652"/>
      <c r="K9" s="652"/>
      <c r="L9" s="652"/>
      <c r="M9" s="652"/>
      <c r="N9" s="652"/>
      <c r="O9" s="652"/>
      <c r="P9" s="652"/>
      <c r="Q9" s="652"/>
      <c r="R9" s="652"/>
      <c r="S9" s="652"/>
      <c r="T9" s="652"/>
      <c r="U9" s="652"/>
      <c r="V9" s="652"/>
      <c r="W9" s="652"/>
      <c r="X9" s="652"/>
      <c r="Y9" s="652"/>
      <c r="Z9" s="652"/>
      <c r="AA9" s="652"/>
      <c r="AB9" s="652"/>
      <c r="AC9" s="652"/>
    </row>
    <row r="10" spans="1:32" ht="15" customHeight="1">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row>
    <row r="11" spans="1:32" ht="15" customHeight="1">
      <c r="D11" s="654" t="s">
        <v>618</v>
      </c>
      <c r="E11" s="654"/>
      <c r="F11" s="654"/>
      <c r="G11" s="654"/>
      <c r="H11" s="654"/>
      <c r="I11" s="654"/>
      <c r="J11" s="654"/>
      <c r="K11" s="654"/>
      <c r="L11" s="654"/>
      <c r="M11" s="654"/>
      <c r="N11" s="654"/>
      <c r="O11" s="654"/>
      <c r="P11" s="655" t="s">
        <v>590</v>
      </c>
      <c r="Q11" s="655"/>
      <c r="R11" s="655"/>
      <c r="S11" s="655"/>
      <c r="T11" s="655"/>
      <c r="U11" s="655"/>
      <c r="V11" s="655"/>
      <c r="W11" s="655"/>
      <c r="X11" s="655"/>
      <c r="Y11" s="655"/>
      <c r="Z11" s="655"/>
      <c r="AA11" s="655"/>
      <c r="AB11" s="655"/>
      <c r="AC11" s="655"/>
    </row>
    <row r="12" spans="1:32" ht="15" customHeight="1">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row>
    <row r="13" spans="1:32" ht="15" customHeight="1">
      <c r="C13" s="320" t="s">
        <v>595</v>
      </c>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row>
    <row r="14" spans="1:32" ht="15" customHeight="1">
      <c r="D14" s="316" t="s">
        <v>617</v>
      </c>
      <c r="V14" s="316" t="s">
        <v>588</v>
      </c>
      <c r="W14" s="653"/>
      <c r="X14" s="653"/>
      <c r="Y14" s="653"/>
      <c r="Z14" s="653"/>
      <c r="AA14" s="653"/>
      <c r="AB14" s="653"/>
      <c r="AC14" s="316" t="s">
        <v>589</v>
      </c>
    </row>
    <row r="15" spans="1:32" ht="15" customHeight="1">
      <c r="W15" s="322"/>
      <c r="X15" s="322"/>
      <c r="Y15" s="322"/>
      <c r="Z15" s="322"/>
      <c r="AA15" s="322"/>
      <c r="AB15" s="322"/>
      <c r="AC15" s="323"/>
    </row>
    <row r="16" spans="1:32" ht="15" customHeight="1">
      <c r="D16" s="316" t="s">
        <v>596</v>
      </c>
      <c r="W16" s="324"/>
      <c r="X16" s="316" t="s">
        <v>597</v>
      </c>
      <c r="Z16" s="324"/>
      <c r="AA16" s="316" t="s">
        <v>598</v>
      </c>
    </row>
    <row r="17" spans="2:29" ht="15" customHeight="1">
      <c r="D17" s="316" t="s">
        <v>599</v>
      </c>
      <c r="W17" s="324"/>
      <c r="X17" s="316" t="s">
        <v>597</v>
      </c>
      <c r="Z17" s="325"/>
    </row>
    <row r="18" spans="2:29" ht="15" customHeight="1">
      <c r="D18" s="656" t="s">
        <v>600</v>
      </c>
      <c r="E18" s="656"/>
      <c r="F18" s="656"/>
      <c r="G18" s="656"/>
      <c r="H18" s="656"/>
      <c r="I18" s="656"/>
      <c r="J18" s="656"/>
      <c r="K18" s="656"/>
      <c r="L18" s="656"/>
      <c r="M18" s="656"/>
      <c r="N18" s="656"/>
      <c r="O18" s="656"/>
      <c r="P18" s="656"/>
      <c r="Q18" s="656"/>
      <c r="R18" s="656"/>
      <c r="S18" s="656"/>
      <c r="T18" s="656"/>
      <c r="U18" s="656"/>
      <c r="W18" s="324"/>
      <c r="X18" s="316" t="s">
        <v>597</v>
      </c>
      <c r="Z18" s="324"/>
      <c r="AA18" s="316" t="s">
        <v>598</v>
      </c>
    </row>
    <row r="19" spans="2:29" ht="15" customHeight="1">
      <c r="D19" s="316" t="s">
        <v>601</v>
      </c>
      <c r="W19" s="324"/>
      <c r="X19" s="316" t="s">
        <v>597</v>
      </c>
    </row>
    <row r="20" spans="2:29" ht="15" customHeight="1"/>
    <row r="21" spans="2:29" ht="15" customHeight="1">
      <c r="D21" s="316" t="s">
        <v>602</v>
      </c>
      <c r="W21" s="324"/>
      <c r="X21" s="316" t="s">
        <v>603</v>
      </c>
      <c r="Z21" s="324"/>
      <c r="AA21" s="316" t="s">
        <v>604</v>
      </c>
    </row>
    <row r="22" spans="2:29" ht="15" customHeight="1">
      <c r="E22" s="316" t="s">
        <v>605</v>
      </c>
      <c r="W22" s="324"/>
      <c r="X22" s="316" t="s">
        <v>597</v>
      </c>
    </row>
    <row r="23" spans="2:29" ht="15" customHeight="1"/>
    <row r="24" spans="2:29" ht="15" customHeight="1">
      <c r="D24" s="316" t="s">
        <v>619</v>
      </c>
      <c r="W24" s="324"/>
      <c r="X24" s="316" t="s">
        <v>593</v>
      </c>
      <c r="AA24" s="324"/>
      <c r="AB24" s="316" t="s">
        <v>594</v>
      </c>
    </row>
    <row r="25" spans="2:29" ht="15" customHeight="1"/>
    <row r="26" spans="2:29" ht="15" customHeight="1">
      <c r="C26" s="316" t="s">
        <v>606</v>
      </c>
    </row>
    <row r="27" spans="2:29" ht="15" customHeight="1">
      <c r="D27" s="316" t="s">
        <v>607</v>
      </c>
      <c r="W27" s="324"/>
      <c r="X27" s="316" t="s">
        <v>603</v>
      </c>
      <c r="Z27" s="324"/>
      <c r="AA27" s="316" t="s">
        <v>604</v>
      </c>
    </row>
    <row r="28" spans="2:29" ht="15" customHeight="1"/>
    <row r="29" spans="2:29" ht="15" customHeight="1">
      <c r="B29" s="326" t="s">
        <v>608</v>
      </c>
    </row>
    <row r="30" spans="2:29" ht="28.5" customHeight="1">
      <c r="D30" s="652" t="s">
        <v>609</v>
      </c>
      <c r="E30" s="652"/>
      <c r="F30" s="652"/>
      <c r="G30" s="652"/>
      <c r="H30" s="652"/>
      <c r="I30" s="652"/>
      <c r="J30" s="652"/>
      <c r="K30" s="652"/>
      <c r="L30" s="652"/>
      <c r="M30" s="652"/>
      <c r="N30" s="652"/>
      <c r="O30" s="652"/>
      <c r="P30" s="652"/>
      <c r="Q30" s="652"/>
      <c r="R30" s="652"/>
      <c r="S30" s="652"/>
      <c r="T30" s="652"/>
      <c r="U30" s="652"/>
      <c r="W30" s="324"/>
      <c r="X30" s="316" t="s">
        <v>610</v>
      </c>
      <c r="Z30" s="324"/>
      <c r="AA30" s="316" t="s">
        <v>611</v>
      </c>
    </row>
    <row r="31" spans="2:29" ht="15" customHeight="1">
      <c r="D31" s="316" t="s">
        <v>612</v>
      </c>
      <c r="V31" s="316" t="s">
        <v>588</v>
      </c>
      <c r="W31" s="653"/>
      <c r="X31" s="653"/>
      <c r="Y31" s="653"/>
      <c r="Z31" s="653"/>
      <c r="AA31" s="653"/>
      <c r="AB31" s="653"/>
      <c r="AC31" s="316" t="s">
        <v>589</v>
      </c>
    </row>
  </sheetData>
  <mergeCells count="10">
    <mergeCell ref="B8:AC8"/>
    <mergeCell ref="M6:O6"/>
    <mergeCell ref="P6:AC6"/>
    <mergeCell ref="D30:U30"/>
    <mergeCell ref="W31:AB31"/>
    <mergeCell ref="D11:O11"/>
    <mergeCell ref="P11:AC11"/>
    <mergeCell ref="D9:AC10"/>
    <mergeCell ref="D18:U18"/>
    <mergeCell ref="W14:AB14"/>
  </mergeCells>
  <phoneticPr fontId="4"/>
  <hyperlinks>
    <hyperlink ref="D12:R12" r:id="rId1" display="社会福祉施設における防火安全対策の強化について" xr:uid="{7097B49D-7DD0-476E-B1CE-E35E0CC3D1DA}"/>
  </hyperlinks>
  <printOptions horizontalCentered="1"/>
  <pageMargins left="0.70866141732283472" right="0.70866141732283472" top="0.55118110236220474" bottom="0.55118110236220474" header="0.31496062992125984" footer="0.31496062992125984"/>
  <pageSetup paperSize="9" fitToHeight="0" orientation="portrait" r:id="rId2"/>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C34"/>
  <sheetViews>
    <sheetView view="pageBreakPreview" zoomScale="78" zoomScaleNormal="100" workbookViewId="0">
      <selection sqref="A1:E1"/>
    </sheetView>
  </sheetViews>
  <sheetFormatPr defaultRowHeight="15.95" customHeight="1"/>
  <cols>
    <col min="1" max="27" width="4.625" style="29" customWidth="1"/>
    <col min="28" max="29" width="3.125" style="29" customWidth="1"/>
    <col min="30" max="16384" width="9" style="29"/>
  </cols>
  <sheetData>
    <row r="1" spans="1:29" ht="15.95" customHeight="1">
      <c r="A1" s="28" t="s">
        <v>111</v>
      </c>
    </row>
    <row r="3" spans="1:29" ht="15.95" customHeight="1">
      <c r="B3" s="28" t="s">
        <v>112</v>
      </c>
    </row>
    <row r="5" spans="1:29" ht="21.75" customHeight="1">
      <c r="B5" s="644" t="s">
        <v>113</v>
      </c>
      <c r="C5" s="645"/>
      <c r="D5" s="645"/>
      <c r="E5" s="646"/>
      <c r="F5" s="657"/>
      <c r="G5" s="658"/>
      <c r="H5" s="658"/>
      <c r="I5" s="658"/>
      <c r="J5" s="658"/>
      <c r="K5" s="658"/>
      <c r="L5" s="658"/>
      <c r="M5" s="658"/>
      <c r="N5" s="658"/>
      <c r="O5" s="659"/>
    </row>
    <row r="7" spans="1:29" ht="15.95" customHeight="1">
      <c r="A7" s="30"/>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2"/>
    </row>
    <row r="8" spans="1:29" ht="15.95" customHeight="1">
      <c r="A8" s="3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5"/>
    </row>
    <row r="9" spans="1:29" ht="15.95" customHeight="1">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5"/>
    </row>
    <row r="10" spans="1:29" ht="15.9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5"/>
    </row>
    <row r="11" spans="1:29" ht="15.95" customHeight="1">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5"/>
    </row>
    <row r="12" spans="1:29" ht="15.95" customHeight="1">
      <c r="A12" s="33"/>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5"/>
    </row>
    <row r="13" spans="1:29" ht="15.95" customHeight="1">
      <c r="A13" s="33"/>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5"/>
    </row>
    <row r="14" spans="1:29" ht="15.95" customHeight="1">
      <c r="A14" s="33"/>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5"/>
    </row>
    <row r="15" spans="1:29" ht="15.95" customHeight="1">
      <c r="A15" s="33"/>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5"/>
    </row>
    <row r="16" spans="1:29" ht="15.9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5"/>
    </row>
    <row r="17" spans="1:29" ht="15.95" customHeight="1">
      <c r="A17" s="33"/>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5"/>
    </row>
    <row r="18" spans="1:29" ht="15.95" customHeight="1">
      <c r="A18" s="33"/>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5"/>
    </row>
    <row r="19" spans="1:29" ht="15.95" customHeight="1">
      <c r="A19" s="33"/>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5"/>
    </row>
    <row r="20" spans="1:29" ht="15.95" customHeight="1">
      <c r="A20" s="33"/>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5"/>
    </row>
    <row r="21" spans="1:29" ht="15.95" customHeight="1">
      <c r="A21" s="33"/>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5"/>
    </row>
    <row r="22" spans="1:29" ht="15.95" customHeight="1">
      <c r="A22" s="33"/>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5"/>
    </row>
    <row r="23" spans="1:29" ht="15.9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5"/>
    </row>
    <row r="24" spans="1:29" ht="15.95" customHeight="1">
      <c r="A24" s="33"/>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5"/>
    </row>
    <row r="25" spans="1:29" ht="15.9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5"/>
    </row>
    <row r="26" spans="1:29" ht="15.95" customHeight="1">
      <c r="A26" s="33"/>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5"/>
    </row>
    <row r="27" spans="1:29" ht="15.9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5"/>
    </row>
    <row r="28" spans="1:29" ht="15.95" customHeight="1">
      <c r="A28" s="33"/>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5"/>
    </row>
    <row r="29" spans="1:29" ht="15.9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5"/>
    </row>
    <row r="30" spans="1:29" ht="15.95" customHeight="1">
      <c r="A30" s="3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5"/>
    </row>
    <row r="31" spans="1:29" ht="15.9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5"/>
    </row>
    <row r="32" spans="1:29" ht="15.95" customHeight="1">
      <c r="A32" s="36"/>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8"/>
    </row>
    <row r="33" spans="1:1" ht="15.95" customHeight="1">
      <c r="A33" s="39" t="s">
        <v>114</v>
      </c>
    </row>
    <row r="34" spans="1:1" ht="15.95" customHeight="1">
      <c r="A34" s="39" t="s">
        <v>115</v>
      </c>
    </row>
  </sheetData>
  <mergeCells count="2">
    <mergeCell ref="F5:O5"/>
    <mergeCell ref="B5:E5"/>
  </mergeCells>
  <phoneticPr fontId="4"/>
  <pageMargins left="0.78740157480314965" right="0.78740157480314965" top="0.68" bottom="0.53" header="0.51181102362204722" footer="0.51181102362204722"/>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5728-8073-4B82-BDDE-7B9360F9F917}">
  <sheetPr>
    <tabColor theme="8" tint="0.59999389629810485"/>
  </sheetPr>
  <dimension ref="A1:AQ87"/>
  <sheetViews>
    <sheetView showGridLines="0" view="pageBreakPreview" zoomScaleNormal="100" zoomScaleSheetLayoutView="100" workbookViewId="0">
      <selection sqref="A1:E1"/>
    </sheetView>
  </sheetViews>
  <sheetFormatPr defaultColWidth="8.25" defaultRowHeight="21" customHeight="1"/>
  <cols>
    <col min="1" max="1" width="2.625" style="86" customWidth="1"/>
    <col min="2" max="2" width="14.25" style="87" customWidth="1"/>
    <col min="3" max="3" width="6.625" style="86" customWidth="1"/>
    <col min="4" max="5" width="7.625" style="86" customWidth="1"/>
    <col min="6" max="36" width="2.625" style="86" customWidth="1"/>
    <col min="37" max="37" width="6.625" style="86" customWidth="1"/>
    <col min="38" max="39" width="7.625" style="86" customWidth="1"/>
    <col min="40" max="40" width="5.625" style="86" customWidth="1"/>
    <col min="41" max="16384" width="8.25" style="86"/>
  </cols>
  <sheetData>
    <row r="1" spans="1:40" ht="24.95" customHeight="1">
      <c r="A1" s="198" t="s">
        <v>408</v>
      </c>
      <c r="C1" s="199"/>
      <c r="D1" s="199"/>
      <c r="E1" s="199"/>
      <c r="F1" s="199"/>
      <c r="G1" s="199"/>
      <c r="H1" s="199"/>
      <c r="I1" s="199"/>
      <c r="J1" s="199"/>
      <c r="K1" s="199"/>
      <c r="L1" s="199"/>
      <c r="M1" s="199"/>
      <c r="N1" s="199"/>
      <c r="O1" s="199"/>
      <c r="P1" s="199"/>
      <c r="Q1" s="199"/>
      <c r="R1" s="199"/>
      <c r="S1" s="199"/>
      <c r="T1" s="199"/>
      <c r="U1" s="199"/>
      <c r="V1" s="199"/>
      <c r="W1" s="199"/>
      <c r="X1" s="129"/>
      <c r="Y1" s="129"/>
      <c r="Z1" s="92"/>
      <c r="AA1" s="92"/>
      <c r="AB1" s="92"/>
      <c r="AC1" s="92"/>
      <c r="AD1" s="200"/>
      <c r="AE1" s="200"/>
      <c r="AF1" s="200"/>
      <c r="AG1" s="200"/>
      <c r="AH1" s="200"/>
      <c r="AI1" s="201" t="s">
        <v>409</v>
      </c>
      <c r="AJ1" s="201"/>
      <c r="AK1" s="660" t="s">
        <v>410</v>
      </c>
      <c r="AL1" s="660"/>
      <c r="AM1" s="660"/>
      <c r="AN1" s="660"/>
    </row>
    <row r="2" spans="1:40" ht="18" customHeight="1">
      <c r="A2" s="92"/>
      <c r="B2" s="202"/>
      <c r="C2" s="202"/>
      <c r="D2" s="202"/>
      <c r="E2" s="202"/>
      <c r="F2" s="202"/>
      <c r="G2" s="202"/>
      <c r="H2" s="202"/>
      <c r="I2" s="202"/>
      <c r="J2" s="202"/>
      <c r="K2" s="202"/>
      <c r="L2" s="202"/>
      <c r="M2" s="661"/>
      <c r="N2" s="661"/>
      <c r="O2" s="661"/>
      <c r="P2" s="661"/>
      <c r="Q2" s="662" t="s">
        <v>411</v>
      </c>
      <c r="R2" s="662"/>
      <c r="S2" s="661"/>
      <c r="T2" s="661"/>
      <c r="U2" s="662" t="s">
        <v>412</v>
      </c>
      <c r="V2" s="662"/>
      <c r="W2" s="202"/>
      <c r="X2" s="202"/>
      <c r="Y2" s="202"/>
      <c r="Z2" s="92"/>
      <c r="AA2" s="92"/>
      <c r="AC2" s="201"/>
      <c r="AD2" s="202"/>
      <c r="AE2" s="202"/>
      <c r="AF2" s="202"/>
      <c r="AG2" s="202"/>
      <c r="AH2" s="202"/>
      <c r="AI2" s="201" t="s">
        <v>413</v>
      </c>
      <c r="AJ2" s="201"/>
      <c r="AK2" s="663"/>
      <c r="AL2" s="663"/>
      <c r="AM2" s="663"/>
      <c r="AN2" s="663"/>
    </row>
    <row r="3" spans="1:40" ht="18" customHeight="1">
      <c r="A3" s="203"/>
      <c r="B3" s="203"/>
      <c r="C3" s="203"/>
      <c r="D3" s="203"/>
      <c r="E3" s="203"/>
      <c r="F3" s="203"/>
      <c r="G3" s="203"/>
      <c r="H3" s="203"/>
      <c r="I3" s="203"/>
      <c r="J3" s="203"/>
      <c r="K3" s="203"/>
      <c r="L3" s="203"/>
      <c r="M3" s="203"/>
      <c r="N3" s="203"/>
      <c r="O3" s="203"/>
      <c r="P3" s="203"/>
      <c r="Q3" s="203"/>
      <c r="R3" s="203"/>
      <c r="S3" s="203"/>
      <c r="T3" s="203"/>
      <c r="U3" s="203"/>
      <c r="V3" s="203"/>
      <c r="W3" s="203"/>
      <c r="Y3" s="204"/>
      <c r="Z3" s="204"/>
      <c r="AA3" s="204"/>
      <c r="AB3" s="92"/>
      <c r="AC3" s="204"/>
      <c r="AD3" s="204"/>
      <c r="AE3" s="204"/>
      <c r="AF3" s="204"/>
      <c r="AG3" s="204"/>
      <c r="AH3" s="204"/>
      <c r="AI3" s="205" t="s">
        <v>414</v>
      </c>
      <c r="AJ3" s="201"/>
      <c r="AK3" s="664"/>
      <c r="AL3" s="664"/>
      <c r="AM3" s="664"/>
      <c r="AN3" s="664"/>
    </row>
    <row r="4" spans="1:40" ht="18" customHeight="1">
      <c r="A4" s="203"/>
      <c r="B4" s="203"/>
      <c r="C4" s="203"/>
      <c r="D4" s="203"/>
      <c r="E4" s="203"/>
      <c r="F4" s="203"/>
      <c r="G4" s="203"/>
      <c r="H4" s="203"/>
      <c r="I4" s="203"/>
      <c r="J4" s="203"/>
      <c r="K4" s="203"/>
      <c r="L4" s="203"/>
      <c r="M4" s="203"/>
      <c r="N4" s="203"/>
      <c r="O4" s="203"/>
      <c r="P4" s="203"/>
      <c r="Q4" s="203"/>
      <c r="R4" s="203"/>
      <c r="S4" s="203"/>
      <c r="T4" s="203"/>
      <c r="U4" s="203"/>
      <c r="V4" s="203"/>
      <c r="W4" s="203"/>
      <c r="Y4" s="204"/>
      <c r="Z4" s="204"/>
      <c r="AA4" s="204"/>
      <c r="AB4" s="92"/>
      <c r="AC4" s="204"/>
      <c r="AD4" s="204"/>
      <c r="AE4" s="204"/>
      <c r="AF4" s="204"/>
      <c r="AG4" s="204"/>
      <c r="AH4" s="204"/>
      <c r="AI4" s="205" t="s">
        <v>415</v>
      </c>
      <c r="AJ4" s="201"/>
      <c r="AK4" s="664"/>
      <c r="AL4" s="664"/>
      <c r="AM4" s="664"/>
      <c r="AN4" s="664"/>
    </row>
    <row r="5" spans="1:40" ht="18" customHeight="1">
      <c r="A5" s="203"/>
      <c r="B5" s="203"/>
      <c r="C5" s="203"/>
      <c r="D5" s="203"/>
      <c r="E5" s="203"/>
      <c r="F5" s="203"/>
      <c r="G5" s="203"/>
      <c r="H5" s="203"/>
      <c r="I5" s="203"/>
      <c r="J5" s="203"/>
      <c r="K5" s="203"/>
      <c r="L5" s="203"/>
      <c r="M5" s="203"/>
      <c r="N5" s="203"/>
      <c r="O5" s="203"/>
      <c r="P5" s="203"/>
      <c r="Q5" s="203"/>
      <c r="R5" s="203"/>
      <c r="S5" s="203"/>
      <c r="U5" s="203"/>
      <c r="V5" s="203"/>
      <c r="W5" s="203"/>
      <c r="Y5" s="204"/>
      <c r="Z5" s="204"/>
      <c r="AA5" s="204"/>
      <c r="AB5" s="92"/>
      <c r="AC5" s="204"/>
      <c r="AD5" s="204"/>
      <c r="AE5" s="204"/>
      <c r="AF5" s="204"/>
      <c r="AG5" s="205" t="s">
        <v>416</v>
      </c>
      <c r="AH5" s="665"/>
      <c r="AI5" s="665"/>
      <c r="AJ5" s="665"/>
      <c r="AK5" s="204" t="s">
        <v>417</v>
      </c>
      <c r="AL5" s="206"/>
      <c r="AM5" s="204" t="s">
        <v>418</v>
      </c>
      <c r="AN5" s="92"/>
    </row>
    <row r="6" spans="1:40" ht="9.9499999999999993" customHeight="1">
      <c r="A6" s="92"/>
      <c r="B6" s="207"/>
      <c r="C6" s="207"/>
      <c r="D6" s="207"/>
      <c r="E6" s="207"/>
      <c r="F6" s="207"/>
      <c r="G6" s="207"/>
      <c r="H6" s="207"/>
      <c r="I6" s="207"/>
      <c r="J6" s="207"/>
      <c r="K6" s="207"/>
      <c r="L6" s="207"/>
      <c r="M6" s="207"/>
      <c r="N6" s="207"/>
      <c r="O6" s="207"/>
      <c r="P6" s="207"/>
      <c r="Q6" s="207"/>
      <c r="R6" s="207"/>
      <c r="S6" s="207"/>
      <c r="T6" s="207"/>
      <c r="U6" s="207"/>
      <c r="V6" s="207"/>
      <c r="W6" s="207"/>
      <c r="X6" s="202"/>
      <c r="Y6" s="202"/>
      <c r="Z6" s="202"/>
      <c r="AA6" s="202"/>
      <c r="AB6" s="202"/>
      <c r="AC6" s="202"/>
      <c r="AD6" s="202"/>
      <c r="AE6" s="202"/>
      <c r="AF6" s="202"/>
      <c r="AG6" s="202"/>
      <c r="AH6" s="202"/>
      <c r="AI6" s="202"/>
      <c r="AJ6" s="202"/>
      <c r="AK6" s="202"/>
      <c r="AL6" s="202"/>
      <c r="AM6" s="92"/>
      <c r="AN6" s="92"/>
    </row>
    <row r="7" spans="1:40" ht="15" customHeight="1">
      <c r="A7" s="666" t="s">
        <v>419</v>
      </c>
      <c r="B7" s="667" t="s">
        <v>420</v>
      </c>
      <c r="C7" s="668" t="s">
        <v>421</v>
      </c>
      <c r="D7" s="667" t="s">
        <v>422</v>
      </c>
      <c r="E7" s="671" t="s">
        <v>423</v>
      </c>
      <c r="F7" s="672" t="s">
        <v>424</v>
      </c>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3" t="s">
        <v>425</v>
      </c>
      <c r="AL7" s="675" t="s">
        <v>426</v>
      </c>
      <c r="AM7" s="676" t="s">
        <v>427</v>
      </c>
      <c r="AN7" s="676"/>
    </row>
    <row r="8" spans="1:40" ht="15" customHeight="1">
      <c r="A8" s="666"/>
      <c r="B8" s="667"/>
      <c r="C8" s="669"/>
      <c r="D8" s="667"/>
      <c r="E8" s="671"/>
      <c r="F8" s="667" t="s">
        <v>217</v>
      </c>
      <c r="G8" s="667"/>
      <c r="H8" s="667"/>
      <c r="I8" s="667"/>
      <c r="J8" s="667"/>
      <c r="K8" s="667"/>
      <c r="L8" s="667"/>
      <c r="M8" s="667" t="s">
        <v>218</v>
      </c>
      <c r="N8" s="667"/>
      <c r="O8" s="667"/>
      <c r="P8" s="667"/>
      <c r="Q8" s="667"/>
      <c r="R8" s="667"/>
      <c r="S8" s="667"/>
      <c r="T8" s="667" t="s">
        <v>219</v>
      </c>
      <c r="U8" s="667"/>
      <c r="V8" s="667"/>
      <c r="W8" s="667"/>
      <c r="X8" s="667"/>
      <c r="Y8" s="667"/>
      <c r="Z8" s="667"/>
      <c r="AA8" s="667" t="s">
        <v>220</v>
      </c>
      <c r="AB8" s="667"/>
      <c r="AC8" s="667"/>
      <c r="AD8" s="667"/>
      <c r="AE8" s="667"/>
      <c r="AF8" s="667"/>
      <c r="AG8" s="667"/>
      <c r="AH8" s="667" t="s">
        <v>428</v>
      </c>
      <c r="AI8" s="667"/>
      <c r="AJ8" s="667"/>
      <c r="AK8" s="673"/>
      <c r="AL8" s="675"/>
      <c r="AM8" s="676"/>
      <c r="AN8" s="676"/>
    </row>
    <row r="9" spans="1:40" ht="15" customHeight="1">
      <c r="A9" s="666"/>
      <c r="B9" s="667"/>
      <c r="C9" s="669"/>
      <c r="D9" s="667"/>
      <c r="E9" s="671"/>
      <c r="F9" s="208" t="e">
        <f>DATE($M$2,$S$2,1)</f>
        <v>#NUM!</v>
      </c>
      <c r="G9" s="208" t="e">
        <f>DATE($M$2,$S$2,2)</f>
        <v>#NUM!</v>
      </c>
      <c r="H9" s="208" t="e">
        <f>DATE($M$2,$S$2,3)</f>
        <v>#NUM!</v>
      </c>
      <c r="I9" s="208" t="e">
        <f>DATE($M$2,$S$2,4)</f>
        <v>#NUM!</v>
      </c>
      <c r="J9" s="208" t="e">
        <f>DATE($M$2,$S$2,5)</f>
        <v>#NUM!</v>
      </c>
      <c r="K9" s="208" t="e">
        <f>DATE($M$2,$S$2,6)</f>
        <v>#NUM!</v>
      </c>
      <c r="L9" s="208" t="e">
        <f>DATE($M$2,$S$2,7)</f>
        <v>#NUM!</v>
      </c>
      <c r="M9" s="208" t="e">
        <f>DATE($M$2,$S$2,8)</f>
        <v>#NUM!</v>
      </c>
      <c r="N9" s="208" t="e">
        <f>DATE($M$2,$S$2,9)</f>
        <v>#NUM!</v>
      </c>
      <c r="O9" s="208" t="e">
        <f>DATE($M$2,$S$2,10)</f>
        <v>#NUM!</v>
      </c>
      <c r="P9" s="208" t="e">
        <f>DATE($M$2,$S$2,11)</f>
        <v>#NUM!</v>
      </c>
      <c r="Q9" s="208" t="e">
        <f>DATE($M$2,$S$2,12)</f>
        <v>#NUM!</v>
      </c>
      <c r="R9" s="208" t="e">
        <f>DATE($M$2,$S$2,13)</f>
        <v>#NUM!</v>
      </c>
      <c r="S9" s="208" t="e">
        <f>DATE($M$2,$S$2,14)</f>
        <v>#NUM!</v>
      </c>
      <c r="T9" s="208" t="e">
        <f>DATE($M$2,$S$2,15)</f>
        <v>#NUM!</v>
      </c>
      <c r="U9" s="208" t="e">
        <f>DATE($M$2,$S$2,16)</f>
        <v>#NUM!</v>
      </c>
      <c r="V9" s="208" t="e">
        <f>DATE($M$2,$S$2,17)</f>
        <v>#NUM!</v>
      </c>
      <c r="W9" s="208" t="e">
        <f>DATE($M$2,$S$2,18)</f>
        <v>#NUM!</v>
      </c>
      <c r="X9" s="208" t="e">
        <f>DATE($M$2,$S$2,19)</f>
        <v>#NUM!</v>
      </c>
      <c r="Y9" s="208" t="e">
        <f>DATE($M$2,$S$2,20)</f>
        <v>#NUM!</v>
      </c>
      <c r="Z9" s="208" t="e">
        <f>DATE($M$2,$S$2,21)</f>
        <v>#NUM!</v>
      </c>
      <c r="AA9" s="208" t="e">
        <f>DATE($M$2,$S$2,22)</f>
        <v>#NUM!</v>
      </c>
      <c r="AB9" s="208" t="e">
        <f>DATE($M$2,$S$2,23)</f>
        <v>#NUM!</v>
      </c>
      <c r="AC9" s="208" t="e">
        <f>DATE($M$2,$S$2,24)</f>
        <v>#NUM!</v>
      </c>
      <c r="AD9" s="208" t="e">
        <f>DATE($M$2,$S$2,25)</f>
        <v>#NUM!</v>
      </c>
      <c r="AE9" s="208" t="e">
        <f>DATE($M$2,$S$2,26)</f>
        <v>#NUM!</v>
      </c>
      <c r="AF9" s="208" t="e">
        <f>DATE($M$2,$S$2,27)</f>
        <v>#NUM!</v>
      </c>
      <c r="AG9" s="208" t="e">
        <f>DATE($M$2,$S$2,28)</f>
        <v>#NUM!</v>
      </c>
      <c r="AH9" s="208" t="e">
        <f>IF(DAY(EOMONTH(F9,0))&lt;29,"",DATE($M$2,$S$2,29))</f>
        <v>#NUM!</v>
      </c>
      <c r="AI9" s="208" t="e">
        <f>IF(DAY(EOMONTH(F9,0))&lt;30,"",DATE($M$2,$S$2,30))</f>
        <v>#NUM!</v>
      </c>
      <c r="AJ9" s="208" t="e">
        <f>IF(DAY(EOMONTH(F9,0))&lt;31,"",DATE($M$2,$S$2,31))</f>
        <v>#NUM!</v>
      </c>
      <c r="AK9" s="673"/>
      <c r="AL9" s="675"/>
      <c r="AM9" s="676"/>
      <c r="AN9" s="676"/>
    </row>
    <row r="10" spans="1:40" ht="15" customHeight="1">
      <c r="A10" s="666"/>
      <c r="B10" s="667"/>
      <c r="C10" s="670"/>
      <c r="D10" s="667"/>
      <c r="E10" s="671"/>
      <c r="F10" s="209" t="e">
        <f>DATE($M$2,$S$2,1)</f>
        <v>#NUM!</v>
      </c>
      <c r="G10" s="209" t="e">
        <f>DATE($M$2,$S$2,2)</f>
        <v>#NUM!</v>
      </c>
      <c r="H10" s="209" t="e">
        <f>DATE($M$2,$S$2,3)</f>
        <v>#NUM!</v>
      </c>
      <c r="I10" s="209" t="e">
        <f>DATE($M$2,$S$2,4)</f>
        <v>#NUM!</v>
      </c>
      <c r="J10" s="209" t="e">
        <f>DATE($M$2,$S$2,5)</f>
        <v>#NUM!</v>
      </c>
      <c r="K10" s="209" t="e">
        <f>DATE($M$2,$S$2,6)</f>
        <v>#NUM!</v>
      </c>
      <c r="L10" s="209" t="e">
        <f>DATE($M$2,$S$2,7)</f>
        <v>#NUM!</v>
      </c>
      <c r="M10" s="209" t="e">
        <f>DATE($M$2,$S$2,8)</f>
        <v>#NUM!</v>
      </c>
      <c r="N10" s="209" t="e">
        <f>DATE($M$2,$S$2,9)</f>
        <v>#NUM!</v>
      </c>
      <c r="O10" s="209" t="e">
        <f>DATE($M$2,$S$2,10)</f>
        <v>#NUM!</v>
      </c>
      <c r="P10" s="209" t="e">
        <f>DATE($M$2,$S$2,11)</f>
        <v>#NUM!</v>
      </c>
      <c r="Q10" s="209" t="e">
        <f>DATE($M$2,$S$2,12)</f>
        <v>#NUM!</v>
      </c>
      <c r="R10" s="209" t="e">
        <f>DATE($M$2,$S$2,13)</f>
        <v>#NUM!</v>
      </c>
      <c r="S10" s="209" t="e">
        <f>DATE($M$2,$S$2,14)</f>
        <v>#NUM!</v>
      </c>
      <c r="T10" s="209" t="e">
        <f>DATE($M$2,$S$2,15)</f>
        <v>#NUM!</v>
      </c>
      <c r="U10" s="209" t="e">
        <f>DATE($M$2,$S$2,16)</f>
        <v>#NUM!</v>
      </c>
      <c r="V10" s="209" t="e">
        <f>DATE($M$2,$S$2,17)</f>
        <v>#NUM!</v>
      </c>
      <c r="W10" s="209" t="e">
        <f>DATE($M$2,$S$2,18)</f>
        <v>#NUM!</v>
      </c>
      <c r="X10" s="209" t="e">
        <f>DATE($M$2,$S$2,19)</f>
        <v>#NUM!</v>
      </c>
      <c r="Y10" s="209" t="e">
        <f>DATE($M$2,$S$2,20)</f>
        <v>#NUM!</v>
      </c>
      <c r="Z10" s="209" t="e">
        <f>DATE($M$2,$S$2,21)</f>
        <v>#NUM!</v>
      </c>
      <c r="AA10" s="209" t="e">
        <f>DATE($M$2,$S$2,22)</f>
        <v>#NUM!</v>
      </c>
      <c r="AB10" s="209" t="e">
        <f>DATE($M$2,$S$2,23)</f>
        <v>#NUM!</v>
      </c>
      <c r="AC10" s="209" t="e">
        <f>DATE($M$2,$S$2,24)</f>
        <v>#NUM!</v>
      </c>
      <c r="AD10" s="209" t="e">
        <f>DATE($M$2,$S$2,25)</f>
        <v>#NUM!</v>
      </c>
      <c r="AE10" s="209" t="e">
        <f>DATE($M$2,$S$2,26)</f>
        <v>#NUM!</v>
      </c>
      <c r="AF10" s="209" t="e">
        <f>DATE($M$2,$S$2,27)</f>
        <v>#NUM!</v>
      </c>
      <c r="AG10" s="209" t="e">
        <f>DATE($M$2,$S$2,28)</f>
        <v>#NUM!</v>
      </c>
      <c r="AH10" s="209" t="e">
        <f>IF(DAY(EOMONTH(F10,0))&lt;29,"",DATE($M$2,$S$2,29))</f>
        <v>#NUM!</v>
      </c>
      <c r="AI10" s="209" t="e">
        <f>IF(DAY(EOMONTH(F10,0))&lt;30,"",DATE($M$2,$S$2,30))</f>
        <v>#NUM!</v>
      </c>
      <c r="AJ10" s="209" t="e">
        <f>IF(DAY(EOMONTH(F10,0))&lt;31,"",DATE($M$2,$S$2,31))</f>
        <v>#NUM!</v>
      </c>
      <c r="AK10" s="673"/>
      <c r="AL10" s="675"/>
      <c r="AM10" s="676"/>
      <c r="AN10" s="676"/>
    </row>
    <row r="11" spans="1:40" ht="18" customHeight="1">
      <c r="A11" s="210">
        <v>1</v>
      </c>
      <c r="B11" s="211"/>
      <c r="C11" s="212"/>
      <c r="D11" s="213"/>
      <c r="E11" s="214"/>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f>+SUM(F11:AJ11)</f>
        <v>0</v>
      </c>
      <c r="AL11" s="217" t="e">
        <f>IF($AK$3="４週",AK11/4,AK11/(DAY(EOMONTH($F$9,0))/7))</f>
        <v>#NUM!</v>
      </c>
      <c r="AM11" s="674"/>
      <c r="AN11" s="674"/>
    </row>
    <row r="12" spans="1:40" ht="18" customHeight="1">
      <c r="A12" s="210">
        <v>2</v>
      </c>
      <c r="B12" s="211"/>
      <c r="C12" s="212"/>
      <c r="D12" s="213"/>
      <c r="E12" s="214"/>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f t="shared" ref="AK12:AK31" si="0">+SUM(F12:AJ12)</f>
        <v>0</v>
      </c>
      <c r="AL12" s="217" t="e">
        <f>IF($AK$3="４週",AK12/4,AK12/(DAY(EOMONTH($F$9,0))/7))</f>
        <v>#NUM!</v>
      </c>
      <c r="AM12" s="674"/>
      <c r="AN12" s="674"/>
    </row>
    <row r="13" spans="1:40" ht="18" customHeight="1">
      <c r="A13" s="210">
        <v>3</v>
      </c>
      <c r="B13" s="211"/>
      <c r="C13" s="212"/>
      <c r="D13" s="213"/>
      <c r="E13" s="214"/>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f t="shared" si="0"/>
        <v>0</v>
      </c>
      <c r="AL13" s="217" t="e">
        <f>IF($AK$3="４週",AK13/4,AK13/(DAY(EOMONTH($F$9,0))/7))</f>
        <v>#NUM!</v>
      </c>
      <c r="AM13" s="674"/>
      <c r="AN13" s="674"/>
    </row>
    <row r="14" spans="1:40" ht="18" customHeight="1">
      <c r="A14" s="210">
        <v>4</v>
      </c>
      <c r="B14" s="211"/>
      <c r="C14" s="212"/>
      <c r="D14" s="213"/>
      <c r="E14" s="214"/>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f t="shared" si="0"/>
        <v>0</v>
      </c>
      <c r="AL14" s="217" t="e">
        <f>IF($AK$3="４週",AK14/4,AK14/(DAY(EOMONTH($F$9,0))/7))</f>
        <v>#NUM!</v>
      </c>
      <c r="AM14" s="674"/>
      <c r="AN14" s="674"/>
    </row>
    <row r="15" spans="1:40" ht="18" customHeight="1">
      <c r="A15" s="210">
        <v>5</v>
      </c>
      <c r="B15" s="211"/>
      <c r="C15" s="212"/>
      <c r="D15" s="213"/>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f t="shared" si="0"/>
        <v>0</v>
      </c>
      <c r="AL15" s="217" t="e">
        <f t="shared" ref="AL15:AL30" si="1">IF($AK$3="４週",AK15/4,AK15/(DAY(EOMONTH($F$9,0))/7))</f>
        <v>#NUM!</v>
      </c>
      <c r="AM15" s="674"/>
      <c r="AN15" s="674"/>
    </row>
    <row r="16" spans="1:40" ht="18" customHeight="1">
      <c r="A16" s="210">
        <v>6</v>
      </c>
      <c r="B16" s="211"/>
      <c r="C16" s="212"/>
      <c r="D16" s="213"/>
      <c r="E16" s="214"/>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f t="shared" si="0"/>
        <v>0</v>
      </c>
      <c r="AL16" s="217" t="e">
        <f t="shared" si="1"/>
        <v>#NUM!</v>
      </c>
      <c r="AM16" s="674"/>
      <c r="AN16" s="674"/>
    </row>
    <row r="17" spans="1:40" ht="18" customHeight="1">
      <c r="A17" s="210">
        <v>7</v>
      </c>
      <c r="B17" s="211"/>
      <c r="C17" s="212"/>
      <c r="D17" s="213"/>
      <c r="E17" s="214"/>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f t="shared" si="0"/>
        <v>0</v>
      </c>
      <c r="AL17" s="217" t="e">
        <f t="shared" si="1"/>
        <v>#NUM!</v>
      </c>
      <c r="AM17" s="674"/>
      <c r="AN17" s="674"/>
    </row>
    <row r="18" spans="1:40" ht="18" customHeight="1">
      <c r="A18" s="210">
        <v>8</v>
      </c>
      <c r="B18" s="211"/>
      <c r="C18" s="212"/>
      <c r="D18" s="213"/>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f t="shared" si="0"/>
        <v>0</v>
      </c>
      <c r="AL18" s="217" t="e">
        <f t="shared" si="1"/>
        <v>#NUM!</v>
      </c>
      <c r="AM18" s="674"/>
      <c r="AN18" s="674"/>
    </row>
    <row r="19" spans="1:40" ht="18" customHeight="1">
      <c r="A19" s="210">
        <v>9</v>
      </c>
      <c r="B19" s="211"/>
      <c r="C19" s="212"/>
      <c r="D19" s="213"/>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6">
        <f t="shared" si="0"/>
        <v>0</v>
      </c>
      <c r="AL19" s="217" t="e">
        <f t="shared" si="1"/>
        <v>#NUM!</v>
      </c>
      <c r="AM19" s="674"/>
      <c r="AN19" s="674"/>
    </row>
    <row r="20" spans="1:40" ht="18" customHeight="1">
      <c r="A20" s="210">
        <v>10</v>
      </c>
      <c r="B20" s="211"/>
      <c r="C20" s="212"/>
      <c r="D20" s="213"/>
      <c r="E20" s="214"/>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f t="shared" si="0"/>
        <v>0</v>
      </c>
      <c r="AL20" s="217" t="e">
        <f t="shared" si="1"/>
        <v>#NUM!</v>
      </c>
      <c r="AM20" s="674"/>
      <c r="AN20" s="674"/>
    </row>
    <row r="21" spans="1:40" ht="18" customHeight="1">
      <c r="A21" s="210">
        <v>11</v>
      </c>
      <c r="B21" s="211"/>
      <c r="C21" s="212"/>
      <c r="D21" s="213"/>
      <c r="E21" s="214"/>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f t="shared" si="0"/>
        <v>0</v>
      </c>
      <c r="AL21" s="217" t="e">
        <f t="shared" si="1"/>
        <v>#NUM!</v>
      </c>
      <c r="AM21" s="674"/>
      <c r="AN21" s="674"/>
    </row>
    <row r="22" spans="1:40" ht="18" customHeight="1">
      <c r="A22" s="210">
        <v>12</v>
      </c>
      <c r="B22" s="211"/>
      <c r="C22" s="212"/>
      <c r="D22" s="213"/>
      <c r="E22" s="214"/>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6">
        <f t="shared" si="0"/>
        <v>0</v>
      </c>
      <c r="AL22" s="217" t="e">
        <f t="shared" si="1"/>
        <v>#NUM!</v>
      </c>
      <c r="AM22" s="674"/>
      <c r="AN22" s="674"/>
    </row>
    <row r="23" spans="1:40" ht="18" customHeight="1">
      <c r="A23" s="210">
        <v>13</v>
      </c>
      <c r="B23" s="211"/>
      <c r="C23" s="212"/>
      <c r="D23" s="213"/>
      <c r="E23" s="214"/>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f t="shared" si="0"/>
        <v>0</v>
      </c>
      <c r="AL23" s="217" t="e">
        <f t="shared" si="1"/>
        <v>#NUM!</v>
      </c>
      <c r="AM23" s="674"/>
      <c r="AN23" s="674"/>
    </row>
    <row r="24" spans="1:40" ht="18" customHeight="1">
      <c r="A24" s="210">
        <v>14</v>
      </c>
      <c r="B24" s="211"/>
      <c r="C24" s="212"/>
      <c r="D24" s="213"/>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f t="shared" si="0"/>
        <v>0</v>
      </c>
      <c r="AL24" s="217" t="e">
        <f t="shared" si="1"/>
        <v>#NUM!</v>
      </c>
      <c r="AM24" s="674"/>
      <c r="AN24" s="674"/>
    </row>
    <row r="25" spans="1:40" ht="18" customHeight="1">
      <c r="A25" s="210">
        <v>15</v>
      </c>
      <c r="B25" s="211"/>
      <c r="C25" s="212"/>
      <c r="D25" s="213"/>
      <c r="E25" s="214"/>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f t="shared" si="0"/>
        <v>0</v>
      </c>
      <c r="AL25" s="217" t="e">
        <f t="shared" si="1"/>
        <v>#NUM!</v>
      </c>
      <c r="AM25" s="674"/>
      <c r="AN25" s="674"/>
    </row>
    <row r="26" spans="1:40" ht="18" customHeight="1">
      <c r="A26" s="210">
        <v>16</v>
      </c>
      <c r="B26" s="211"/>
      <c r="C26" s="212"/>
      <c r="D26" s="213"/>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f t="shared" si="0"/>
        <v>0</v>
      </c>
      <c r="AL26" s="217" t="e">
        <f t="shared" si="1"/>
        <v>#NUM!</v>
      </c>
      <c r="AM26" s="674"/>
      <c r="AN26" s="674"/>
    </row>
    <row r="27" spans="1:40" ht="18" customHeight="1">
      <c r="A27" s="210">
        <v>17</v>
      </c>
      <c r="B27" s="211"/>
      <c r="C27" s="212"/>
      <c r="D27" s="213"/>
      <c r="E27" s="214"/>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f t="shared" si="0"/>
        <v>0</v>
      </c>
      <c r="AL27" s="217" t="e">
        <f t="shared" si="1"/>
        <v>#NUM!</v>
      </c>
      <c r="AM27" s="674"/>
      <c r="AN27" s="674"/>
    </row>
    <row r="28" spans="1:40" ht="18" customHeight="1">
      <c r="A28" s="210">
        <v>18</v>
      </c>
      <c r="B28" s="211"/>
      <c r="C28" s="212"/>
      <c r="D28" s="213"/>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f t="shared" si="0"/>
        <v>0</v>
      </c>
      <c r="AL28" s="217" t="e">
        <f t="shared" si="1"/>
        <v>#NUM!</v>
      </c>
      <c r="AM28" s="674"/>
      <c r="AN28" s="674"/>
    </row>
    <row r="29" spans="1:40" ht="18" customHeight="1">
      <c r="A29" s="210">
        <v>19</v>
      </c>
      <c r="B29" s="211"/>
      <c r="C29" s="212"/>
      <c r="D29" s="213"/>
      <c r="E29" s="214"/>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6">
        <f t="shared" si="0"/>
        <v>0</v>
      </c>
      <c r="AL29" s="217" t="e">
        <f t="shared" si="1"/>
        <v>#NUM!</v>
      </c>
      <c r="AM29" s="674"/>
      <c r="AN29" s="674"/>
    </row>
    <row r="30" spans="1:40" ht="18" customHeight="1">
      <c r="A30" s="210">
        <v>20</v>
      </c>
      <c r="B30" s="211"/>
      <c r="C30" s="212"/>
      <c r="D30" s="213"/>
      <c r="E30" s="214"/>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6">
        <f t="shared" si="0"/>
        <v>0</v>
      </c>
      <c r="AL30" s="217" t="e">
        <f t="shared" si="1"/>
        <v>#NUM!</v>
      </c>
      <c r="AM30" s="674"/>
      <c r="AN30" s="674"/>
    </row>
    <row r="31" spans="1:40" ht="18" customHeight="1">
      <c r="A31" s="671" t="s">
        <v>221</v>
      </c>
      <c r="B31" s="681"/>
      <c r="C31" s="681"/>
      <c r="D31" s="681"/>
      <c r="E31" s="681"/>
      <c r="F31" s="218">
        <f>+SUM(F11:F30)</f>
        <v>0</v>
      </c>
      <c r="G31" s="218">
        <f t="shared" ref="G31:AJ31" si="2">+SUM(G11:G30)</f>
        <v>0</v>
      </c>
      <c r="H31" s="218">
        <f t="shared" si="2"/>
        <v>0</v>
      </c>
      <c r="I31" s="218">
        <f t="shared" si="2"/>
        <v>0</v>
      </c>
      <c r="J31" s="218">
        <f t="shared" si="2"/>
        <v>0</v>
      </c>
      <c r="K31" s="218">
        <f t="shared" si="2"/>
        <v>0</v>
      </c>
      <c r="L31" s="218">
        <f t="shared" si="2"/>
        <v>0</v>
      </c>
      <c r="M31" s="218">
        <f t="shared" si="2"/>
        <v>0</v>
      </c>
      <c r="N31" s="218">
        <f t="shared" si="2"/>
        <v>0</v>
      </c>
      <c r="O31" s="218">
        <f t="shared" si="2"/>
        <v>0</v>
      </c>
      <c r="P31" s="218">
        <f t="shared" si="2"/>
        <v>0</v>
      </c>
      <c r="Q31" s="218">
        <f t="shared" si="2"/>
        <v>0</v>
      </c>
      <c r="R31" s="218">
        <f t="shared" si="2"/>
        <v>0</v>
      </c>
      <c r="S31" s="218">
        <f t="shared" si="2"/>
        <v>0</v>
      </c>
      <c r="T31" s="218">
        <f t="shared" si="2"/>
        <v>0</v>
      </c>
      <c r="U31" s="218">
        <f t="shared" si="2"/>
        <v>0</v>
      </c>
      <c r="V31" s="218">
        <f t="shared" si="2"/>
        <v>0</v>
      </c>
      <c r="W31" s="218">
        <f t="shared" si="2"/>
        <v>0</v>
      </c>
      <c r="X31" s="218">
        <f t="shared" si="2"/>
        <v>0</v>
      </c>
      <c r="Y31" s="218">
        <f t="shared" si="2"/>
        <v>0</v>
      </c>
      <c r="Z31" s="218">
        <f t="shared" si="2"/>
        <v>0</v>
      </c>
      <c r="AA31" s="218">
        <f t="shared" si="2"/>
        <v>0</v>
      </c>
      <c r="AB31" s="218">
        <f t="shared" si="2"/>
        <v>0</v>
      </c>
      <c r="AC31" s="218">
        <f t="shared" si="2"/>
        <v>0</v>
      </c>
      <c r="AD31" s="218">
        <f t="shared" si="2"/>
        <v>0</v>
      </c>
      <c r="AE31" s="218">
        <f t="shared" si="2"/>
        <v>0</v>
      </c>
      <c r="AF31" s="218">
        <f t="shared" si="2"/>
        <v>0</v>
      </c>
      <c r="AG31" s="218">
        <f t="shared" si="2"/>
        <v>0</v>
      </c>
      <c r="AH31" s="218">
        <f t="shared" si="2"/>
        <v>0</v>
      </c>
      <c r="AI31" s="218">
        <f t="shared" si="2"/>
        <v>0</v>
      </c>
      <c r="AJ31" s="218">
        <f t="shared" si="2"/>
        <v>0</v>
      </c>
      <c r="AK31" s="216">
        <f t="shared" si="0"/>
        <v>0</v>
      </c>
      <c r="AL31" s="217" t="e">
        <f>IF($AK$3="４週",AK31/4,AK31/(DAY(EOMONTH($F$9,0))/7))</f>
        <v>#NUM!</v>
      </c>
      <c r="AM31" s="666"/>
      <c r="AN31" s="666"/>
    </row>
    <row r="32" spans="1:40" ht="18" customHeight="1">
      <c r="A32" s="681" t="s">
        <v>222</v>
      </c>
      <c r="B32" s="681"/>
      <c r="C32" s="681"/>
      <c r="D32" s="681"/>
      <c r="E32" s="68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8"/>
      <c r="AL32" s="220"/>
      <c r="AM32" s="666"/>
      <c r="AN32" s="666"/>
    </row>
    <row r="33" spans="1:43" ht="15" customHeight="1">
      <c r="A33" s="207"/>
      <c r="B33" s="207"/>
      <c r="C33" s="207"/>
      <c r="D33" s="207"/>
      <c r="E33" s="20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07"/>
      <c r="AL33" s="207"/>
      <c r="AM33" s="92"/>
    </row>
    <row r="34" spans="1:43" ht="15" customHeight="1">
      <c r="A34" s="207"/>
      <c r="B34" s="207"/>
      <c r="C34" s="207"/>
      <c r="D34" s="207"/>
      <c r="E34" s="20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07"/>
      <c r="AL34" s="207"/>
      <c r="AM34" s="92"/>
    </row>
    <row r="35" spans="1:43" ht="21" customHeight="1">
      <c r="A35" s="129" t="s">
        <v>434</v>
      </c>
      <c r="B35" s="207"/>
      <c r="C35" s="207"/>
      <c r="D35" s="207"/>
      <c r="E35" s="207"/>
      <c r="F35" s="207"/>
      <c r="G35" s="221"/>
      <c r="H35" s="221"/>
      <c r="I35" s="221"/>
      <c r="J35" s="221"/>
      <c r="K35" s="221"/>
      <c r="L35" s="221"/>
      <c r="M35" s="221"/>
      <c r="N35" s="221"/>
      <c r="O35" s="221"/>
      <c r="AM35" s="207"/>
      <c r="AN35" s="92"/>
    </row>
    <row r="36" spans="1:43" ht="24.95" customHeight="1">
      <c r="A36" s="667"/>
      <c r="B36" s="667"/>
      <c r="C36" s="667"/>
      <c r="D36" s="222">
        <v>4</v>
      </c>
      <c r="E36" s="222">
        <v>5</v>
      </c>
      <c r="F36" s="680">
        <v>6</v>
      </c>
      <c r="G36" s="680"/>
      <c r="H36" s="680"/>
      <c r="I36" s="680">
        <v>7</v>
      </c>
      <c r="J36" s="680"/>
      <c r="K36" s="680"/>
      <c r="L36" s="680">
        <v>8</v>
      </c>
      <c r="M36" s="680"/>
      <c r="N36" s="680"/>
      <c r="O36" s="680">
        <v>9</v>
      </c>
      <c r="P36" s="680"/>
      <c r="Q36" s="680"/>
      <c r="R36" s="680">
        <v>10</v>
      </c>
      <c r="S36" s="680"/>
      <c r="T36" s="680"/>
      <c r="U36" s="680">
        <v>11</v>
      </c>
      <c r="V36" s="680"/>
      <c r="W36" s="680"/>
      <c r="X36" s="680">
        <v>12</v>
      </c>
      <c r="Y36" s="680"/>
      <c r="Z36" s="680"/>
      <c r="AA36" s="680">
        <v>1</v>
      </c>
      <c r="AB36" s="680"/>
      <c r="AC36" s="680"/>
      <c r="AD36" s="680">
        <v>2</v>
      </c>
      <c r="AE36" s="680"/>
      <c r="AF36" s="680"/>
      <c r="AG36" s="680">
        <v>3</v>
      </c>
      <c r="AH36" s="680"/>
      <c r="AI36" s="680"/>
      <c r="AJ36" s="667" t="s">
        <v>3</v>
      </c>
      <c r="AK36" s="667"/>
      <c r="AL36" s="223" t="s">
        <v>435</v>
      </c>
      <c r="AM36" s="683" t="s">
        <v>436</v>
      </c>
      <c r="AN36" s="684"/>
      <c r="AO36" s="224"/>
      <c r="AP36" s="224"/>
      <c r="AQ36" s="224"/>
    </row>
    <row r="37" spans="1:43" ht="21.95" customHeight="1">
      <c r="A37" s="692" t="s">
        <v>437</v>
      </c>
      <c r="B37" s="692"/>
      <c r="C37" s="692"/>
      <c r="D37" s="225">
        <f>SUM(D38,D39,D40,D41,D43,D45)</f>
        <v>0</v>
      </c>
      <c r="E37" s="225">
        <f>SUM(E38,E39,E40,E41,E43,E45)</f>
        <v>0</v>
      </c>
      <c r="F37" s="677">
        <f>SUM(F38,F39,F40,F41,F43,F45)</f>
        <v>0</v>
      </c>
      <c r="G37" s="678"/>
      <c r="H37" s="679"/>
      <c r="I37" s="677">
        <f>SUM(I38,I39,I40,I41,I43,I45)</f>
        <v>0</v>
      </c>
      <c r="J37" s="678">
        <f t="shared" ref="J37:AI37" si="3">SUM(J38,J39,J40,J41,J43,J45)</f>
        <v>0</v>
      </c>
      <c r="K37" s="679">
        <f t="shared" si="3"/>
        <v>0</v>
      </c>
      <c r="L37" s="677">
        <f>SUM(L38,L39,L40,L41,L43,L45)</f>
        <v>0</v>
      </c>
      <c r="M37" s="678"/>
      <c r="N37" s="679"/>
      <c r="O37" s="677">
        <f>SUM(O38,O39,O40,O41,O43,O45)</f>
        <v>0</v>
      </c>
      <c r="P37" s="678"/>
      <c r="Q37" s="679"/>
      <c r="R37" s="677">
        <f>SUM(R38,R39,R40,R41,R43,R45)</f>
        <v>0</v>
      </c>
      <c r="S37" s="678"/>
      <c r="T37" s="679"/>
      <c r="U37" s="677">
        <f>SUM(U38,U39,U40,U41,U43,U45)</f>
        <v>0</v>
      </c>
      <c r="V37" s="678">
        <f t="shared" si="3"/>
        <v>0</v>
      </c>
      <c r="W37" s="679">
        <f t="shared" si="3"/>
        <v>0</v>
      </c>
      <c r="X37" s="677">
        <f>SUM(X38,X39,X40,X41,X43,X45)</f>
        <v>0</v>
      </c>
      <c r="Y37" s="678">
        <f t="shared" si="3"/>
        <v>0</v>
      </c>
      <c r="Z37" s="679">
        <f t="shared" si="3"/>
        <v>0</v>
      </c>
      <c r="AA37" s="677">
        <f>SUM(AA38,AA39,AA40,AA41,AA43,AA45)</f>
        <v>0</v>
      </c>
      <c r="AB37" s="678">
        <f t="shared" si="3"/>
        <v>0</v>
      </c>
      <c r="AC37" s="679">
        <f t="shared" si="3"/>
        <v>0</v>
      </c>
      <c r="AD37" s="677">
        <f>SUM(AD38,AD39,AD40,AD41,AD43,AD45)</f>
        <v>0</v>
      </c>
      <c r="AE37" s="678">
        <f t="shared" si="3"/>
        <v>0</v>
      </c>
      <c r="AF37" s="679">
        <f t="shared" si="3"/>
        <v>0</v>
      </c>
      <c r="AG37" s="677">
        <f>SUM(AG38,AG39,AG40,AG41,AG43,AG45)</f>
        <v>0</v>
      </c>
      <c r="AH37" s="678">
        <f t="shared" si="3"/>
        <v>0</v>
      </c>
      <c r="AI37" s="679">
        <f t="shared" si="3"/>
        <v>0</v>
      </c>
      <c r="AJ37" s="686">
        <f>SUM(D37:AI37)</f>
        <v>0</v>
      </c>
      <c r="AK37" s="686"/>
      <c r="AL37" s="226" t="e">
        <f>ROUNDUP(AJ37/AJ47,1)</f>
        <v>#DIV/0!</v>
      </c>
      <c r="AM37" s="687"/>
      <c r="AN37" s="688"/>
      <c r="AO37" s="224"/>
      <c r="AP37" s="224"/>
      <c r="AQ37" s="224"/>
    </row>
    <row r="38" spans="1:43" ht="21.95" customHeight="1">
      <c r="A38" s="689" t="s">
        <v>438</v>
      </c>
      <c r="B38" s="690"/>
      <c r="C38" s="691"/>
      <c r="D38" s="215"/>
      <c r="E38" s="21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c r="AH38" s="685"/>
      <c r="AI38" s="685"/>
      <c r="AJ38" s="686">
        <f>SUM(D38:AI38)</f>
        <v>0</v>
      </c>
      <c r="AK38" s="686"/>
      <c r="AL38" s="226" t="e">
        <f t="shared" ref="AL38:AL46" si="4">ROUNDUP(AJ38/$AJ$47,1)</f>
        <v>#DIV/0!</v>
      </c>
      <c r="AM38" s="687"/>
      <c r="AN38" s="688"/>
      <c r="AO38" s="224"/>
      <c r="AP38" s="224"/>
      <c r="AQ38" s="224"/>
    </row>
    <row r="39" spans="1:43" ht="21.95" customHeight="1">
      <c r="A39" s="689" t="s">
        <v>439</v>
      </c>
      <c r="B39" s="690"/>
      <c r="C39" s="691"/>
      <c r="D39" s="215"/>
      <c r="E39" s="21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5"/>
      <c r="AI39" s="685"/>
      <c r="AJ39" s="686">
        <f>SUM(D39:AI39)</f>
        <v>0</v>
      </c>
      <c r="AK39" s="686"/>
      <c r="AL39" s="226" t="e">
        <f t="shared" si="4"/>
        <v>#DIV/0!</v>
      </c>
      <c r="AM39" s="687"/>
      <c r="AN39" s="688"/>
      <c r="AO39" s="224"/>
      <c r="AP39" s="224"/>
      <c r="AQ39" s="224"/>
    </row>
    <row r="40" spans="1:43" ht="21.95" customHeight="1">
      <c r="A40" s="689" t="s">
        <v>440</v>
      </c>
      <c r="B40" s="690"/>
      <c r="C40" s="691"/>
      <c r="D40" s="215"/>
      <c r="E40" s="215"/>
      <c r="F40" s="685"/>
      <c r="G40" s="685"/>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c r="AH40" s="685"/>
      <c r="AI40" s="685"/>
      <c r="AJ40" s="686">
        <f>SUM(D40:AI40)</f>
        <v>0</v>
      </c>
      <c r="AK40" s="686"/>
      <c r="AL40" s="226" t="e">
        <f t="shared" si="4"/>
        <v>#DIV/0!</v>
      </c>
      <c r="AM40" s="687"/>
      <c r="AN40" s="688"/>
      <c r="AO40" s="224"/>
      <c r="AP40" s="224"/>
      <c r="AQ40" s="224"/>
    </row>
    <row r="41" spans="1:43" ht="21.95" customHeight="1">
      <c r="A41" s="697" t="s">
        <v>441</v>
      </c>
      <c r="B41" s="690"/>
      <c r="C41" s="691"/>
      <c r="D41" s="215"/>
      <c r="E41" s="215"/>
      <c r="F41" s="685"/>
      <c r="G41" s="685"/>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6">
        <f t="shared" ref="AJ41:AJ45" si="5">SUM(D41:AI41)</f>
        <v>0</v>
      </c>
      <c r="AK41" s="686"/>
      <c r="AL41" s="226" t="e">
        <f t="shared" si="4"/>
        <v>#DIV/0!</v>
      </c>
      <c r="AM41" s="687"/>
      <c r="AN41" s="688"/>
      <c r="AO41" s="224"/>
      <c r="AP41" s="224"/>
      <c r="AQ41" s="224"/>
    </row>
    <row r="42" spans="1:43" s="229" customFormat="1" ht="21.95" customHeight="1">
      <c r="A42" s="227"/>
      <c r="B42" s="693" t="s">
        <v>442</v>
      </c>
      <c r="C42" s="694"/>
      <c r="D42" s="215"/>
      <c r="E42" s="21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6">
        <f>SUM(D42:AI42)</f>
        <v>0</v>
      </c>
      <c r="AK42" s="686"/>
      <c r="AL42" s="226" t="e">
        <f t="shared" si="4"/>
        <v>#DIV/0!</v>
      </c>
      <c r="AM42" s="695" t="e">
        <f>ROUNDUP($AJ$42/$AJ$47,1)</f>
        <v>#DIV/0!</v>
      </c>
      <c r="AN42" s="696"/>
      <c r="AO42" s="228"/>
      <c r="AP42" s="228"/>
      <c r="AQ42" s="228"/>
    </row>
    <row r="43" spans="1:43" ht="21.95" customHeight="1">
      <c r="A43" s="697" t="s">
        <v>443</v>
      </c>
      <c r="B43" s="690"/>
      <c r="C43" s="691"/>
      <c r="D43" s="215"/>
      <c r="E43" s="21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6">
        <f t="shared" si="5"/>
        <v>0</v>
      </c>
      <c r="AK43" s="686"/>
      <c r="AL43" s="226" t="e">
        <f t="shared" si="4"/>
        <v>#DIV/0!</v>
      </c>
      <c r="AM43" s="687"/>
      <c r="AN43" s="688"/>
      <c r="AO43" s="224"/>
      <c r="AP43" s="224"/>
      <c r="AQ43" s="224"/>
    </row>
    <row r="44" spans="1:43" s="229" customFormat="1" ht="21.95" customHeight="1">
      <c r="A44" s="230"/>
      <c r="B44" s="693" t="s">
        <v>444</v>
      </c>
      <c r="C44" s="694"/>
      <c r="D44" s="215"/>
      <c r="E44" s="21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5"/>
      <c r="AJ44" s="686">
        <f>SUM(D44:AI44)</f>
        <v>0</v>
      </c>
      <c r="AK44" s="686"/>
      <c r="AL44" s="226" t="e">
        <f t="shared" si="4"/>
        <v>#DIV/0!</v>
      </c>
      <c r="AM44" s="695" t="e">
        <f>ROUNDUP($AJ$44/$AJ$47,1)</f>
        <v>#DIV/0!</v>
      </c>
      <c r="AN44" s="696"/>
      <c r="AO44" s="228"/>
      <c r="AP44" s="228"/>
      <c r="AQ44" s="228"/>
    </row>
    <row r="45" spans="1:43" ht="21.95" customHeight="1">
      <c r="A45" s="697" t="s">
        <v>445</v>
      </c>
      <c r="B45" s="690"/>
      <c r="C45" s="691"/>
      <c r="D45" s="215"/>
      <c r="E45" s="215"/>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5"/>
      <c r="AH45" s="685"/>
      <c r="AI45" s="685"/>
      <c r="AJ45" s="686">
        <f t="shared" si="5"/>
        <v>0</v>
      </c>
      <c r="AK45" s="686"/>
      <c r="AL45" s="226" t="e">
        <f t="shared" si="4"/>
        <v>#DIV/0!</v>
      </c>
      <c r="AM45" s="687"/>
      <c r="AN45" s="688"/>
      <c r="AO45" s="224"/>
      <c r="AP45" s="224"/>
      <c r="AQ45" s="224"/>
    </row>
    <row r="46" spans="1:43" s="229" customFormat="1" ht="21.95" customHeight="1">
      <c r="A46" s="227"/>
      <c r="B46" s="693" t="s">
        <v>442</v>
      </c>
      <c r="C46" s="694"/>
      <c r="D46" s="215"/>
      <c r="E46" s="21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5"/>
      <c r="AI46" s="685"/>
      <c r="AJ46" s="686">
        <f>SUM(D46:AI46)</f>
        <v>0</v>
      </c>
      <c r="AK46" s="686"/>
      <c r="AL46" s="226" t="e">
        <f t="shared" si="4"/>
        <v>#DIV/0!</v>
      </c>
      <c r="AM46" s="695" t="e">
        <f>ROUNDUP($AJ$46/$AJ$47,1)</f>
        <v>#DIV/0!</v>
      </c>
      <c r="AN46" s="696"/>
      <c r="AO46" s="228"/>
      <c r="AP46" s="228"/>
      <c r="AQ46" s="228"/>
    </row>
    <row r="47" spans="1:43" ht="21.95" customHeight="1">
      <c r="A47" s="692" t="s">
        <v>446</v>
      </c>
      <c r="B47" s="692"/>
      <c r="C47" s="692"/>
      <c r="D47" s="215"/>
      <c r="E47" s="21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6">
        <f>+SUM(D47:AI47)</f>
        <v>0</v>
      </c>
      <c r="AK47" s="686"/>
      <c r="AL47" s="231"/>
      <c r="AM47" s="687"/>
      <c r="AN47" s="688"/>
      <c r="AO47" s="224"/>
      <c r="AP47" s="224"/>
      <c r="AQ47" s="224"/>
    </row>
    <row r="48" spans="1:43" ht="5.0999999999999996" customHeight="1">
      <c r="A48" s="232"/>
      <c r="B48" s="232"/>
      <c r="C48" s="232"/>
      <c r="D48" s="224"/>
      <c r="E48" s="224"/>
      <c r="F48" s="224"/>
      <c r="G48" s="224"/>
      <c r="H48" s="224"/>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33"/>
      <c r="AK48" s="221"/>
      <c r="AL48" s="207"/>
      <c r="AM48" s="207"/>
      <c r="AN48" s="92"/>
    </row>
    <row r="49" spans="1:40" ht="18" customHeight="1">
      <c r="A49" s="129" t="s">
        <v>447</v>
      </c>
      <c r="B49" s="221"/>
      <c r="D49" s="221"/>
      <c r="E49" s="221"/>
      <c r="F49" s="221"/>
      <c r="G49" s="221"/>
      <c r="H49" s="221"/>
      <c r="I49" s="221"/>
      <c r="J49" s="221"/>
      <c r="K49" s="221"/>
      <c r="L49" s="221"/>
      <c r="M49" s="221"/>
      <c r="N49" s="221"/>
      <c r="O49" s="221"/>
      <c r="P49" s="221"/>
      <c r="Q49" s="221"/>
      <c r="R49" s="221"/>
      <c r="S49" s="221"/>
      <c r="T49" s="221"/>
      <c r="U49" s="221"/>
      <c r="V49" s="221"/>
      <c r="W49" s="207"/>
      <c r="X49" s="221"/>
      <c r="Y49" s="221"/>
      <c r="Z49" s="221"/>
      <c r="AA49" s="221"/>
      <c r="AB49" s="221"/>
      <c r="AC49" s="221"/>
      <c r="AD49" s="221"/>
      <c r="AE49" s="221"/>
      <c r="AF49" s="221"/>
      <c r="AG49" s="221"/>
      <c r="AH49" s="221"/>
      <c r="AI49" s="221"/>
      <c r="AJ49" s="233"/>
      <c r="AK49" s="221"/>
      <c r="AL49" s="207"/>
      <c r="AM49" s="207"/>
      <c r="AN49" s="92"/>
    </row>
    <row r="50" spans="1:40" ht="45" customHeight="1">
      <c r="A50" s="667" t="s">
        <v>448</v>
      </c>
      <c r="B50" s="667"/>
      <c r="C50" s="667" t="s">
        <v>429</v>
      </c>
      <c r="D50" s="667"/>
      <c r="E50" s="675" t="s">
        <v>449</v>
      </c>
      <c r="F50" s="675"/>
      <c r="G50" s="675"/>
      <c r="H50" s="675"/>
      <c r="I50" s="698" t="s">
        <v>450</v>
      </c>
      <c r="J50" s="699"/>
      <c r="K50" s="699"/>
      <c r="L50" s="699"/>
      <c r="M50" s="699"/>
      <c r="N50" s="700"/>
      <c r="O50" s="224"/>
      <c r="Q50" s="224"/>
      <c r="R50" s="224"/>
      <c r="S50" s="224"/>
      <c r="T50" s="224"/>
      <c r="U50" s="224"/>
      <c r="W50" s="207"/>
      <c r="X50" s="221"/>
      <c r="Y50" s="221"/>
      <c r="Z50" s="221"/>
      <c r="AA50" s="221"/>
      <c r="AB50" s="221"/>
      <c r="AC50" s="221"/>
      <c r="AD50" s="221"/>
      <c r="AE50" s="221"/>
      <c r="AF50" s="221"/>
      <c r="AG50" s="221"/>
      <c r="AH50" s="221"/>
      <c r="AI50" s="221"/>
      <c r="AJ50" s="233"/>
      <c r="AK50" s="221"/>
      <c r="AL50" s="207"/>
      <c r="AM50" s="207"/>
      <c r="AN50" s="92"/>
    </row>
    <row r="51" spans="1:40" ht="18" customHeight="1">
      <c r="A51" s="675" t="s">
        <v>451</v>
      </c>
      <c r="B51" s="675"/>
      <c r="C51" s="706" t="e">
        <f>ROUNDDOWN(IF(AL37&lt;=30,1,1+ROUNDUP((AL37-30)/30,0)),1)</f>
        <v>#DIV/0!</v>
      </c>
      <c r="D51" s="706"/>
      <c r="E51" s="706" t="e">
        <f>ROUNDDOWN(AL37/6,1)</f>
        <v>#DIV/0!</v>
      </c>
      <c r="F51" s="706"/>
      <c r="G51" s="706"/>
      <c r="H51" s="706"/>
      <c r="I51" s="707" t="e">
        <f>ROUNDDOWN($AL$40/9,1)+ROUNDDOWN(($AL$41-$AM$42)/6,1)+ROUNDDOWN($AM$42/12,1)+ROUNDDOWN(($AL$43-$AM$44)/4,1)+ROUNDDOWN($AM$44/8,1)+ROUNDDOWN(($AL$45-$AM$46)/2.5,1)+ROUNDDOWN($AM$46/5,1)</f>
        <v>#DIV/0!</v>
      </c>
      <c r="J51" s="707"/>
      <c r="K51" s="707"/>
      <c r="L51" s="707"/>
      <c r="M51" s="707"/>
      <c r="N51" s="707"/>
      <c r="O51" s="224"/>
      <c r="Q51" s="224"/>
      <c r="R51" s="224"/>
      <c r="S51" s="224"/>
      <c r="T51" s="224"/>
      <c r="U51" s="224"/>
      <c r="W51" s="207"/>
      <c r="X51" s="221"/>
      <c r="Y51" s="221"/>
      <c r="Z51" s="221"/>
      <c r="AA51" s="221"/>
      <c r="AB51" s="221"/>
      <c r="AC51" s="221"/>
      <c r="AD51" s="221"/>
      <c r="AE51" s="221"/>
      <c r="AF51" s="221"/>
      <c r="AG51" s="221"/>
      <c r="AH51" s="221"/>
      <c r="AI51" s="221"/>
      <c r="AJ51" s="233"/>
      <c r="AK51" s="221"/>
      <c r="AL51" s="207"/>
      <c r="AM51" s="207"/>
      <c r="AN51" s="92"/>
    </row>
    <row r="52" spans="1:40" ht="5.0999999999999996" customHeight="1">
      <c r="A52" s="232"/>
      <c r="B52" s="232"/>
      <c r="C52" s="232"/>
      <c r="D52" s="232"/>
      <c r="E52" s="232"/>
      <c r="F52" s="232"/>
      <c r="G52" s="232"/>
      <c r="H52" s="232"/>
      <c r="I52" s="232"/>
      <c r="J52" s="221"/>
      <c r="K52" s="221"/>
      <c r="L52" s="221"/>
      <c r="M52" s="233"/>
      <c r="N52" s="221"/>
      <c r="O52" s="221"/>
      <c r="P52" s="221"/>
      <c r="Q52" s="224"/>
      <c r="W52" s="207"/>
      <c r="X52" s="221"/>
      <c r="Y52" s="221"/>
      <c r="Z52" s="221"/>
      <c r="AA52" s="221"/>
      <c r="AB52" s="221"/>
      <c r="AC52" s="221"/>
      <c r="AD52" s="221"/>
      <c r="AE52" s="221"/>
      <c r="AF52" s="221"/>
      <c r="AG52" s="221"/>
      <c r="AH52" s="221"/>
      <c r="AI52" s="221"/>
      <c r="AJ52" s="233"/>
      <c r="AK52" s="221"/>
      <c r="AL52" s="207"/>
      <c r="AM52" s="207"/>
      <c r="AN52" s="92"/>
    </row>
    <row r="53" spans="1:40" ht="21" customHeight="1">
      <c r="A53" s="129" t="s">
        <v>452</v>
      </c>
      <c r="B53" s="86"/>
      <c r="C53" s="202"/>
      <c r="D53" s="202"/>
      <c r="E53" s="202"/>
      <c r="F53" s="20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202"/>
      <c r="AM53" s="202"/>
      <c r="AN53" s="92"/>
    </row>
    <row r="54" spans="1:40" ht="24.95" customHeight="1">
      <c r="A54" s="92"/>
      <c r="B54" s="207"/>
      <c r="C54" s="698" t="str">
        <f>IF(VLOOKUP($AK$1,[2]選択肢!$A$1:$J$31,C59,FALSE)=0,"-",VLOOKUP($AK$1,[2]選択肢!$A$1:$J$31,C59,FALSE))</f>
        <v>管理者</v>
      </c>
      <c r="D54" s="699"/>
      <c r="E54" s="701" t="str">
        <f>IF(VLOOKUP($AK$1,[2]選択肢!$A$1:$J$31,E59,FALSE)=0,"-",VLOOKUP($AK$1,[2]選択肢!$A$1:$J$31,E59,FALSE))</f>
        <v>サービス管理責任者</v>
      </c>
      <c r="F54" s="701"/>
      <c r="G54" s="701"/>
      <c r="H54" s="701"/>
      <c r="I54" s="698" t="str">
        <f>IF(VLOOKUP($AK$1,[2]選択肢!$A$1:$J$31,I59,FALSE)=0,"-",VLOOKUP($AK$1,[2]選択肢!$A$1:$J$31,I59,FALSE))</f>
        <v>世話人</v>
      </c>
      <c r="J54" s="699"/>
      <c r="K54" s="699"/>
      <c r="L54" s="699"/>
      <c r="M54" s="699"/>
      <c r="N54" s="700"/>
      <c r="O54" s="698" t="str">
        <f>IF(VLOOKUP($AK$1,[2]選択肢!$A$1:$J$31,O59,FALSE)=0,"-",VLOOKUP($AK$1,[2]選択肢!$A$1:$J$31,O59,FALSE))</f>
        <v>生活支援員</v>
      </c>
      <c r="P54" s="699"/>
      <c r="Q54" s="699"/>
      <c r="R54" s="699"/>
      <c r="S54" s="699"/>
      <c r="T54" s="700"/>
      <c r="U54" s="698" t="str">
        <f>IF(VLOOKUP($AK$1,[2]選択肢!$A$1:$J$31,U59,FALSE)=0,"-",VLOOKUP($AK$1,[2]選択肢!$A$1:$J$31,U59,FALSE))</f>
        <v>その他職員</v>
      </c>
      <c r="V54" s="699"/>
      <c r="W54" s="699"/>
      <c r="X54" s="699"/>
      <c r="Y54" s="699"/>
      <c r="Z54" s="700"/>
      <c r="AA54" s="698" t="str">
        <f>IF(VLOOKUP($AK$1,[2]選択肢!$A$1:$J$31,AA59,FALSE)=0,"-",VLOOKUP($AK$1,[2]選択肢!$A$1:$J$31,AA59,FALSE))</f>
        <v>-</v>
      </c>
      <c r="AB54" s="699"/>
      <c r="AC54" s="699"/>
      <c r="AD54" s="699"/>
      <c r="AE54" s="699"/>
      <c r="AF54" s="700"/>
      <c r="AG54" s="701" t="str">
        <f>IF(VLOOKUP($AK$1,[2]選択肢!$A$1:$J$31,AG59,FALSE)=0,"-",VLOOKUP($AK$1,[2]選択肢!$A$1:$J$31,AG59,FALSE))</f>
        <v>-</v>
      </c>
      <c r="AH54" s="701"/>
      <c r="AI54" s="701"/>
      <c r="AJ54" s="701"/>
      <c r="AK54" s="701"/>
      <c r="AL54" s="701" t="str">
        <f>IF(VLOOKUP($AK$1,[2]選択肢!$A$1:$J$31,AL59,FALSE)=0,"-",VLOOKUP($AK$1,[2]選択肢!$A$1:$J$31,AL59,FALSE))</f>
        <v>-</v>
      </c>
      <c r="AM54" s="701"/>
      <c r="AN54" s="92"/>
    </row>
    <row r="55" spans="1:40" ht="18" customHeight="1">
      <c r="A55" s="92"/>
      <c r="B55" s="207"/>
      <c r="C55" s="234" t="s">
        <v>453</v>
      </c>
      <c r="D55" s="234" t="s">
        <v>454</v>
      </c>
      <c r="E55" s="235" t="s">
        <v>453</v>
      </c>
      <c r="F55" s="702" t="s">
        <v>454</v>
      </c>
      <c r="G55" s="702"/>
      <c r="H55" s="702"/>
      <c r="I55" s="703" t="s">
        <v>453</v>
      </c>
      <c r="J55" s="704"/>
      <c r="K55" s="705"/>
      <c r="L55" s="703" t="s">
        <v>454</v>
      </c>
      <c r="M55" s="704"/>
      <c r="N55" s="705"/>
      <c r="O55" s="703" t="s">
        <v>453</v>
      </c>
      <c r="P55" s="704"/>
      <c r="Q55" s="705"/>
      <c r="R55" s="703" t="s">
        <v>454</v>
      </c>
      <c r="S55" s="704"/>
      <c r="T55" s="705"/>
      <c r="U55" s="703" t="s">
        <v>453</v>
      </c>
      <c r="V55" s="704"/>
      <c r="W55" s="705"/>
      <c r="X55" s="703" t="s">
        <v>454</v>
      </c>
      <c r="Y55" s="704"/>
      <c r="Z55" s="705"/>
      <c r="AA55" s="703" t="s">
        <v>453</v>
      </c>
      <c r="AB55" s="704"/>
      <c r="AC55" s="705"/>
      <c r="AD55" s="703" t="s">
        <v>454</v>
      </c>
      <c r="AE55" s="704"/>
      <c r="AF55" s="705"/>
      <c r="AG55" s="703" t="s">
        <v>453</v>
      </c>
      <c r="AH55" s="704"/>
      <c r="AI55" s="705"/>
      <c r="AJ55" s="703" t="s">
        <v>454</v>
      </c>
      <c r="AK55" s="705"/>
      <c r="AL55" s="235" t="s">
        <v>98</v>
      </c>
      <c r="AM55" s="235" t="s">
        <v>99</v>
      </c>
      <c r="AN55" s="92"/>
    </row>
    <row r="56" spans="1:40" ht="18" customHeight="1">
      <c r="A56" s="92"/>
      <c r="B56" s="236" t="s">
        <v>455</v>
      </c>
      <c r="C56" s="235">
        <f>COUNTIFS($B$11:$B$30,C$54,$C$11:$C$30,"A",$E$11:$E$30,"*")</f>
        <v>0</v>
      </c>
      <c r="D56" s="235">
        <f>COUNTIFS($B$11:$B$30,C$54,$C$11:$C$30,"B",$E$11:$E$30,"*")</f>
        <v>0</v>
      </c>
      <c r="E56" s="235">
        <f>COUNTIFS($B$11:$B$30,E$54,$C$11:$C$30,"A",$E$11:$E$30,"*")</f>
        <v>0</v>
      </c>
      <c r="F56" s="703">
        <f>COUNTIFS($B$11:$B$30,E$54,$C$11:$C$30,"B",$E$11:$E$30,"*")</f>
        <v>0</v>
      </c>
      <c r="G56" s="704"/>
      <c r="H56" s="705"/>
      <c r="I56" s="703">
        <f>COUNTIFS($B$11:$B$30,I$54,$C$11:$C$30,"A",$E$11:$E$30,"*")</f>
        <v>0</v>
      </c>
      <c r="J56" s="704"/>
      <c r="K56" s="705"/>
      <c r="L56" s="703">
        <f>COUNTIFS($B$11:$B$30,I$54,$C$11:$C$30,"B",$E$11:$E$30,"*")</f>
        <v>0</v>
      </c>
      <c r="M56" s="704"/>
      <c r="N56" s="705"/>
      <c r="O56" s="703">
        <f>COUNTIFS($B$11:$B$30,O$54,$C$11:$C$30,"A",$E$11:$E$30,"*")</f>
        <v>0</v>
      </c>
      <c r="P56" s="704"/>
      <c r="Q56" s="705"/>
      <c r="R56" s="703">
        <f>COUNTIFS($B$11:$B$30,O$54,$C$11:$C$30,"B",$E$11:$E$30,"*")</f>
        <v>0</v>
      </c>
      <c r="S56" s="704"/>
      <c r="T56" s="705"/>
      <c r="U56" s="703">
        <f>COUNTIFS($B$11:$B$30,U$54,$C$11:$C$30,"A",$E$11:$E$30,"*")</f>
        <v>0</v>
      </c>
      <c r="V56" s="704"/>
      <c r="W56" s="705"/>
      <c r="X56" s="703">
        <f>COUNTIFS($B$11:$B$30,U$54,$C$11:$C$30,"B",$E$11:$E$30,"*")</f>
        <v>0</v>
      </c>
      <c r="Y56" s="704"/>
      <c r="Z56" s="705"/>
      <c r="AA56" s="703">
        <f>COUNTIFS($B$11:$B$30,AA$54,$C$11:$C$30,"A",$E$11:$E$30,"*")</f>
        <v>0</v>
      </c>
      <c r="AB56" s="704"/>
      <c r="AC56" s="705"/>
      <c r="AD56" s="703">
        <f>COUNTIFS($B$11:$B$30,AA$54,$C$11:$C$30,"B",$E$11:$E$30,"*")</f>
        <v>0</v>
      </c>
      <c r="AE56" s="704"/>
      <c r="AF56" s="705"/>
      <c r="AG56" s="703">
        <f>COUNTIFS($B$11:$B$30,AG$54,$C$11:$C$30,"A",$E$11:$E$30,"*")</f>
        <v>0</v>
      </c>
      <c r="AH56" s="704"/>
      <c r="AI56" s="705"/>
      <c r="AJ56" s="703">
        <f>COUNTIFS($B$11:$B$30,AG$54,$C$11:$C$30,"B",$E$11:$E$30,"*")</f>
        <v>0</v>
      </c>
      <c r="AK56" s="705"/>
      <c r="AL56" s="235">
        <f>COUNTIFS($B$11:$B$30,AL$54,$C$11:$C$30,"A",$E$11:$E$30,"*")</f>
        <v>0</v>
      </c>
      <c r="AM56" s="235">
        <f>COUNTIFS($B$11:$B$30,AL$54,$C$11:$C$30,"B",$E$11:$E$30,"*")</f>
        <v>0</v>
      </c>
      <c r="AN56" s="92"/>
    </row>
    <row r="57" spans="1:40" ht="18" customHeight="1">
      <c r="A57" s="92"/>
      <c r="B57" s="223" t="s">
        <v>456</v>
      </c>
      <c r="C57" s="237"/>
      <c r="D57" s="237"/>
      <c r="E57" s="235">
        <f>COUNTIFS($B$11:$B$30,E$54,$C$11:$C$30,"C",$E$11:$E$30,"*")</f>
        <v>0</v>
      </c>
      <c r="F57" s="703">
        <f>COUNTIFS($B$11:$B$30,E$54,$C$11:$C$30,"D",$E$11:$E$30,"*")</f>
        <v>0</v>
      </c>
      <c r="G57" s="704"/>
      <c r="H57" s="705"/>
      <c r="I57" s="703">
        <f>COUNTIFS($B$11:$B$30,I$54,$C$11:$C$30,"C",$E$11:$E$30,"*")</f>
        <v>0</v>
      </c>
      <c r="J57" s="704"/>
      <c r="K57" s="705"/>
      <c r="L57" s="703">
        <f>COUNTIFS($B$11:$B$30,I$54,$C$11:$C$30,"D",$E$11:$E$30,"*")</f>
        <v>0</v>
      </c>
      <c r="M57" s="704"/>
      <c r="N57" s="705"/>
      <c r="O57" s="703">
        <f>COUNTIFS($B$11:$B$30,O$54,$C$11:$C$30,"C",$E$11:$E$30,"*")</f>
        <v>0</v>
      </c>
      <c r="P57" s="704"/>
      <c r="Q57" s="705"/>
      <c r="R57" s="703">
        <f>COUNTIFS($B$11:$B$30,O$54,$C$11:$C$30,"D",$E$11:$E$30,"*")</f>
        <v>0</v>
      </c>
      <c r="S57" s="704"/>
      <c r="T57" s="705"/>
      <c r="U57" s="703">
        <f>COUNTIFS($B$11:$B$30,U$54,$C$11:$C$30,"C",$E$11:$E$30,"*")</f>
        <v>0</v>
      </c>
      <c r="V57" s="704"/>
      <c r="W57" s="705"/>
      <c r="X57" s="703">
        <f>COUNTIFS($B$11:$B$30,U$54,$C$11:$C$30,"D",$E$11:$E$30,"*")</f>
        <v>0</v>
      </c>
      <c r="Y57" s="704"/>
      <c r="Z57" s="705"/>
      <c r="AA57" s="703">
        <f>COUNTIFS($B$11:$B$30,AA$54,$C$11:$C$30,"C",$E$11:$E$30,"*")</f>
        <v>0</v>
      </c>
      <c r="AB57" s="704"/>
      <c r="AC57" s="705"/>
      <c r="AD57" s="703">
        <f>COUNTIFS($B$11:$B$30,AA$54,$C$11:$C$30,"D",$E$11:$E$30,"*")</f>
        <v>0</v>
      </c>
      <c r="AE57" s="704"/>
      <c r="AF57" s="705"/>
      <c r="AG57" s="703">
        <f>COUNTIFS($B$11:$B$30,AG$54,$C$11:$C$30,"C",$E$11:$E$30,"*")</f>
        <v>0</v>
      </c>
      <c r="AH57" s="704"/>
      <c r="AI57" s="705"/>
      <c r="AJ57" s="703">
        <f>COUNTIFS($B$11:$B$30,AG$54,$C$11:$C$30,"D",$E$11:$E$30,"*")</f>
        <v>0</v>
      </c>
      <c r="AK57" s="705"/>
      <c r="AL57" s="235">
        <f>COUNTIFS($B$11:$B$30,AL$54,$C$11:$C$30,"C",$E$11:$E$30,"*")</f>
        <v>0</v>
      </c>
      <c r="AM57" s="235">
        <f>COUNTIFS($B$11:$B$30,AL$54,$C$11:$C$30,"D",$E$11:$E$30,"*")</f>
        <v>0</v>
      </c>
      <c r="AN57" s="92"/>
    </row>
    <row r="58" spans="1:40" ht="24.95" customHeight="1">
      <c r="A58" s="92"/>
      <c r="B58" s="223" t="s">
        <v>457</v>
      </c>
      <c r="C58" s="708"/>
      <c r="D58" s="709"/>
      <c r="E58" s="698" t="str">
        <f>IF($AK$3="４週",SUMIFS($AK$11:$AK$30,$B$11:$B$30,E54)/4/$AH$5,IF($AK$3="歴月",SUMIFS($AK$11:$AK$30,$B$11:$B$30,E54)/$AL$5,"記載する期間を選択してください"))</f>
        <v>記載する期間を選択してください</v>
      </c>
      <c r="F58" s="699"/>
      <c r="G58" s="699"/>
      <c r="H58" s="700"/>
      <c r="I58" s="698" t="str">
        <f>IF($AK$3="４週",SUMIFS($AK$11:$AK$30,$B$11:$B$30,I54)/4/$AH$5,IF($AK$3="歴月",SUMIFS($AK$11:$AK$30,$B$11:$B$30,I54)/$AL$5,"記載する期間を選択してください"))</f>
        <v>記載する期間を選択してください</v>
      </c>
      <c r="J58" s="699"/>
      <c r="K58" s="699"/>
      <c r="L58" s="699"/>
      <c r="M58" s="699"/>
      <c r="N58" s="700"/>
      <c r="O58" s="698" t="str">
        <f>IF($AK$3="４週",SUMIFS($AK$11:$AK$30,$B$11:$B$30,O54)/4/$AH$5,IF($AK$3="歴月",SUMIFS($AK$11:$AK$30,$B$11:$B$30,O54)/$AL$5,"記載する期間を選択してください"))</f>
        <v>記載する期間を選択してください</v>
      </c>
      <c r="P58" s="699"/>
      <c r="Q58" s="699"/>
      <c r="R58" s="699"/>
      <c r="S58" s="699"/>
      <c r="T58" s="700"/>
      <c r="U58" s="698" t="str">
        <f>IF($AK$3="４週",SUMIFS($AK$11:$AK$30,$B$11:$B$30,U54)/4/$AH$5,IF($AK$3="歴月",SUMIFS($AK$11:$AK$30,$B$11:$B$30,U54)/$AL$5,"記載する期間を選択してください"))</f>
        <v>記載する期間を選択してください</v>
      </c>
      <c r="V58" s="699"/>
      <c r="W58" s="699"/>
      <c r="X58" s="699"/>
      <c r="Y58" s="699"/>
      <c r="Z58" s="700"/>
      <c r="AA58" s="698" t="str">
        <f>IF($AK$3="４週",SUMIFS($AK$11:$AK$30,$B$11:$B$30,AA54)/4/$AH$5,IF($AK$3="歴月",SUMIFS($AK$11:$AK$30,$B$11:$B$30,AA54)/$AL$5,"記載する期間を選択してください"))</f>
        <v>記載する期間を選択してください</v>
      </c>
      <c r="AB58" s="699"/>
      <c r="AC58" s="699"/>
      <c r="AD58" s="699"/>
      <c r="AE58" s="699"/>
      <c r="AF58" s="700"/>
      <c r="AG58" s="698" t="str">
        <f>IF($AK$3="４週",SUMIFS($AK$11:$AK$30,$B$11:$B$30,AG54)/4/$AH$5,IF($AK$3="歴月",SUMIFS($AK$11:$AK$30,$B$11:$B$30,AG54)/$AL$5,"記載する期間を選択してください"))</f>
        <v>記載する期間を選択してください</v>
      </c>
      <c r="AH58" s="699"/>
      <c r="AI58" s="699"/>
      <c r="AJ58" s="699"/>
      <c r="AK58" s="700"/>
      <c r="AL58" s="698" t="str">
        <f>IF($AK$3="４週",SUMIFS($AK$11:$AK$30,$B$11:$B$30,AL54)/4/$AH$5,IF($AK$3="歴月",SUMIFS($AK$11:$AK$30,$B$11:$B$30,AL54)/$AL$5,"記載する期間を選択してください"))</f>
        <v>記載する期間を選択してください</v>
      </c>
      <c r="AM58" s="700"/>
      <c r="AN58" s="92"/>
    </row>
    <row r="59" spans="1:40" ht="5.0999999999999996" customHeight="1">
      <c r="A59" s="92"/>
      <c r="B59" s="86"/>
      <c r="C59" s="238">
        <v>2</v>
      </c>
      <c r="D59" s="238"/>
      <c r="E59" s="238">
        <v>3</v>
      </c>
      <c r="F59" s="238"/>
      <c r="G59" s="238"/>
      <c r="H59" s="238"/>
      <c r="I59" s="238">
        <v>4</v>
      </c>
      <c r="J59" s="238"/>
      <c r="K59" s="238"/>
      <c r="L59" s="238"/>
      <c r="M59" s="238"/>
      <c r="N59" s="238"/>
      <c r="O59" s="238">
        <v>5</v>
      </c>
      <c r="P59" s="238"/>
      <c r="Q59" s="238"/>
      <c r="R59" s="238"/>
      <c r="S59" s="238"/>
      <c r="T59" s="238"/>
      <c r="U59" s="238">
        <v>6</v>
      </c>
      <c r="V59" s="238"/>
      <c r="W59" s="238"/>
      <c r="X59" s="238"/>
      <c r="Y59" s="238"/>
      <c r="Z59" s="238"/>
      <c r="AA59" s="238">
        <v>7</v>
      </c>
      <c r="AB59" s="238"/>
      <c r="AC59" s="238"/>
      <c r="AD59" s="238"/>
      <c r="AE59" s="238"/>
      <c r="AF59" s="238"/>
      <c r="AG59" s="238">
        <v>8</v>
      </c>
      <c r="AH59" s="238"/>
      <c r="AI59" s="238"/>
      <c r="AJ59" s="238"/>
      <c r="AK59" s="238"/>
      <c r="AL59" s="238">
        <v>9</v>
      </c>
      <c r="AM59" s="239"/>
      <c r="AN59" s="92"/>
    </row>
    <row r="60" spans="1:40" ht="15" customHeight="1">
      <c r="A60" s="221" t="s">
        <v>458</v>
      </c>
      <c r="B60" s="240"/>
      <c r="C60" s="241"/>
      <c r="D60" s="241"/>
      <c r="E60" s="241"/>
      <c r="F60" s="242"/>
      <c r="G60" s="241"/>
      <c r="H60" s="238"/>
      <c r="I60" s="238"/>
      <c r="J60" s="238"/>
      <c r="K60" s="238"/>
      <c r="L60" s="238"/>
      <c r="M60" s="238"/>
      <c r="N60" s="238"/>
      <c r="O60" s="238"/>
      <c r="P60" s="238"/>
      <c r="Q60" s="238"/>
      <c r="R60" s="238">
        <v>6</v>
      </c>
      <c r="S60" s="238"/>
      <c r="T60" s="238"/>
      <c r="U60" s="238"/>
      <c r="V60" s="238"/>
      <c r="W60" s="238"/>
      <c r="X60" s="238">
        <v>7</v>
      </c>
      <c r="Y60" s="238"/>
      <c r="Z60" s="238"/>
      <c r="AA60" s="238"/>
      <c r="AB60" s="238"/>
      <c r="AC60" s="238"/>
      <c r="AD60" s="238">
        <v>8</v>
      </c>
      <c r="AE60" s="238"/>
      <c r="AF60" s="238"/>
      <c r="AG60" s="243"/>
      <c r="AH60" s="243"/>
      <c r="AI60" s="243"/>
      <c r="AJ60" s="243">
        <v>9</v>
      </c>
      <c r="AK60" s="244"/>
      <c r="AL60" s="244"/>
      <c r="AM60" s="92"/>
    </row>
    <row r="61" spans="1:40" s="221" customFormat="1" ht="15" customHeight="1">
      <c r="A61" s="221" t="s">
        <v>459</v>
      </c>
      <c r="B61" s="232"/>
      <c r="C61" s="232"/>
      <c r="D61" s="232"/>
      <c r="E61" s="232"/>
      <c r="F61" s="232"/>
      <c r="G61" s="2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40" s="221" customFormat="1" ht="15" customHeight="1">
      <c r="A62" s="221" t="s">
        <v>460</v>
      </c>
      <c r="B62" s="232"/>
      <c r="C62" s="232"/>
      <c r="D62" s="232"/>
      <c r="E62" s="232"/>
      <c r="F62" s="232"/>
      <c r="G62" s="232"/>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row>
    <row r="63" spans="1:40" s="221" customFormat="1" ht="15" customHeight="1">
      <c r="A63" s="221" t="s">
        <v>461</v>
      </c>
      <c r="B63" s="232"/>
      <c r="C63" s="232"/>
      <c r="D63" s="232"/>
      <c r="E63" s="232"/>
      <c r="F63" s="232"/>
      <c r="G63" s="232"/>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row>
    <row r="64" spans="1:40" s="221" customFormat="1" ht="15" customHeight="1">
      <c r="A64" s="221" t="s">
        <v>462</v>
      </c>
      <c r="B64" s="232"/>
      <c r="C64" s="232"/>
      <c r="D64" s="232"/>
      <c r="E64" s="232"/>
      <c r="F64" s="232"/>
      <c r="G64" s="232"/>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row>
    <row r="65" spans="1:7" ht="15" customHeight="1">
      <c r="A65" s="221" t="s">
        <v>463</v>
      </c>
      <c r="B65" s="245"/>
      <c r="C65" s="221"/>
      <c r="D65" s="221"/>
      <c r="E65" s="221"/>
      <c r="F65" s="221"/>
      <c r="G65" s="221"/>
    </row>
    <row r="66" spans="1:7" ht="15" customHeight="1">
      <c r="A66" s="221" t="s">
        <v>464</v>
      </c>
      <c r="B66" s="245"/>
      <c r="C66" s="221"/>
      <c r="D66" s="221"/>
      <c r="E66" s="221"/>
      <c r="F66" s="221"/>
      <c r="G66" s="221"/>
    </row>
    <row r="67" spans="1:7" ht="15" customHeight="1">
      <c r="A67" s="221"/>
      <c r="B67" s="236" t="s">
        <v>465</v>
      </c>
      <c r="C67" s="667" t="s">
        <v>466</v>
      </c>
      <c r="D67" s="667"/>
      <c r="E67" s="667"/>
      <c r="F67" s="221"/>
      <c r="G67" s="221"/>
    </row>
    <row r="68" spans="1:7" ht="15" customHeight="1">
      <c r="A68" s="221"/>
      <c r="B68" s="246" t="s">
        <v>430</v>
      </c>
      <c r="C68" s="686" t="s">
        <v>467</v>
      </c>
      <c r="D68" s="686"/>
      <c r="E68" s="686"/>
      <c r="F68" s="221"/>
      <c r="G68" s="221"/>
    </row>
    <row r="69" spans="1:7" ht="15" customHeight="1">
      <c r="A69" s="221"/>
      <c r="B69" s="246" t="s">
        <v>431</v>
      </c>
      <c r="C69" s="686" t="s">
        <v>468</v>
      </c>
      <c r="D69" s="686"/>
      <c r="E69" s="686"/>
      <c r="F69" s="221"/>
      <c r="G69" s="221"/>
    </row>
    <row r="70" spans="1:7" ht="15" customHeight="1">
      <c r="A70" s="221"/>
      <c r="B70" s="246" t="s">
        <v>432</v>
      </c>
      <c r="C70" s="686" t="s">
        <v>469</v>
      </c>
      <c r="D70" s="686"/>
      <c r="E70" s="686"/>
      <c r="F70" s="221"/>
      <c r="G70" s="221"/>
    </row>
    <row r="71" spans="1:7" ht="15" customHeight="1">
      <c r="A71" s="221"/>
      <c r="B71" s="246" t="s">
        <v>433</v>
      </c>
      <c r="C71" s="686" t="s">
        <v>470</v>
      </c>
      <c r="D71" s="686"/>
      <c r="E71" s="686"/>
      <c r="F71" s="221"/>
      <c r="G71" s="221"/>
    </row>
    <row r="72" spans="1:7" ht="15" customHeight="1">
      <c r="A72" s="221"/>
      <c r="B72" s="221" t="s">
        <v>471</v>
      </c>
      <c r="C72" s="221"/>
      <c r="D72" s="221"/>
      <c r="E72" s="221"/>
      <c r="F72" s="221"/>
      <c r="G72" s="221"/>
    </row>
    <row r="73" spans="1:7" ht="15" customHeight="1">
      <c r="A73" s="221"/>
      <c r="B73" s="221" t="s">
        <v>472</v>
      </c>
      <c r="C73" s="221"/>
      <c r="D73" s="221"/>
      <c r="E73" s="221"/>
      <c r="F73" s="221"/>
      <c r="G73" s="221"/>
    </row>
    <row r="74" spans="1:7" ht="15" customHeight="1">
      <c r="A74" s="221"/>
      <c r="B74" s="221" t="s">
        <v>473</v>
      </c>
      <c r="C74" s="221"/>
      <c r="D74" s="221"/>
      <c r="E74" s="221"/>
      <c r="F74" s="221"/>
      <c r="G74" s="221"/>
    </row>
    <row r="75" spans="1:7" ht="15" customHeight="1">
      <c r="A75" s="221" t="s">
        <v>474</v>
      </c>
      <c r="B75" s="245"/>
      <c r="C75" s="221"/>
      <c r="D75" s="221"/>
      <c r="E75" s="221"/>
      <c r="F75" s="221"/>
      <c r="G75" s="221"/>
    </row>
    <row r="76" spans="1:7" ht="15" customHeight="1">
      <c r="A76" s="221" t="s">
        <v>475</v>
      </c>
      <c r="B76" s="245"/>
      <c r="C76" s="221"/>
      <c r="D76" s="221"/>
      <c r="E76" s="221"/>
      <c r="F76" s="221"/>
      <c r="G76" s="221"/>
    </row>
    <row r="77" spans="1:7" ht="15" customHeight="1">
      <c r="A77" s="221" t="s">
        <v>476</v>
      </c>
      <c r="B77" s="245"/>
      <c r="C77" s="221"/>
      <c r="D77" s="221"/>
      <c r="E77" s="221"/>
      <c r="F77" s="221"/>
      <c r="G77" s="221"/>
    </row>
    <row r="78" spans="1:7" ht="15" customHeight="1">
      <c r="A78" s="221" t="s">
        <v>477</v>
      </c>
      <c r="B78" s="245"/>
      <c r="C78" s="221"/>
      <c r="D78" s="221"/>
      <c r="E78" s="221"/>
      <c r="F78" s="221"/>
      <c r="G78" s="221"/>
    </row>
    <row r="79" spans="1:7" ht="15" customHeight="1">
      <c r="A79" s="221" t="s">
        <v>478</v>
      </c>
      <c r="B79" s="245"/>
      <c r="C79" s="221"/>
      <c r="D79" s="221"/>
      <c r="E79" s="221"/>
      <c r="F79" s="221"/>
      <c r="G79" s="221"/>
    </row>
    <row r="80" spans="1:7" ht="15" customHeight="1">
      <c r="A80" s="221" t="s">
        <v>479</v>
      </c>
      <c r="B80" s="245"/>
      <c r="C80" s="221"/>
      <c r="D80" s="221"/>
      <c r="E80" s="221"/>
      <c r="F80" s="221"/>
      <c r="G80" s="221"/>
    </row>
    <row r="81" spans="1:7" ht="15" customHeight="1">
      <c r="A81" s="221" t="s">
        <v>480</v>
      </c>
      <c r="B81" s="245"/>
      <c r="C81" s="221"/>
      <c r="D81" s="221"/>
      <c r="E81" s="221"/>
      <c r="F81" s="221"/>
      <c r="G81" s="221"/>
    </row>
    <row r="82" spans="1:7" ht="15" customHeight="1">
      <c r="A82" s="221" t="s">
        <v>481</v>
      </c>
      <c r="B82" s="245"/>
      <c r="C82" s="221"/>
      <c r="D82" s="221"/>
      <c r="E82" s="221"/>
      <c r="F82" s="221"/>
      <c r="G82" s="221"/>
    </row>
    <row r="83" spans="1:7" ht="15" customHeight="1">
      <c r="A83" s="221" t="s">
        <v>482</v>
      </c>
      <c r="B83" s="245"/>
      <c r="C83" s="221"/>
      <c r="D83" s="221"/>
      <c r="E83" s="221"/>
      <c r="F83" s="221"/>
      <c r="G83" s="221"/>
    </row>
    <row r="84" spans="1:7" ht="15" customHeight="1">
      <c r="A84" s="221" t="s">
        <v>483</v>
      </c>
      <c r="B84" s="245"/>
      <c r="C84" s="221"/>
      <c r="D84" s="221"/>
      <c r="E84" s="221"/>
      <c r="F84" s="221"/>
      <c r="G84" s="221"/>
    </row>
    <row r="85" spans="1:7" ht="15" customHeight="1">
      <c r="A85" s="221" t="s">
        <v>484</v>
      </c>
      <c r="B85" s="245"/>
      <c r="C85" s="221"/>
      <c r="D85" s="221"/>
      <c r="E85" s="221"/>
      <c r="F85" s="221"/>
      <c r="G85" s="221"/>
    </row>
    <row r="86" spans="1:7" ht="15" customHeight="1">
      <c r="A86" s="221" t="s">
        <v>485</v>
      </c>
      <c r="B86" s="245"/>
      <c r="C86" s="221"/>
      <c r="D86" s="221"/>
      <c r="E86" s="221"/>
      <c r="F86" s="221"/>
      <c r="G86" s="221"/>
    </row>
    <row r="87" spans="1:7" ht="15" customHeight="1">
      <c r="A87" s="221" t="s">
        <v>486</v>
      </c>
      <c r="B87" s="245"/>
      <c r="C87" s="221"/>
      <c r="D87" s="221"/>
      <c r="E87" s="221"/>
      <c r="F87" s="221"/>
      <c r="G87" s="221"/>
    </row>
  </sheetData>
  <mergeCells count="264">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whole" operator="greaterThanOrEqual" allowBlank="1" showInputMessage="1" showErrorMessage="1" sqref="L37:L47 O37:O47 R37:R47 U37:U47 X37:X47 AA37:AA47 AD37:AD47 I37:I47 AG37:AG47 D37:F47" xr:uid="{EC0A5136-103C-400B-AC50-4C835A647EF3}">
      <formula1>0</formula1>
    </dataValidation>
    <dataValidation type="list" allowBlank="1" showInputMessage="1" showErrorMessage="1" sqref="B11:B30" xr:uid="{5EF83B80-79F4-4DA2-B475-31B2C872F9D7}">
      <formula1>INDIRECT($AK$1)</formula1>
    </dataValidation>
    <dataValidation type="list" allowBlank="1" showInputMessage="1" showErrorMessage="1" sqref="AK3:AN3" xr:uid="{86E95A44-773F-460F-BA77-481AEF885B9B}">
      <formula1>"４週,歴月"</formula1>
    </dataValidation>
    <dataValidation type="list" allowBlank="1" showInputMessage="1" showErrorMessage="1" sqref="AK4:AN4" xr:uid="{F3D3D61B-CD6F-490A-BED2-C24E0E455DE5}">
      <formula1>"予定,実績"</formula1>
    </dataValidation>
    <dataValidation type="list" allowBlank="1" showInputMessage="1" showErrorMessage="1" sqref="C11:C30" xr:uid="{2F8F81FE-6A7B-4102-A6BB-D56BE51EA697}">
      <formula1>"A,B,C,D"</formula1>
    </dataValidation>
    <dataValidation operator="greaterThanOrEqual" allowBlank="1" showInputMessage="1" showErrorMessage="1" sqref="I48:I49 I52 L48:L49 L52 AL37:AL46 AJ37:AJ47 AM36 AM42 AM44 AM46" xr:uid="{D8F6CB45-8962-4753-8FAB-FCC3DDF4EDF9}"/>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912C-2915-4399-B115-8A982C3332D6}">
  <sheetPr>
    <tabColor theme="8" tint="0.59999389629810485"/>
  </sheetPr>
  <dimension ref="A1:AQ87"/>
  <sheetViews>
    <sheetView showGridLines="0" view="pageBreakPreview" zoomScaleNormal="100" zoomScaleSheetLayoutView="100" workbookViewId="0">
      <selection sqref="A1:E1"/>
    </sheetView>
  </sheetViews>
  <sheetFormatPr defaultColWidth="8.25" defaultRowHeight="21" customHeight="1"/>
  <cols>
    <col min="1" max="1" width="2.625" style="86" customWidth="1"/>
    <col min="2" max="2" width="14.25" style="87" customWidth="1"/>
    <col min="3" max="3" width="6.625" style="86" customWidth="1"/>
    <col min="4" max="5" width="7.625" style="86" customWidth="1"/>
    <col min="6" max="36" width="2.625" style="86" customWidth="1"/>
    <col min="37" max="37" width="6.625" style="86" customWidth="1"/>
    <col min="38" max="39" width="7.625" style="86" customWidth="1"/>
    <col min="40" max="40" width="5.625" style="86" customWidth="1"/>
    <col min="41" max="16384" width="8.25" style="86"/>
  </cols>
  <sheetData>
    <row r="1" spans="1:40" ht="24.95" customHeight="1">
      <c r="A1" s="198" t="s">
        <v>408</v>
      </c>
      <c r="C1" s="199"/>
      <c r="D1" s="199"/>
      <c r="E1" s="199"/>
      <c r="F1" s="199"/>
      <c r="G1" s="199"/>
      <c r="H1" s="199"/>
      <c r="I1" s="199"/>
      <c r="J1" s="199"/>
      <c r="K1" s="199"/>
      <c r="L1" s="199"/>
      <c r="M1" s="199"/>
      <c r="N1" s="199"/>
      <c r="O1" s="199"/>
      <c r="P1" s="199"/>
      <c r="Q1" s="199"/>
      <c r="R1" s="199"/>
      <c r="S1" s="199"/>
      <c r="T1" s="199"/>
      <c r="U1" s="199"/>
      <c r="V1" s="199"/>
      <c r="W1" s="199"/>
      <c r="X1" s="129"/>
      <c r="Y1" s="129"/>
      <c r="Z1" s="92"/>
      <c r="AA1" s="92"/>
      <c r="AB1" s="92"/>
      <c r="AC1" s="92"/>
      <c r="AD1" s="200"/>
      <c r="AE1" s="200"/>
      <c r="AF1" s="200"/>
      <c r="AG1" s="200"/>
      <c r="AH1" s="200"/>
      <c r="AI1" s="201" t="s">
        <v>409</v>
      </c>
      <c r="AJ1" s="201"/>
      <c r="AK1" s="660" t="s">
        <v>410</v>
      </c>
      <c r="AL1" s="660"/>
      <c r="AM1" s="660"/>
      <c r="AN1" s="660"/>
    </row>
    <row r="2" spans="1:40" ht="18" customHeight="1">
      <c r="A2" s="92"/>
      <c r="B2" s="202"/>
      <c r="C2" s="202"/>
      <c r="D2" s="202"/>
      <c r="E2" s="202"/>
      <c r="F2" s="202"/>
      <c r="G2" s="202"/>
      <c r="H2" s="202"/>
      <c r="I2" s="202"/>
      <c r="J2" s="202"/>
      <c r="K2" s="202"/>
      <c r="L2" s="202"/>
      <c r="M2" s="661">
        <v>2024</v>
      </c>
      <c r="N2" s="661"/>
      <c r="O2" s="661"/>
      <c r="P2" s="661"/>
      <c r="Q2" s="662" t="s">
        <v>411</v>
      </c>
      <c r="R2" s="662"/>
      <c r="S2" s="661">
        <v>5</v>
      </c>
      <c r="T2" s="661"/>
      <c r="U2" s="662" t="s">
        <v>412</v>
      </c>
      <c r="V2" s="662"/>
      <c r="W2" s="202"/>
      <c r="X2" s="202"/>
      <c r="Y2" s="202"/>
      <c r="Z2" s="92"/>
      <c r="AA2" s="92"/>
      <c r="AC2" s="201"/>
      <c r="AD2" s="202"/>
      <c r="AE2" s="202"/>
      <c r="AF2" s="202"/>
      <c r="AG2" s="202"/>
      <c r="AH2" s="202"/>
      <c r="AI2" s="201" t="s">
        <v>413</v>
      </c>
      <c r="AJ2" s="201"/>
      <c r="AK2" s="663"/>
      <c r="AL2" s="663"/>
      <c r="AM2" s="663"/>
      <c r="AN2" s="663"/>
    </row>
    <row r="3" spans="1:40" ht="18" customHeight="1">
      <c r="A3" s="203"/>
      <c r="B3" s="203"/>
      <c r="C3" s="203"/>
      <c r="D3" s="203"/>
      <c r="E3" s="203"/>
      <c r="F3" s="203"/>
      <c r="G3" s="203"/>
      <c r="H3" s="203"/>
      <c r="I3" s="203"/>
      <c r="J3" s="203"/>
      <c r="K3" s="203"/>
      <c r="L3" s="203"/>
      <c r="M3" s="203"/>
      <c r="N3" s="203"/>
      <c r="O3" s="203"/>
      <c r="P3" s="203"/>
      <c r="Q3" s="203"/>
      <c r="R3" s="203"/>
      <c r="S3" s="203"/>
      <c r="T3" s="203"/>
      <c r="U3" s="203"/>
      <c r="V3" s="203"/>
      <c r="W3" s="203"/>
      <c r="Y3" s="204"/>
      <c r="Z3" s="204"/>
      <c r="AA3" s="204"/>
      <c r="AB3" s="92"/>
      <c r="AC3" s="204"/>
      <c r="AD3" s="204"/>
      <c r="AE3" s="204"/>
      <c r="AF3" s="204"/>
      <c r="AG3" s="204"/>
      <c r="AH3" s="204"/>
      <c r="AI3" s="205" t="s">
        <v>414</v>
      </c>
      <c r="AJ3" s="201"/>
      <c r="AK3" s="664"/>
      <c r="AL3" s="664"/>
      <c r="AM3" s="664"/>
      <c r="AN3" s="664"/>
    </row>
    <row r="4" spans="1:40" ht="18" customHeight="1">
      <c r="A4" s="203"/>
      <c r="B4" s="203"/>
      <c r="C4" s="203"/>
      <c r="D4" s="203"/>
      <c r="E4" s="203"/>
      <c r="F4" s="203"/>
      <c r="G4" s="203"/>
      <c r="H4" s="203"/>
      <c r="I4" s="203"/>
      <c r="J4" s="203"/>
      <c r="K4" s="203"/>
      <c r="L4" s="203"/>
      <c r="M4" s="203"/>
      <c r="N4" s="203"/>
      <c r="O4" s="203"/>
      <c r="P4" s="203"/>
      <c r="Q4" s="203"/>
      <c r="R4" s="203"/>
      <c r="S4" s="203"/>
      <c r="T4" s="203"/>
      <c r="U4" s="203"/>
      <c r="V4" s="203"/>
      <c r="W4" s="203"/>
      <c r="Y4" s="204"/>
      <c r="Z4" s="204"/>
      <c r="AA4" s="204"/>
      <c r="AB4" s="92"/>
      <c r="AC4" s="204"/>
      <c r="AD4" s="204"/>
      <c r="AE4" s="204"/>
      <c r="AF4" s="204"/>
      <c r="AG4" s="204"/>
      <c r="AH4" s="204"/>
      <c r="AI4" s="205" t="s">
        <v>415</v>
      </c>
      <c r="AJ4" s="201"/>
      <c r="AK4" s="664"/>
      <c r="AL4" s="664"/>
      <c r="AM4" s="664"/>
      <c r="AN4" s="664"/>
    </row>
    <row r="5" spans="1:40" ht="18" customHeight="1">
      <c r="A5" s="203"/>
      <c r="B5" s="203"/>
      <c r="C5" s="203"/>
      <c r="D5" s="203"/>
      <c r="E5" s="203"/>
      <c r="F5" s="203"/>
      <c r="G5" s="203"/>
      <c r="H5" s="203"/>
      <c r="I5" s="203"/>
      <c r="J5" s="203"/>
      <c r="K5" s="203"/>
      <c r="L5" s="203"/>
      <c r="M5" s="203"/>
      <c r="N5" s="203"/>
      <c r="O5" s="203"/>
      <c r="P5" s="203"/>
      <c r="Q5" s="203"/>
      <c r="R5" s="203"/>
      <c r="S5" s="203"/>
      <c r="U5" s="203"/>
      <c r="V5" s="203"/>
      <c r="W5" s="203"/>
      <c r="Y5" s="204"/>
      <c r="Z5" s="204"/>
      <c r="AA5" s="204"/>
      <c r="AB5" s="92"/>
      <c r="AC5" s="204"/>
      <c r="AD5" s="204"/>
      <c r="AE5" s="204"/>
      <c r="AF5" s="204"/>
      <c r="AG5" s="205" t="s">
        <v>416</v>
      </c>
      <c r="AH5" s="665"/>
      <c r="AI5" s="665"/>
      <c r="AJ5" s="665"/>
      <c r="AK5" s="204" t="s">
        <v>417</v>
      </c>
      <c r="AL5" s="206"/>
      <c r="AM5" s="204" t="s">
        <v>418</v>
      </c>
      <c r="AN5" s="92"/>
    </row>
    <row r="6" spans="1:40" ht="9.9499999999999993" customHeight="1">
      <c r="A6" s="92"/>
      <c r="B6" s="207"/>
      <c r="C6" s="207"/>
      <c r="D6" s="207"/>
      <c r="E6" s="207"/>
      <c r="F6" s="207"/>
      <c r="G6" s="207"/>
      <c r="H6" s="207"/>
      <c r="I6" s="207"/>
      <c r="J6" s="207"/>
      <c r="K6" s="207"/>
      <c r="L6" s="207"/>
      <c r="M6" s="207"/>
      <c r="N6" s="207"/>
      <c r="O6" s="207"/>
      <c r="P6" s="207"/>
      <c r="Q6" s="207"/>
      <c r="R6" s="207"/>
      <c r="S6" s="207"/>
      <c r="T6" s="207"/>
      <c r="U6" s="207"/>
      <c r="V6" s="207"/>
      <c r="W6" s="207"/>
      <c r="X6" s="202"/>
      <c r="Y6" s="202"/>
      <c r="Z6" s="202"/>
      <c r="AA6" s="202"/>
      <c r="AB6" s="202"/>
      <c r="AC6" s="202"/>
      <c r="AD6" s="202"/>
      <c r="AE6" s="202"/>
      <c r="AF6" s="202"/>
      <c r="AG6" s="202"/>
      <c r="AH6" s="202"/>
      <c r="AI6" s="202"/>
      <c r="AJ6" s="202"/>
      <c r="AK6" s="202"/>
      <c r="AL6" s="202"/>
      <c r="AM6" s="92"/>
      <c r="AN6" s="92"/>
    </row>
    <row r="7" spans="1:40" ht="15" customHeight="1">
      <c r="A7" s="666" t="s">
        <v>419</v>
      </c>
      <c r="B7" s="667" t="s">
        <v>420</v>
      </c>
      <c r="C7" s="668" t="s">
        <v>421</v>
      </c>
      <c r="D7" s="667" t="s">
        <v>422</v>
      </c>
      <c r="E7" s="671" t="s">
        <v>423</v>
      </c>
      <c r="F7" s="672" t="s">
        <v>424</v>
      </c>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3" t="s">
        <v>425</v>
      </c>
      <c r="AL7" s="675" t="s">
        <v>426</v>
      </c>
      <c r="AM7" s="676" t="s">
        <v>427</v>
      </c>
      <c r="AN7" s="676"/>
    </row>
    <row r="8" spans="1:40" ht="15" customHeight="1">
      <c r="A8" s="666"/>
      <c r="B8" s="667"/>
      <c r="C8" s="669"/>
      <c r="D8" s="667"/>
      <c r="E8" s="671"/>
      <c r="F8" s="667" t="s">
        <v>217</v>
      </c>
      <c r="G8" s="667"/>
      <c r="H8" s="667"/>
      <c r="I8" s="667"/>
      <c r="J8" s="667"/>
      <c r="K8" s="667"/>
      <c r="L8" s="667"/>
      <c r="M8" s="667" t="s">
        <v>218</v>
      </c>
      <c r="N8" s="667"/>
      <c r="O8" s="667"/>
      <c r="P8" s="667"/>
      <c r="Q8" s="667"/>
      <c r="R8" s="667"/>
      <c r="S8" s="667"/>
      <c r="T8" s="667" t="s">
        <v>219</v>
      </c>
      <c r="U8" s="667"/>
      <c r="V8" s="667"/>
      <c r="W8" s="667"/>
      <c r="X8" s="667"/>
      <c r="Y8" s="667"/>
      <c r="Z8" s="667"/>
      <c r="AA8" s="667" t="s">
        <v>220</v>
      </c>
      <c r="AB8" s="667"/>
      <c r="AC8" s="667"/>
      <c r="AD8" s="667"/>
      <c r="AE8" s="667"/>
      <c r="AF8" s="667"/>
      <c r="AG8" s="667"/>
      <c r="AH8" s="667" t="s">
        <v>428</v>
      </c>
      <c r="AI8" s="667"/>
      <c r="AJ8" s="667"/>
      <c r="AK8" s="673"/>
      <c r="AL8" s="675"/>
      <c r="AM8" s="676"/>
      <c r="AN8" s="676"/>
    </row>
    <row r="9" spans="1:40" ht="15" customHeight="1">
      <c r="A9" s="666"/>
      <c r="B9" s="667"/>
      <c r="C9" s="669"/>
      <c r="D9" s="667"/>
      <c r="E9" s="671"/>
      <c r="F9" s="208">
        <f>DATE($M$2,$S$2,1)</f>
        <v>45413</v>
      </c>
      <c r="G9" s="208">
        <f>DATE($M$2,$S$2,2)</f>
        <v>45414</v>
      </c>
      <c r="H9" s="208">
        <f>DATE($M$2,$S$2,3)</f>
        <v>45415</v>
      </c>
      <c r="I9" s="208">
        <f>DATE($M$2,$S$2,4)</f>
        <v>45416</v>
      </c>
      <c r="J9" s="208">
        <f>DATE($M$2,$S$2,5)</f>
        <v>45417</v>
      </c>
      <c r="K9" s="208">
        <f>DATE($M$2,$S$2,6)</f>
        <v>45418</v>
      </c>
      <c r="L9" s="208">
        <f>DATE($M$2,$S$2,7)</f>
        <v>45419</v>
      </c>
      <c r="M9" s="208">
        <f>DATE($M$2,$S$2,8)</f>
        <v>45420</v>
      </c>
      <c r="N9" s="208">
        <f>DATE($M$2,$S$2,9)</f>
        <v>45421</v>
      </c>
      <c r="O9" s="208">
        <f>DATE($M$2,$S$2,10)</f>
        <v>45422</v>
      </c>
      <c r="P9" s="208">
        <f>DATE($M$2,$S$2,11)</f>
        <v>45423</v>
      </c>
      <c r="Q9" s="208">
        <f>DATE($M$2,$S$2,12)</f>
        <v>45424</v>
      </c>
      <c r="R9" s="208">
        <f>DATE($M$2,$S$2,13)</f>
        <v>45425</v>
      </c>
      <c r="S9" s="208">
        <f>DATE($M$2,$S$2,14)</f>
        <v>45426</v>
      </c>
      <c r="T9" s="208">
        <f>DATE($M$2,$S$2,15)</f>
        <v>45427</v>
      </c>
      <c r="U9" s="208">
        <f>DATE($M$2,$S$2,16)</f>
        <v>45428</v>
      </c>
      <c r="V9" s="208">
        <f>DATE($M$2,$S$2,17)</f>
        <v>45429</v>
      </c>
      <c r="W9" s="208">
        <f>DATE($M$2,$S$2,18)</f>
        <v>45430</v>
      </c>
      <c r="X9" s="208">
        <f>DATE($M$2,$S$2,19)</f>
        <v>45431</v>
      </c>
      <c r="Y9" s="208">
        <f>DATE($M$2,$S$2,20)</f>
        <v>45432</v>
      </c>
      <c r="Z9" s="208">
        <f>DATE($M$2,$S$2,21)</f>
        <v>45433</v>
      </c>
      <c r="AA9" s="208">
        <f>DATE($M$2,$S$2,22)</f>
        <v>45434</v>
      </c>
      <c r="AB9" s="208">
        <f>DATE($M$2,$S$2,23)</f>
        <v>45435</v>
      </c>
      <c r="AC9" s="208">
        <f>DATE($M$2,$S$2,24)</f>
        <v>45436</v>
      </c>
      <c r="AD9" s="208">
        <f>DATE($M$2,$S$2,25)</f>
        <v>45437</v>
      </c>
      <c r="AE9" s="208">
        <f>DATE($M$2,$S$2,26)</f>
        <v>45438</v>
      </c>
      <c r="AF9" s="208">
        <f>DATE($M$2,$S$2,27)</f>
        <v>45439</v>
      </c>
      <c r="AG9" s="208">
        <f>DATE($M$2,$S$2,28)</f>
        <v>45440</v>
      </c>
      <c r="AH9" s="208">
        <f>IF(DAY(EOMONTH(F9,0))&lt;29,"",DATE($M$2,$S$2,29))</f>
        <v>45441</v>
      </c>
      <c r="AI9" s="208">
        <f>IF(DAY(EOMONTH(F9,0))&lt;30,"",DATE($M$2,$S$2,30))</f>
        <v>45442</v>
      </c>
      <c r="AJ9" s="208">
        <f>IF(DAY(EOMONTH(F9,0))&lt;31,"",DATE($M$2,$S$2,31))</f>
        <v>45443</v>
      </c>
      <c r="AK9" s="673"/>
      <c r="AL9" s="675"/>
      <c r="AM9" s="676"/>
      <c r="AN9" s="676"/>
    </row>
    <row r="10" spans="1:40" ht="15" customHeight="1">
      <c r="A10" s="666"/>
      <c r="B10" s="667"/>
      <c r="C10" s="670"/>
      <c r="D10" s="667"/>
      <c r="E10" s="671"/>
      <c r="F10" s="209">
        <f>DATE($M$2,$S$2,1)</f>
        <v>45413</v>
      </c>
      <c r="G10" s="209">
        <f>DATE($M$2,$S$2,2)</f>
        <v>45414</v>
      </c>
      <c r="H10" s="209">
        <f>DATE($M$2,$S$2,3)</f>
        <v>45415</v>
      </c>
      <c r="I10" s="209">
        <f>DATE($M$2,$S$2,4)</f>
        <v>45416</v>
      </c>
      <c r="J10" s="209">
        <f>DATE($M$2,$S$2,5)</f>
        <v>45417</v>
      </c>
      <c r="K10" s="209">
        <f>DATE($M$2,$S$2,6)</f>
        <v>45418</v>
      </c>
      <c r="L10" s="209">
        <f>DATE($M$2,$S$2,7)</f>
        <v>45419</v>
      </c>
      <c r="M10" s="209">
        <f>DATE($M$2,$S$2,8)</f>
        <v>45420</v>
      </c>
      <c r="N10" s="209">
        <f>DATE($M$2,$S$2,9)</f>
        <v>45421</v>
      </c>
      <c r="O10" s="209">
        <f>DATE($M$2,$S$2,10)</f>
        <v>45422</v>
      </c>
      <c r="P10" s="209">
        <f>DATE($M$2,$S$2,11)</f>
        <v>45423</v>
      </c>
      <c r="Q10" s="209">
        <f>DATE($M$2,$S$2,12)</f>
        <v>45424</v>
      </c>
      <c r="R10" s="209">
        <f>DATE($M$2,$S$2,13)</f>
        <v>45425</v>
      </c>
      <c r="S10" s="209">
        <f>DATE($M$2,$S$2,14)</f>
        <v>45426</v>
      </c>
      <c r="T10" s="209">
        <f>DATE($M$2,$S$2,15)</f>
        <v>45427</v>
      </c>
      <c r="U10" s="209">
        <f>DATE($M$2,$S$2,16)</f>
        <v>45428</v>
      </c>
      <c r="V10" s="209">
        <f>DATE($M$2,$S$2,17)</f>
        <v>45429</v>
      </c>
      <c r="W10" s="209">
        <f>DATE($M$2,$S$2,18)</f>
        <v>45430</v>
      </c>
      <c r="X10" s="209">
        <f>DATE($M$2,$S$2,19)</f>
        <v>45431</v>
      </c>
      <c r="Y10" s="209">
        <f>DATE($M$2,$S$2,20)</f>
        <v>45432</v>
      </c>
      <c r="Z10" s="209">
        <f>DATE($M$2,$S$2,21)</f>
        <v>45433</v>
      </c>
      <c r="AA10" s="209">
        <f>DATE($M$2,$S$2,22)</f>
        <v>45434</v>
      </c>
      <c r="AB10" s="209">
        <f>DATE($M$2,$S$2,23)</f>
        <v>45435</v>
      </c>
      <c r="AC10" s="209">
        <f>DATE($M$2,$S$2,24)</f>
        <v>45436</v>
      </c>
      <c r="AD10" s="209">
        <f>DATE($M$2,$S$2,25)</f>
        <v>45437</v>
      </c>
      <c r="AE10" s="209">
        <f>DATE($M$2,$S$2,26)</f>
        <v>45438</v>
      </c>
      <c r="AF10" s="209">
        <f>DATE($M$2,$S$2,27)</f>
        <v>45439</v>
      </c>
      <c r="AG10" s="209">
        <f>DATE($M$2,$S$2,28)</f>
        <v>45440</v>
      </c>
      <c r="AH10" s="209">
        <f>IF(DAY(EOMONTH(F10,0))&lt;29,"",DATE($M$2,$S$2,29))</f>
        <v>45441</v>
      </c>
      <c r="AI10" s="209">
        <f>IF(DAY(EOMONTH(F10,0))&lt;30,"",DATE($M$2,$S$2,30))</f>
        <v>45442</v>
      </c>
      <c r="AJ10" s="209">
        <f>IF(DAY(EOMONTH(F10,0))&lt;31,"",DATE($M$2,$S$2,31))</f>
        <v>45443</v>
      </c>
      <c r="AK10" s="673"/>
      <c r="AL10" s="675"/>
      <c r="AM10" s="676"/>
      <c r="AN10" s="676"/>
    </row>
    <row r="11" spans="1:40" ht="18" customHeight="1">
      <c r="A11" s="210">
        <v>1</v>
      </c>
      <c r="B11" s="211" t="s">
        <v>429</v>
      </c>
      <c r="C11" s="212" t="s">
        <v>430</v>
      </c>
      <c r="D11" s="213"/>
      <c r="E11" s="214" t="s">
        <v>430</v>
      </c>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f>+SUM(F11:AJ11)</f>
        <v>0</v>
      </c>
      <c r="AL11" s="217">
        <f>IF($AK$3="４週",AK11/4,AK11/(DAY(EOMONTH($F$9,0))/7))</f>
        <v>0</v>
      </c>
      <c r="AM11" s="674"/>
      <c r="AN11" s="674"/>
    </row>
    <row r="12" spans="1:40" ht="18" customHeight="1">
      <c r="A12" s="210">
        <v>2</v>
      </c>
      <c r="B12" s="211" t="s">
        <v>429</v>
      </c>
      <c r="C12" s="212" t="s">
        <v>431</v>
      </c>
      <c r="D12" s="213"/>
      <c r="E12" s="214" t="s">
        <v>431</v>
      </c>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f t="shared" ref="AK12:AK31" si="0">+SUM(F12:AJ12)</f>
        <v>0</v>
      </c>
      <c r="AL12" s="217">
        <f>IF($AK$3="４週",AK12/4,AK12/(DAY(EOMONTH($F$9,0))/7))</f>
        <v>0</v>
      </c>
      <c r="AM12" s="674"/>
      <c r="AN12" s="674"/>
    </row>
    <row r="13" spans="1:40" ht="18" customHeight="1">
      <c r="A13" s="210">
        <v>3</v>
      </c>
      <c r="B13" s="211" t="s">
        <v>429</v>
      </c>
      <c r="C13" s="212" t="s">
        <v>432</v>
      </c>
      <c r="D13" s="213"/>
      <c r="E13" s="214" t="s">
        <v>432</v>
      </c>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f t="shared" si="0"/>
        <v>0</v>
      </c>
      <c r="AL13" s="217">
        <f>IF($AK$3="４週",AK13/4,AK13/(DAY(EOMONTH($F$9,0))/7))</f>
        <v>0</v>
      </c>
      <c r="AM13" s="674"/>
      <c r="AN13" s="674"/>
    </row>
    <row r="14" spans="1:40" ht="18" customHeight="1">
      <c r="A14" s="210">
        <v>4</v>
      </c>
      <c r="B14" s="211" t="s">
        <v>429</v>
      </c>
      <c r="C14" s="212" t="s">
        <v>433</v>
      </c>
      <c r="D14" s="213"/>
      <c r="E14" s="214" t="s">
        <v>433</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f t="shared" si="0"/>
        <v>0</v>
      </c>
      <c r="AL14" s="217">
        <f>IF($AK$3="４週",AK14/4,AK14/(DAY(EOMONTH($F$9,0))/7))</f>
        <v>0</v>
      </c>
      <c r="AM14" s="674"/>
      <c r="AN14" s="674"/>
    </row>
    <row r="15" spans="1:40" ht="18" customHeight="1">
      <c r="A15" s="210">
        <v>5</v>
      </c>
      <c r="B15" s="211"/>
      <c r="C15" s="212"/>
      <c r="D15" s="213"/>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f t="shared" si="0"/>
        <v>0</v>
      </c>
      <c r="AL15" s="217">
        <f t="shared" ref="AL15:AL30" si="1">IF($AK$3="４週",AK15/4,AK15/(DAY(EOMONTH($F$9,0))/7))</f>
        <v>0</v>
      </c>
      <c r="AM15" s="674"/>
      <c r="AN15" s="674"/>
    </row>
    <row r="16" spans="1:40" ht="18" customHeight="1">
      <c r="A16" s="210">
        <v>6</v>
      </c>
      <c r="B16" s="211"/>
      <c r="C16" s="212"/>
      <c r="D16" s="213"/>
      <c r="E16" s="214"/>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f t="shared" si="0"/>
        <v>0</v>
      </c>
      <c r="AL16" s="217">
        <f t="shared" si="1"/>
        <v>0</v>
      </c>
      <c r="AM16" s="674"/>
      <c r="AN16" s="674"/>
    </row>
    <row r="17" spans="1:40" ht="18" customHeight="1">
      <c r="A17" s="210">
        <v>7</v>
      </c>
      <c r="B17" s="211"/>
      <c r="C17" s="212"/>
      <c r="D17" s="213"/>
      <c r="E17" s="214"/>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f t="shared" si="0"/>
        <v>0</v>
      </c>
      <c r="AL17" s="217">
        <f t="shared" si="1"/>
        <v>0</v>
      </c>
      <c r="AM17" s="674"/>
      <c r="AN17" s="674"/>
    </row>
    <row r="18" spans="1:40" ht="18" customHeight="1">
      <c r="A18" s="210">
        <v>8</v>
      </c>
      <c r="B18" s="211"/>
      <c r="C18" s="212"/>
      <c r="D18" s="213"/>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f t="shared" si="0"/>
        <v>0</v>
      </c>
      <c r="AL18" s="217">
        <f t="shared" si="1"/>
        <v>0</v>
      </c>
      <c r="AM18" s="674"/>
      <c r="AN18" s="674"/>
    </row>
    <row r="19" spans="1:40" ht="18" customHeight="1">
      <c r="A19" s="210">
        <v>9</v>
      </c>
      <c r="B19" s="211"/>
      <c r="C19" s="212"/>
      <c r="D19" s="213"/>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6">
        <f t="shared" si="0"/>
        <v>0</v>
      </c>
      <c r="AL19" s="217">
        <f t="shared" si="1"/>
        <v>0</v>
      </c>
      <c r="AM19" s="674"/>
      <c r="AN19" s="674"/>
    </row>
    <row r="20" spans="1:40" ht="18" customHeight="1">
      <c r="A20" s="210">
        <v>10</v>
      </c>
      <c r="B20" s="211"/>
      <c r="C20" s="212"/>
      <c r="D20" s="213"/>
      <c r="E20" s="214"/>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f t="shared" si="0"/>
        <v>0</v>
      </c>
      <c r="AL20" s="217">
        <f t="shared" si="1"/>
        <v>0</v>
      </c>
      <c r="AM20" s="674"/>
      <c r="AN20" s="674"/>
    </row>
    <row r="21" spans="1:40" ht="18" customHeight="1">
      <c r="A21" s="210">
        <v>11</v>
      </c>
      <c r="B21" s="211"/>
      <c r="C21" s="212"/>
      <c r="D21" s="213"/>
      <c r="E21" s="214"/>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f t="shared" si="0"/>
        <v>0</v>
      </c>
      <c r="AL21" s="217">
        <f t="shared" si="1"/>
        <v>0</v>
      </c>
      <c r="AM21" s="674"/>
      <c r="AN21" s="674"/>
    </row>
    <row r="22" spans="1:40" ht="18" customHeight="1">
      <c r="A22" s="210">
        <v>12</v>
      </c>
      <c r="B22" s="211"/>
      <c r="C22" s="212"/>
      <c r="D22" s="213"/>
      <c r="E22" s="214"/>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6">
        <f t="shared" si="0"/>
        <v>0</v>
      </c>
      <c r="AL22" s="217">
        <f t="shared" si="1"/>
        <v>0</v>
      </c>
      <c r="AM22" s="674"/>
      <c r="AN22" s="674"/>
    </row>
    <row r="23" spans="1:40" ht="18" customHeight="1">
      <c r="A23" s="210">
        <v>13</v>
      </c>
      <c r="B23" s="211"/>
      <c r="C23" s="212"/>
      <c r="D23" s="213"/>
      <c r="E23" s="214"/>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f t="shared" si="0"/>
        <v>0</v>
      </c>
      <c r="AL23" s="217">
        <f t="shared" si="1"/>
        <v>0</v>
      </c>
      <c r="AM23" s="674"/>
      <c r="AN23" s="674"/>
    </row>
    <row r="24" spans="1:40" ht="18" customHeight="1">
      <c r="A24" s="210">
        <v>14</v>
      </c>
      <c r="B24" s="211"/>
      <c r="C24" s="212"/>
      <c r="D24" s="213"/>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f t="shared" si="0"/>
        <v>0</v>
      </c>
      <c r="AL24" s="217">
        <f t="shared" si="1"/>
        <v>0</v>
      </c>
      <c r="AM24" s="674"/>
      <c r="AN24" s="674"/>
    </row>
    <row r="25" spans="1:40" ht="18" customHeight="1">
      <c r="A25" s="210">
        <v>15</v>
      </c>
      <c r="B25" s="211"/>
      <c r="C25" s="212"/>
      <c r="D25" s="213"/>
      <c r="E25" s="214"/>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f t="shared" si="0"/>
        <v>0</v>
      </c>
      <c r="AL25" s="217">
        <f t="shared" si="1"/>
        <v>0</v>
      </c>
      <c r="AM25" s="674"/>
      <c r="AN25" s="674"/>
    </row>
    <row r="26" spans="1:40" ht="18" customHeight="1">
      <c r="A26" s="210">
        <v>16</v>
      </c>
      <c r="B26" s="211"/>
      <c r="C26" s="212"/>
      <c r="D26" s="213"/>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f t="shared" si="0"/>
        <v>0</v>
      </c>
      <c r="AL26" s="217">
        <f t="shared" si="1"/>
        <v>0</v>
      </c>
      <c r="AM26" s="674"/>
      <c r="AN26" s="674"/>
    </row>
    <row r="27" spans="1:40" ht="18" customHeight="1">
      <c r="A27" s="210">
        <v>17</v>
      </c>
      <c r="B27" s="211"/>
      <c r="C27" s="212"/>
      <c r="D27" s="213"/>
      <c r="E27" s="214"/>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f t="shared" si="0"/>
        <v>0</v>
      </c>
      <c r="AL27" s="217">
        <f t="shared" si="1"/>
        <v>0</v>
      </c>
      <c r="AM27" s="674"/>
      <c r="AN27" s="674"/>
    </row>
    <row r="28" spans="1:40" ht="18" customHeight="1">
      <c r="A28" s="210">
        <v>18</v>
      </c>
      <c r="B28" s="211"/>
      <c r="C28" s="212"/>
      <c r="D28" s="213"/>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f t="shared" si="0"/>
        <v>0</v>
      </c>
      <c r="AL28" s="217">
        <f t="shared" si="1"/>
        <v>0</v>
      </c>
      <c r="AM28" s="674"/>
      <c r="AN28" s="674"/>
    </row>
    <row r="29" spans="1:40" ht="18" customHeight="1">
      <c r="A29" s="210">
        <v>19</v>
      </c>
      <c r="B29" s="211"/>
      <c r="C29" s="212"/>
      <c r="D29" s="213"/>
      <c r="E29" s="214"/>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6">
        <f t="shared" si="0"/>
        <v>0</v>
      </c>
      <c r="AL29" s="217">
        <f t="shared" si="1"/>
        <v>0</v>
      </c>
      <c r="AM29" s="674"/>
      <c r="AN29" s="674"/>
    </row>
    <row r="30" spans="1:40" ht="18" customHeight="1">
      <c r="A30" s="210">
        <v>20</v>
      </c>
      <c r="B30" s="211"/>
      <c r="C30" s="212"/>
      <c r="D30" s="213"/>
      <c r="E30" s="214"/>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6">
        <f t="shared" si="0"/>
        <v>0</v>
      </c>
      <c r="AL30" s="217">
        <f t="shared" si="1"/>
        <v>0</v>
      </c>
      <c r="AM30" s="674"/>
      <c r="AN30" s="674"/>
    </row>
    <row r="31" spans="1:40" ht="18" customHeight="1">
      <c r="A31" s="671" t="s">
        <v>221</v>
      </c>
      <c r="B31" s="681"/>
      <c r="C31" s="681"/>
      <c r="D31" s="681"/>
      <c r="E31" s="681"/>
      <c r="F31" s="218">
        <f>+SUM(F11:F30)</f>
        <v>0</v>
      </c>
      <c r="G31" s="218">
        <f t="shared" ref="G31:AJ31" si="2">+SUM(G11:G30)</f>
        <v>0</v>
      </c>
      <c r="H31" s="218">
        <f t="shared" si="2"/>
        <v>0</v>
      </c>
      <c r="I31" s="218">
        <f t="shared" si="2"/>
        <v>0</v>
      </c>
      <c r="J31" s="218">
        <f t="shared" si="2"/>
        <v>0</v>
      </c>
      <c r="K31" s="218">
        <f t="shared" si="2"/>
        <v>0</v>
      </c>
      <c r="L31" s="218">
        <f t="shared" si="2"/>
        <v>0</v>
      </c>
      <c r="M31" s="218">
        <f t="shared" si="2"/>
        <v>0</v>
      </c>
      <c r="N31" s="218">
        <f t="shared" si="2"/>
        <v>0</v>
      </c>
      <c r="O31" s="218">
        <f t="shared" si="2"/>
        <v>0</v>
      </c>
      <c r="P31" s="218">
        <f t="shared" si="2"/>
        <v>0</v>
      </c>
      <c r="Q31" s="218">
        <f t="shared" si="2"/>
        <v>0</v>
      </c>
      <c r="R31" s="218">
        <f t="shared" si="2"/>
        <v>0</v>
      </c>
      <c r="S31" s="218">
        <f t="shared" si="2"/>
        <v>0</v>
      </c>
      <c r="T31" s="218">
        <f t="shared" si="2"/>
        <v>0</v>
      </c>
      <c r="U31" s="218">
        <f t="shared" si="2"/>
        <v>0</v>
      </c>
      <c r="V31" s="218">
        <f t="shared" si="2"/>
        <v>0</v>
      </c>
      <c r="W31" s="218">
        <f t="shared" si="2"/>
        <v>0</v>
      </c>
      <c r="X31" s="218">
        <f t="shared" si="2"/>
        <v>0</v>
      </c>
      <c r="Y31" s="218">
        <f t="shared" si="2"/>
        <v>0</v>
      </c>
      <c r="Z31" s="218">
        <f t="shared" si="2"/>
        <v>0</v>
      </c>
      <c r="AA31" s="218">
        <f t="shared" si="2"/>
        <v>0</v>
      </c>
      <c r="AB31" s="218">
        <f t="shared" si="2"/>
        <v>0</v>
      </c>
      <c r="AC31" s="218">
        <f t="shared" si="2"/>
        <v>0</v>
      </c>
      <c r="AD31" s="218">
        <f t="shared" si="2"/>
        <v>0</v>
      </c>
      <c r="AE31" s="218">
        <f t="shared" si="2"/>
        <v>0</v>
      </c>
      <c r="AF31" s="218">
        <f t="shared" si="2"/>
        <v>0</v>
      </c>
      <c r="AG31" s="218">
        <f t="shared" si="2"/>
        <v>0</v>
      </c>
      <c r="AH31" s="218">
        <f t="shared" si="2"/>
        <v>0</v>
      </c>
      <c r="AI31" s="218">
        <f t="shared" si="2"/>
        <v>0</v>
      </c>
      <c r="AJ31" s="218">
        <f t="shared" si="2"/>
        <v>0</v>
      </c>
      <c r="AK31" s="216">
        <f t="shared" si="0"/>
        <v>0</v>
      </c>
      <c r="AL31" s="217">
        <f>IF($AK$3="４週",AK31/4,AK31/(DAY(EOMONTH($F$9,0))/7))</f>
        <v>0</v>
      </c>
      <c r="AM31" s="666"/>
      <c r="AN31" s="666"/>
    </row>
    <row r="32" spans="1:40" ht="18" customHeight="1">
      <c r="A32" s="681" t="s">
        <v>222</v>
      </c>
      <c r="B32" s="681"/>
      <c r="C32" s="681"/>
      <c r="D32" s="681"/>
      <c r="E32" s="68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8"/>
      <c r="AL32" s="220"/>
      <c r="AM32" s="666"/>
      <c r="AN32" s="666"/>
    </row>
    <row r="33" spans="1:43" ht="15" customHeight="1">
      <c r="A33" s="207"/>
      <c r="B33" s="207"/>
      <c r="C33" s="207"/>
      <c r="D33" s="207"/>
      <c r="E33" s="20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07"/>
      <c r="AL33" s="207"/>
      <c r="AM33" s="92"/>
    </row>
    <row r="34" spans="1:43" ht="15" customHeight="1">
      <c r="A34" s="207"/>
      <c r="B34" s="207"/>
      <c r="C34" s="207"/>
      <c r="D34" s="207"/>
      <c r="E34" s="20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07"/>
      <c r="AL34" s="207"/>
      <c r="AM34" s="92"/>
    </row>
    <row r="35" spans="1:43" ht="21" customHeight="1">
      <c r="A35" s="129" t="s">
        <v>434</v>
      </c>
      <c r="B35" s="207"/>
      <c r="C35" s="207"/>
      <c r="D35" s="207"/>
      <c r="E35" s="207"/>
      <c r="F35" s="207"/>
      <c r="G35" s="221"/>
      <c r="H35" s="221"/>
      <c r="I35" s="221"/>
      <c r="J35" s="221"/>
      <c r="K35" s="221"/>
      <c r="L35" s="221"/>
      <c r="M35" s="221"/>
      <c r="N35" s="221"/>
      <c r="O35" s="221"/>
      <c r="AM35" s="207"/>
      <c r="AN35" s="92"/>
    </row>
    <row r="36" spans="1:43" ht="24.95" customHeight="1">
      <c r="A36" s="667"/>
      <c r="B36" s="667"/>
      <c r="C36" s="667"/>
      <c r="D36" s="222">
        <v>4</v>
      </c>
      <c r="E36" s="222">
        <v>5</v>
      </c>
      <c r="F36" s="680">
        <v>6</v>
      </c>
      <c r="G36" s="680"/>
      <c r="H36" s="680"/>
      <c r="I36" s="680">
        <v>7</v>
      </c>
      <c r="J36" s="680"/>
      <c r="K36" s="680"/>
      <c r="L36" s="680">
        <v>8</v>
      </c>
      <c r="M36" s="680"/>
      <c r="N36" s="680"/>
      <c r="O36" s="680">
        <v>9</v>
      </c>
      <c r="P36" s="680"/>
      <c r="Q36" s="680"/>
      <c r="R36" s="680">
        <v>10</v>
      </c>
      <c r="S36" s="680"/>
      <c r="T36" s="680"/>
      <c r="U36" s="680">
        <v>11</v>
      </c>
      <c r="V36" s="680"/>
      <c r="W36" s="680"/>
      <c r="X36" s="680">
        <v>12</v>
      </c>
      <c r="Y36" s="680"/>
      <c r="Z36" s="680"/>
      <c r="AA36" s="680">
        <v>1</v>
      </c>
      <c r="AB36" s="680"/>
      <c r="AC36" s="680"/>
      <c r="AD36" s="680">
        <v>2</v>
      </c>
      <c r="AE36" s="680"/>
      <c r="AF36" s="680"/>
      <c r="AG36" s="680">
        <v>3</v>
      </c>
      <c r="AH36" s="680"/>
      <c r="AI36" s="680"/>
      <c r="AJ36" s="667" t="s">
        <v>3</v>
      </c>
      <c r="AK36" s="667"/>
      <c r="AL36" s="223" t="s">
        <v>435</v>
      </c>
      <c r="AM36" s="683" t="s">
        <v>436</v>
      </c>
      <c r="AN36" s="684"/>
      <c r="AO36" s="224"/>
      <c r="AP36" s="224"/>
      <c r="AQ36" s="224"/>
    </row>
    <row r="37" spans="1:43" ht="21.95" customHeight="1">
      <c r="A37" s="692" t="s">
        <v>437</v>
      </c>
      <c r="B37" s="692"/>
      <c r="C37" s="692"/>
      <c r="D37" s="225">
        <f>SUM(D38,D39,D40,D41,D43,D45)</f>
        <v>1840</v>
      </c>
      <c r="E37" s="225">
        <f>SUM(E38,E39,E40,E41,E43,E45)</f>
        <v>1726</v>
      </c>
      <c r="F37" s="677">
        <f>SUM(F38,F39,F40,F41,F43,F45)</f>
        <v>1840</v>
      </c>
      <c r="G37" s="678"/>
      <c r="H37" s="679"/>
      <c r="I37" s="677">
        <f>SUM(I38,I39,I40,I41,I43,I45)</f>
        <v>1932</v>
      </c>
      <c r="J37" s="678">
        <f t="shared" ref="J37:AI37" si="3">SUM(J38,J39,J40,J41,J43,J45)</f>
        <v>0</v>
      </c>
      <c r="K37" s="679">
        <f t="shared" si="3"/>
        <v>0</v>
      </c>
      <c r="L37" s="677">
        <f>SUM(L38,L39,L40,L41,L43,L45)</f>
        <v>1932</v>
      </c>
      <c r="M37" s="678"/>
      <c r="N37" s="679"/>
      <c r="O37" s="677">
        <f>SUM(O38,O39,O40,O41,O43,O45)</f>
        <v>1748</v>
      </c>
      <c r="P37" s="678"/>
      <c r="Q37" s="679"/>
      <c r="R37" s="677">
        <f>SUM(R38,R39,R40,R41,R43,R45)</f>
        <v>1840</v>
      </c>
      <c r="S37" s="678"/>
      <c r="T37" s="679"/>
      <c r="U37" s="677">
        <f>SUM(U38,U39,U40,U41,U43,U45)</f>
        <v>1840</v>
      </c>
      <c r="V37" s="678">
        <f t="shared" si="3"/>
        <v>0</v>
      </c>
      <c r="W37" s="679">
        <f t="shared" si="3"/>
        <v>0</v>
      </c>
      <c r="X37" s="677">
        <f>SUM(X38,X39,X40,X41,X43,X45)</f>
        <v>1748</v>
      </c>
      <c r="Y37" s="678">
        <f t="shared" si="3"/>
        <v>0</v>
      </c>
      <c r="Z37" s="679">
        <f t="shared" si="3"/>
        <v>0</v>
      </c>
      <c r="AA37" s="677">
        <f>SUM(AA38,AA39,AA40,AA41,AA43,AA45)</f>
        <v>1748</v>
      </c>
      <c r="AB37" s="678">
        <f t="shared" si="3"/>
        <v>0</v>
      </c>
      <c r="AC37" s="679">
        <f t="shared" si="3"/>
        <v>0</v>
      </c>
      <c r="AD37" s="677">
        <f>SUM(AD38,AD39,AD40,AD41,AD43,AD45)</f>
        <v>1748</v>
      </c>
      <c r="AE37" s="678">
        <f t="shared" si="3"/>
        <v>0</v>
      </c>
      <c r="AF37" s="679">
        <f t="shared" si="3"/>
        <v>0</v>
      </c>
      <c r="AG37" s="677">
        <f>SUM(AG38,AG39,AG40,AG41,AG43,AG45)</f>
        <v>1840</v>
      </c>
      <c r="AH37" s="678">
        <f t="shared" si="3"/>
        <v>0</v>
      </c>
      <c r="AI37" s="679">
        <f t="shared" si="3"/>
        <v>0</v>
      </c>
      <c r="AJ37" s="686">
        <f>SUM(D37:AI37)</f>
        <v>21782</v>
      </c>
      <c r="AK37" s="686"/>
      <c r="AL37" s="226">
        <f>ROUNDUP(AJ37/AJ47,1)</f>
        <v>92</v>
      </c>
      <c r="AM37" s="687"/>
      <c r="AN37" s="688"/>
      <c r="AO37" s="224"/>
      <c r="AP37" s="224"/>
      <c r="AQ37" s="224"/>
    </row>
    <row r="38" spans="1:43" ht="21.95" customHeight="1">
      <c r="A38" s="689" t="s">
        <v>438</v>
      </c>
      <c r="B38" s="690"/>
      <c r="C38" s="691"/>
      <c r="D38" s="215">
        <v>50</v>
      </c>
      <c r="E38" s="215">
        <v>45</v>
      </c>
      <c r="F38" s="685">
        <v>50</v>
      </c>
      <c r="G38" s="685"/>
      <c r="H38" s="685"/>
      <c r="I38" s="685">
        <v>50</v>
      </c>
      <c r="J38" s="685"/>
      <c r="K38" s="685"/>
      <c r="L38" s="685">
        <v>50</v>
      </c>
      <c r="M38" s="685"/>
      <c r="N38" s="685"/>
      <c r="O38" s="685">
        <v>45</v>
      </c>
      <c r="P38" s="685"/>
      <c r="Q38" s="685"/>
      <c r="R38" s="685">
        <v>50</v>
      </c>
      <c r="S38" s="685"/>
      <c r="T38" s="685"/>
      <c r="U38" s="685">
        <v>50</v>
      </c>
      <c r="V38" s="685"/>
      <c r="W38" s="685"/>
      <c r="X38" s="685">
        <v>45</v>
      </c>
      <c r="Y38" s="685"/>
      <c r="Z38" s="685"/>
      <c r="AA38" s="685">
        <v>45</v>
      </c>
      <c r="AB38" s="685"/>
      <c r="AC38" s="685"/>
      <c r="AD38" s="685">
        <v>45</v>
      </c>
      <c r="AE38" s="685"/>
      <c r="AF38" s="685"/>
      <c r="AG38" s="685">
        <v>50</v>
      </c>
      <c r="AH38" s="685"/>
      <c r="AI38" s="685"/>
      <c r="AJ38" s="686">
        <f>SUM(D38:AI38)</f>
        <v>575</v>
      </c>
      <c r="AK38" s="686"/>
      <c r="AL38" s="226">
        <f t="shared" ref="AL38:AL46" si="4">ROUNDUP(AJ38/$AJ$47,1)</f>
        <v>2.5</v>
      </c>
      <c r="AM38" s="687"/>
      <c r="AN38" s="688"/>
      <c r="AO38" s="224"/>
      <c r="AP38" s="224"/>
      <c r="AQ38" s="224"/>
    </row>
    <row r="39" spans="1:43" ht="21.95" customHeight="1">
      <c r="A39" s="689" t="s">
        <v>439</v>
      </c>
      <c r="B39" s="690"/>
      <c r="C39" s="691"/>
      <c r="D39" s="215">
        <v>50</v>
      </c>
      <c r="E39" s="215">
        <v>50</v>
      </c>
      <c r="F39" s="685">
        <v>50</v>
      </c>
      <c r="G39" s="685"/>
      <c r="H39" s="685"/>
      <c r="I39" s="685">
        <v>55</v>
      </c>
      <c r="J39" s="685"/>
      <c r="K39" s="685"/>
      <c r="L39" s="685">
        <v>55</v>
      </c>
      <c r="M39" s="685"/>
      <c r="N39" s="685"/>
      <c r="O39" s="685">
        <v>50</v>
      </c>
      <c r="P39" s="685"/>
      <c r="Q39" s="685"/>
      <c r="R39" s="685">
        <v>50</v>
      </c>
      <c r="S39" s="685"/>
      <c r="T39" s="685"/>
      <c r="U39" s="685">
        <v>50</v>
      </c>
      <c r="V39" s="685"/>
      <c r="W39" s="685"/>
      <c r="X39" s="685">
        <v>50</v>
      </c>
      <c r="Y39" s="685"/>
      <c r="Z39" s="685"/>
      <c r="AA39" s="685">
        <v>50</v>
      </c>
      <c r="AB39" s="685"/>
      <c r="AC39" s="685"/>
      <c r="AD39" s="685">
        <v>50</v>
      </c>
      <c r="AE39" s="685"/>
      <c r="AF39" s="685"/>
      <c r="AG39" s="685">
        <v>50</v>
      </c>
      <c r="AH39" s="685"/>
      <c r="AI39" s="685"/>
      <c r="AJ39" s="686">
        <f>SUM(D39:AI39)</f>
        <v>610</v>
      </c>
      <c r="AK39" s="686"/>
      <c r="AL39" s="226">
        <f t="shared" si="4"/>
        <v>2.6</v>
      </c>
      <c r="AM39" s="687"/>
      <c r="AN39" s="688"/>
      <c r="AO39" s="224"/>
      <c r="AP39" s="224"/>
      <c r="AQ39" s="224"/>
    </row>
    <row r="40" spans="1:43" ht="21.95" customHeight="1">
      <c r="A40" s="689" t="s">
        <v>440</v>
      </c>
      <c r="B40" s="690"/>
      <c r="C40" s="691"/>
      <c r="D40" s="215">
        <v>100</v>
      </c>
      <c r="E40" s="215">
        <v>95</v>
      </c>
      <c r="F40" s="685">
        <v>100</v>
      </c>
      <c r="G40" s="685"/>
      <c r="H40" s="685"/>
      <c r="I40" s="685">
        <v>105</v>
      </c>
      <c r="J40" s="685"/>
      <c r="K40" s="685"/>
      <c r="L40" s="685">
        <v>105</v>
      </c>
      <c r="M40" s="685"/>
      <c r="N40" s="685"/>
      <c r="O40" s="685">
        <v>95</v>
      </c>
      <c r="P40" s="685"/>
      <c r="Q40" s="685"/>
      <c r="R40" s="685">
        <v>100</v>
      </c>
      <c r="S40" s="685"/>
      <c r="T40" s="685"/>
      <c r="U40" s="685">
        <v>100</v>
      </c>
      <c r="V40" s="685"/>
      <c r="W40" s="685"/>
      <c r="X40" s="685">
        <v>95</v>
      </c>
      <c r="Y40" s="685"/>
      <c r="Z40" s="685"/>
      <c r="AA40" s="685">
        <v>95</v>
      </c>
      <c r="AB40" s="685"/>
      <c r="AC40" s="685"/>
      <c r="AD40" s="685">
        <v>95</v>
      </c>
      <c r="AE40" s="685"/>
      <c r="AF40" s="685"/>
      <c r="AG40" s="685">
        <v>100</v>
      </c>
      <c r="AH40" s="685"/>
      <c r="AI40" s="685"/>
      <c r="AJ40" s="686">
        <f>SUM(D40:AI40)</f>
        <v>1185</v>
      </c>
      <c r="AK40" s="686"/>
      <c r="AL40" s="226">
        <f t="shared" si="4"/>
        <v>5</v>
      </c>
      <c r="AM40" s="687"/>
      <c r="AN40" s="688"/>
      <c r="AO40" s="224"/>
      <c r="AP40" s="224"/>
      <c r="AQ40" s="224"/>
    </row>
    <row r="41" spans="1:43" ht="21.95" customHeight="1">
      <c r="A41" s="697" t="s">
        <v>441</v>
      </c>
      <c r="B41" s="690"/>
      <c r="C41" s="691"/>
      <c r="D41" s="215">
        <v>100</v>
      </c>
      <c r="E41" s="215">
        <v>95</v>
      </c>
      <c r="F41" s="685">
        <v>100</v>
      </c>
      <c r="G41" s="685"/>
      <c r="H41" s="685"/>
      <c r="I41" s="685">
        <v>105</v>
      </c>
      <c r="J41" s="685"/>
      <c r="K41" s="685"/>
      <c r="L41" s="685">
        <v>105</v>
      </c>
      <c r="M41" s="685"/>
      <c r="N41" s="685"/>
      <c r="O41" s="685">
        <v>95</v>
      </c>
      <c r="P41" s="685"/>
      <c r="Q41" s="685"/>
      <c r="R41" s="685">
        <v>100</v>
      </c>
      <c r="S41" s="685"/>
      <c r="T41" s="685"/>
      <c r="U41" s="685">
        <v>100</v>
      </c>
      <c r="V41" s="685"/>
      <c r="W41" s="685"/>
      <c r="X41" s="685">
        <v>95</v>
      </c>
      <c r="Y41" s="685"/>
      <c r="Z41" s="685"/>
      <c r="AA41" s="685">
        <v>95</v>
      </c>
      <c r="AB41" s="685"/>
      <c r="AC41" s="685"/>
      <c r="AD41" s="685">
        <v>95</v>
      </c>
      <c r="AE41" s="685"/>
      <c r="AF41" s="685"/>
      <c r="AG41" s="685">
        <v>100</v>
      </c>
      <c r="AH41" s="685"/>
      <c r="AI41" s="685"/>
      <c r="AJ41" s="686">
        <f t="shared" ref="AJ41:AJ45" si="5">SUM(D41:AI41)</f>
        <v>1185</v>
      </c>
      <c r="AK41" s="686"/>
      <c r="AL41" s="226">
        <f t="shared" si="4"/>
        <v>5</v>
      </c>
      <c r="AM41" s="687"/>
      <c r="AN41" s="688"/>
      <c r="AO41" s="224"/>
      <c r="AP41" s="224"/>
      <c r="AQ41" s="224"/>
    </row>
    <row r="42" spans="1:43" s="229" customFormat="1" ht="21.95" customHeight="1">
      <c r="A42" s="227"/>
      <c r="B42" s="693" t="s">
        <v>442</v>
      </c>
      <c r="C42" s="694"/>
      <c r="D42" s="215">
        <v>100</v>
      </c>
      <c r="E42" s="215">
        <v>95</v>
      </c>
      <c r="F42" s="685">
        <v>100</v>
      </c>
      <c r="G42" s="685"/>
      <c r="H42" s="685"/>
      <c r="I42" s="685">
        <v>105</v>
      </c>
      <c r="J42" s="685"/>
      <c r="K42" s="685"/>
      <c r="L42" s="685">
        <v>105</v>
      </c>
      <c r="M42" s="685"/>
      <c r="N42" s="685"/>
      <c r="O42" s="685">
        <v>95</v>
      </c>
      <c r="P42" s="685"/>
      <c r="Q42" s="685"/>
      <c r="R42" s="685">
        <v>100</v>
      </c>
      <c r="S42" s="685"/>
      <c r="T42" s="685"/>
      <c r="U42" s="685">
        <v>100</v>
      </c>
      <c r="V42" s="685"/>
      <c r="W42" s="685"/>
      <c r="X42" s="685">
        <v>95</v>
      </c>
      <c r="Y42" s="685"/>
      <c r="Z42" s="685"/>
      <c r="AA42" s="685">
        <v>95</v>
      </c>
      <c r="AB42" s="685"/>
      <c r="AC42" s="685"/>
      <c r="AD42" s="685">
        <v>95</v>
      </c>
      <c r="AE42" s="685"/>
      <c r="AF42" s="685"/>
      <c r="AG42" s="685">
        <v>100</v>
      </c>
      <c r="AH42" s="685"/>
      <c r="AI42" s="685"/>
      <c r="AJ42" s="686">
        <f>SUM(D42:AI42)</f>
        <v>1185</v>
      </c>
      <c r="AK42" s="686"/>
      <c r="AL42" s="226">
        <f t="shared" si="4"/>
        <v>5</v>
      </c>
      <c r="AM42" s="695">
        <f>ROUNDUP($AJ$42/$AJ$47,1)</f>
        <v>5</v>
      </c>
      <c r="AN42" s="696"/>
      <c r="AO42" s="228"/>
      <c r="AP42" s="228"/>
      <c r="AQ42" s="228"/>
    </row>
    <row r="43" spans="1:43" ht="21.95" customHeight="1">
      <c r="A43" s="697" t="s">
        <v>443</v>
      </c>
      <c r="B43" s="690"/>
      <c r="C43" s="691"/>
      <c r="D43" s="215">
        <v>140</v>
      </c>
      <c r="E43" s="215">
        <v>131</v>
      </c>
      <c r="F43" s="685">
        <v>140</v>
      </c>
      <c r="G43" s="685"/>
      <c r="H43" s="685"/>
      <c r="I43" s="685">
        <v>147</v>
      </c>
      <c r="J43" s="685"/>
      <c r="K43" s="685"/>
      <c r="L43" s="685">
        <v>147</v>
      </c>
      <c r="M43" s="685"/>
      <c r="N43" s="685"/>
      <c r="O43" s="685">
        <v>133</v>
      </c>
      <c r="P43" s="685"/>
      <c r="Q43" s="685"/>
      <c r="R43" s="685">
        <v>140</v>
      </c>
      <c r="S43" s="685"/>
      <c r="T43" s="685"/>
      <c r="U43" s="685">
        <v>140</v>
      </c>
      <c r="V43" s="685"/>
      <c r="W43" s="685"/>
      <c r="X43" s="685">
        <v>133</v>
      </c>
      <c r="Y43" s="685"/>
      <c r="Z43" s="685"/>
      <c r="AA43" s="685">
        <v>133</v>
      </c>
      <c r="AB43" s="685"/>
      <c r="AC43" s="685"/>
      <c r="AD43" s="685">
        <v>133</v>
      </c>
      <c r="AE43" s="685"/>
      <c r="AF43" s="685"/>
      <c r="AG43" s="685">
        <v>140</v>
      </c>
      <c r="AH43" s="685"/>
      <c r="AI43" s="685"/>
      <c r="AJ43" s="686">
        <f t="shared" si="5"/>
        <v>1657</v>
      </c>
      <c r="AK43" s="686"/>
      <c r="AL43" s="226">
        <f t="shared" si="4"/>
        <v>7</v>
      </c>
      <c r="AM43" s="687"/>
      <c r="AN43" s="688"/>
      <c r="AO43" s="224"/>
      <c r="AP43" s="224"/>
      <c r="AQ43" s="224"/>
    </row>
    <row r="44" spans="1:43" s="229" customFormat="1" ht="21.95" customHeight="1">
      <c r="A44" s="230"/>
      <c r="B44" s="693" t="s">
        <v>444</v>
      </c>
      <c r="C44" s="694"/>
      <c r="D44" s="215">
        <v>140</v>
      </c>
      <c r="E44" s="215">
        <v>131</v>
      </c>
      <c r="F44" s="685">
        <v>140</v>
      </c>
      <c r="G44" s="685"/>
      <c r="H44" s="685"/>
      <c r="I44" s="685">
        <v>147</v>
      </c>
      <c r="J44" s="685"/>
      <c r="K44" s="685"/>
      <c r="L44" s="685">
        <v>147</v>
      </c>
      <c r="M44" s="685"/>
      <c r="N44" s="685"/>
      <c r="O44" s="685">
        <v>133</v>
      </c>
      <c r="P44" s="685"/>
      <c r="Q44" s="685"/>
      <c r="R44" s="685">
        <v>140</v>
      </c>
      <c r="S44" s="685"/>
      <c r="T44" s="685"/>
      <c r="U44" s="685">
        <v>140</v>
      </c>
      <c r="V44" s="685"/>
      <c r="W44" s="685"/>
      <c r="X44" s="685">
        <v>133</v>
      </c>
      <c r="Y44" s="685"/>
      <c r="Z44" s="685"/>
      <c r="AA44" s="685">
        <v>133</v>
      </c>
      <c r="AB44" s="685"/>
      <c r="AC44" s="685"/>
      <c r="AD44" s="685">
        <v>133</v>
      </c>
      <c r="AE44" s="685"/>
      <c r="AF44" s="685"/>
      <c r="AG44" s="685">
        <v>140</v>
      </c>
      <c r="AH44" s="685"/>
      <c r="AI44" s="685"/>
      <c r="AJ44" s="686">
        <f>SUM(D44:AI44)</f>
        <v>1657</v>
      </c>
      <c r="AK44" s="686"/>
      <c r="AL44" s="226">
        <f t="shared" si="4"/>
        <v>7</v>
      </c>
      <c r="AM44" s="695">
        <f>ROUNDUP($AJ$44/$AJ$47,1)</f>
        <v>7</v>
      </c>
      <c r="AN44" s="696"/>
      <c r="AO44" s="228"/>
      <c r="AP44" s="228"/>
      <c r="AQ44" s="228"/>
    </row>
    <row r="45" spans="1:43" ht="21.95" customHeight="1">
      <c r="A45" s="697" t="s">
        <v>445</v>
      </c>
      <c r="B45" s="690"/>
      <c r="C45" s="691"/>
      <c r="D45" s="215">
        <v>1400</v>
      </c>
      <c r="E45" s="215">
        <v>1310</v>
      </c>
      <c r="F45" s="685">
        <v>1400</v>
      </c>
      <c r="G45" s="685"/>
      <c r="H45" s="685"/>
      <c r="I45" s="685">
        <v>1470</v>
      </c>
      <c r="J45" s="685"/>
      <c r="K45" s="685"/>
      <c r="L45" s="685">
        <v>1470</v>
      </c>
      <c r="M45" s="685"/>
      <c r="N45" s="685"/>
      <c r="O45" s="685">
        <v>1330</v>
      </c>
      <c r="P45" s="685"/>
      <c r="Q45" s="685"/>
      <c r="R45" s="685">
        <v>1400</v>
      </c>
      <c r="S45" s="685"/>
      <c r="T45" s="685"/>
      <c r="U45" s="685">
        <v>1400</v>
      </c>
      <c r="V45" s="685"/>
      <c r="W45" s="685"/>
      <c r="X45" s="685">
        <v>1330</v>
      </c>
      <c r="Y45" s="685"/>
      <c r="Z45" s="685"/>
      <c r="AA45" s="685">
        <v>1330</v>
      </c>
      <c r="AB45" s="685"/>
      <c r="AC45" s="685"/>
      <c r="AD45" s="685">
        <v>1330</v>
      </c>
      <c r="AE45" s="685"/>
      <c r="AF45" s="685"/>
      <c r="AG45" s="685">
        <v>1400</v>
      </c>
      <c r="AH45" s="685"/>
      <c r="AI45" s="685"/>
      <c r="AJ45" s="686">
        <f t="shared" si="5"/>
        <v>16570</v>
      </c>
      <c r="AK45" s="686"/>
      <c r="AL45" s="226">
        <f t="shared" si="4"/>
        <v>70</v>
      </c>
      <c r="AM45" s="687"/>
      <c r="AN45" s="688"/>
      <c r="AO45" s="224"/>
      <c r="AP45" s="224"/>
      <c r="AQ45" s="224"/>
    </row>
    <row r="46" spans="1:43" s="229" customFormat="1" ht="21.95" customHeight="1">
      <c r="A46" s="227"/>
      <c r="B46" s="693" t="s">
        <v>442</v>
      </c>
      <c r="C46" s="694"/>
      <c r="D46" s="215">
        <v>1400</v>
      </c>
      <c r="E46" s="215">
        <v>1310</v>
      </c>
      <c r="F46" s="685">
        <v>1400</v>
      </c>
      <c r="G46" s="685"/>
      <c r="H46" s="685"/>
      <c r="I46" s="685">
        <v>1470</v>
      </c>
      <c r="J46" s="685"/>
      <c r="K46" s="685"/>
      <c r="L46" s="685">
        <v>1470</v>
      </c>
      <c r="M46" s="685"/>
      <c r="N46" s="685"/>
      <c r="O46" s="685">
        <v>1330</v>
      </c>
      <c r="P46" s="685"/>
      <c r="Q46" s="685"/>
      <c r="R46" s="685">
        <v>1400</v>
      </c>
      <c r="S46" s="685"/>
      <c r="T46" s="685"/>
      <c r="U46" s="685">
        <v>1400</v>
      </c>
      <c r="V46" s="685"/>
      <c r="W46" s="685"/>
      <c r="X46" s="685">
        <v>1330</v>
      </c>
      <c r="Y46" s="685"/>
      <c r="Z46" s="685"/>
      <c r="AA46" s="685">
        <v>1330</v>
      </c>
      <c r="AB46" s="685"/>
      <c r="AC46" s="685"/>
      <c r="AD46" s="685">
        <v>1330</v>
      </c>
      <c r="AE46" s="685"/>
      <c r="AF46" s="685"/>
      <c r="AG46" s="685">
        <v>1400</v>
      </c>
      <c r="AH46" s="685"/>
      <c r="AI46" s="685"/>
      <c r="AJ46" s="686">
        <f>SUM(D46:AI46)</f>
        <v>16570</v>
      </c>
      <c r="AK46" s="686"/>
      <c r="AL46" s="226">
        <f t="shared" si="4"/>
        <v>70</v>
      </c>
      <c r="AM46" s="695">
        <f>ROUNDUP($AJ$46/$AJ$47,1)</f>
        <v>70</v>
      </c>
      <c r="AN46" s="696"/>
      <c r="AO46" s="228"/>
      <c r="AP46" s="228"/>
      <c r="AQ46" s="228"/>
    </row>
    <row r="47" spans="1:43" ht="21.95" customHeight="1">
      <c r="A47" s="692" t="s">
        <v>446</v>
      </c>
      <c r="B47" s="692"/>
      <c r="C47" s="692"/>
      <c r="D47" s="215">
        <v>20</v>
      </c>
      <c r="E47" s="215">
        <v>19</v>
      </c>
      <c r="F47" s="685">
        <v>20</v>
      </c>
      <c r="G47" s="685"/>
      <c r="H47" s="685"/>
      <c r="I47" s="685">
        <v>21</v>
      </c>
      <c r="J47" s="685"/>
      <c r="K47" s="685"/>
      <c r="L47" s="685">
        <v>21</v>
      </c>
      <c r="M47" s="685"/>
      <c r="N47" s="685"/>
      <c r="O47" s="685">
        <v>19</v>
      </c>
      <c r="P47" s="685"/>
      <c r="Q47" s="685"/>
      <c r="R47" s="685">
        <v>20</v>
      </c>
      <c r="S47" s="685"/>
      <c r="T47" s="685"/>
      <c r="U47" s="685">
        <v>20</v>
      </c>
      <c r="V47" s="685"/>
      <c r="W47" s="685"/>
      <c r="X47" s="685">
        <v>19</v>
      </c>
      <c r="Y47" s="685"/>
      <c r="Z47" s="685"/>
      <c r="AA47" s="685">
        <v>19</v>
      </c>
      <c r="AB47" s="685"/>
      <c r="AC47" s="685"/>
      <c r="AD47" s="685">
        <v>19</v>
      </c>
      <c r="AE47" s="685"/>
      <c r="AF47" s="685"/>
      <c r="AG47" s="685">
        <v>20</v>
      </c>
      <c r="AH47" s="685"/>
      <c r="AI47" s="685"/>
      <c r="AJ47" s="686">
        <f>+SUM(D47:AI47)</f>
        <v>237</v>
      </c>
      <c r="AK47" s="686"/>
      <c r="AL47" s="231"/>
      <c r="AM47" s="687"/>
      <c r="AN47" s="688"/>
      <c r="AO47" s="224"/>
      <c r="AP47" s="224"/>
      <c r="AQ47" s="224"/>
    </row>
    <row r="48" spans="1:43" ht="5.0999999999999996" customHeight="1">
      <c r="A48" s="232"/>
      <c r="B48" s="232"/>
      <c r="C48" s="232"/>
      <c r="D48" s="224"/>
      <c r="E48" s="224"/>
      <c r="F48" s="224"/>
      <c r="G48" s="224"/>
      <c r="H48" s="224"/>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33"/>
      <c r="AK48" s="221"/>
      <c r="AL48" s="207"/>
      <c r="AM48" s="207"/>
      <c r="AN48" s="92"/>
    </row>
    <row r="49" spans="1:40" ht="18" customHeight="1">
      <c r="A49" s="129" t="s">
        <v>447</v>
      </c>
      <c r="B49" s="221"/>
      <c r="D49" s="221"/>
      <c r="E49" s="221"/>
      <c r="F49" s="221"/>
      <c r="G49" s="221"/>
      <c r="H49" s="221"/>
      <c r="I49" s="221"/>
      <c r="J49" s="221"/>
      <c r="K49" s="221"/>
      <c r="L49" s="221"/>
      <c r="M49" s="221"/>
      <c r="N49" s="221"/>
      <c r="O49" s="221"/>
      <c r="P49" s="221"/>
      <c r="Q49" s="221"/>
      <c r="R49" s="221"/>
      <c r="S49" s="221"/>
      <c r="T49" s="221"/>
      <c r="U49" s="221"/>
      <c r="V49" s="221"/>
      <c r="W49" s="207"/>
      <c r="X49" s="221"/>
      <c r="Y49" s="221"/>
      <c r="Z49" s="221"/>
      <c r="AA49" s="221"/>
      <c r="AB49" s="221"/>
      <c r="AC49" s="221"/>
      <c r="AD49" s="221"/>
      <c r="AE49" s="221"/>
      <c r="AF49" s="221"/>
      <c r="AG49" s="221"/>
      <c r="AH49" s="221"/>
      <c r="AI49" s="221"/>
      <c r="AJ49" s="233"/>
      <c r="AK49" s="221"/>
      <c r="AL49" s="207"/>
      <c r="AM49" s="207"/>
      <c r="AN49" s="92"/>
    </row>
    <row r="50" spans="1:40" ht="45" customHeight="1">
      <c r="A50" s="667" t="s">
        <v>448</v>
      </c>
      <c r="B50" s="667"/>
      <c r="C50" s="667" t="s">
        <v>429</v>
      </c>
      <c r="D50" s="667"/>
      <c r="E50" s="675" t="s">
        <v>449</v>
      </c>
      <c r="F50" s="675"/>
      <c r="G50" s="675"/>
      <c r="H50" s="675"/>
      <c r="I50" s="698" t="s">
        <v>450</v>
      </c>
      <c r="J50" s="699"/>
      <c r="K50" s="699"/>
      <c r="L50" s="699"/>
      <c r="M50" s="699"/>
      <c r="N50" s="700"/>
      <c r="O50" s="224"/>
      <c r="Q50" s="224"/>
      <c r="R50" s="224"/>
      <c r="S50" s="224"/>
      <c r="T50" s="224"/>
      <c r="U50" s="224"/>
      <c r="W50" s="207"/>
      <c r="X50" s="221"/>
      <c r="Y50" s="221"/>
      <c r="Z50" s="221"/>
      <c r="AA50" s="221"/>
      <c r="AB50" s="221"/>
      <c r="AC50" s="221"/>
      <c r="AD50" s="221"/>
      <c r="AE50" s="221"/>
      <c r="AF50" s="221"/>
      <c r="AG50" s="221"/>
      <c r="AH50" s="221"/>
      <c r="AI50" s="221"/>
      <c r="AJ50" s="233"/>
      <c r="AK50" s="221"/>
      <c r="AL50" s="207"/>
      <c r="AM50" s="207"/>
      <c r="AN50" s="92"/>
    </row>
    <row r="51" spans="1:40" ht="18" customHeight="1">
      <c r="A51" s="675" t="s">
        <v>451</v>
      </c>
      <c r="B51" s="675"/>
      <c r="C51" s="706">
        <f>ROUNDDOWN(IF(AL37&lt;=30,1,1+ROUNDUP((AL37-30)/30,0)),1)</f>
        <v>4</v>
      </c>
      <c r="D51" s="706"/>
      <c r="E51" s="706">
        <f>ROUNDDOWN(AL37/6,1)</f>
        <v>15.3</v>
      </c>
      <c r="F51" s="706"/>
      <c r="G51" s="706"/>
      <c r="H51" s="706"/>
      <c r="I51" s="707">
        <f>ROUNDDOWN($AL$40/9,1)+ROUNDDOWN(($AL$41-$AM$42)/6,1)+ROUNDDOWN($AM$42/12,1)+ROUNDDOWN(($AL$43-$AM$44)/4,1)+ROUNDDOWN($AM$44/8,1)+ROUNDDOWN(($AL$45-$AM$46)/2.5,1)+ROUNDDOWN($AM$46/5,1)</f>
        <v>15.7</v>
      </c>
      <c r="J51" s="707"/>
      <c r="K51" s="707"/>
      <c r="L51" s="707"/>
      <c r="M51" s="707"/>
      <c r="N51" s="707"/>
      <c r="O51" s="224"/>
      <c r="Q51" s="224"/>
      <c r="R51" s="224"/>
      <c r="S51" s="224"/>
      <c r="T51" s="224"/>
      <c r="U51" s="224"/>
      <c r="W51" s="207"/>
      <c r="X51" s="221"/>
      <c r="Y51" s="221"/>
      <c r="Z51" s="221"/>
      <c r="AA51" s="221"/>
      <c r="AB51" s="221"/>
      <c r="AC51" s="221"/>
      <c r="AD51" s="221"/>
      <c r="AE51" s="221"/>
      <c r="AF51" s="221"/>
      <c r="AG51" s="221"/>
      <c r="AH51" s="221"/>
      <c r="AI51" s="221"/>
      <c r="AJ51" s="233"/>
      <c r="AK51" s="221"/>
      <c r="AL51" s="207"/>
      <c r="AM51" s="207"/>
      <c r="AN51" s="92"/>
    </row>
    <row r="52" spans="1:40" ht="5.0999999999999996" customHeight="1">
      <c r="A52" s="232"/>
      <c r="B52" s="232"/>
      <c r="C52" s="232"/>
      <c r="D52" s="232"/>
      <c r="E52" s="232"/>
      <c r="F52" s="232"/>
      <c r="G52" s="232"/>
      <c r="H52" s="232"/>
      <c r="I52" s="232"/>
      <c r="J52" s="221"/>
      <c r="K52" s="221"/>
      <c r="L52" s="221"/>
      <c r="M52" s="233"/>
      <c r="N52" s="221"/>
      <c r="O52" s="221"/>
      <c r="P52" s="221"/>
      <c r="Q52" s="224"/>
      <c r="W52" s="207"/>
      <c r="X52" s="221"/>
      <c r="Y52" s="221"/>
      <c r="Z52" s="221"/>
      <c r="AA52" s="221"/>
      <c r="AB52" s="221"/>
      <c r="AC52" s="221"/>
      <c r="AD52" s="221"/>
      <c r="AE52" s="221"/>
      <c r="AF52" s="221"/>
      <c r="AG52" s="221"/>
      <c r="AH52" s="221"/>
      <c r="AI52" s="221"/>
      <c r="AJ52" s="233"/>
      <c r="AK52" s="221"/>
      <c r="AL52" s="207"/>
      <c r="AM52" s="207"/>
      <c r="AN52" s="92"/>
    </row>
    <row r="53" spans="1:40" ht="21" customHeight="1">
      <c r="A53" s="129" t="s">
        <v>452</v>
      </c>
      <c r="B53" s="86"/>
      <c r="C53" s="202"/>
      <c r="D53" s="202"/>
      <c r="E53" s="202"/>
      <c r="F53" s="20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202"/>
      <c r="AM53" s="202"/>
      <c r="AN53" s="92"/>
    </row>
    <row r="54" spans="1:40" ht="24.95" customHeight="1">
      <c r="A54" s="92"/>
      <c r="B54" s="207"/>
      <c r="C54" s="698" t="str">
        <f>IF(VLOOKUP($AK$1,[2]選択肢!$A$1:$J$31,C59,FALSE)=0,"-",VLOOKUP($AK$1,[2]選択肢!$A$1:$J$31,C59,FALSE))</f>
        <v>管理者</v>
      </c>
      <c r="D54" s="699"/>
      <c r="E54" s="701" t="str">
        <f>IF(VLOOKUP($AK$1,[2]選択肢!$A$1:$J$31,E59,FALSE)=0,"-",VLOOKUP($AK$1,[2]選択肢!$A$1:$J$31,E59,FALSE))</f>
        <v>サービス管理責任者</v>
      </c>
      <c r="F54" s="701"/>
      <c r="G54" s="701"/>
      <c r="H54" s="701"/>
      <c r="I54" s="698" t="str">
        <f>IF(VLOOKUP($AK$1,[2]選択肢!$A$1:$J$31,I59,FALSE)=0,"-",VLOOKUP($AK$1,[2]選択肢!$A$1:$J$31,I59,FALSE))</f>
        <v>世話人</v>
      </c>
      <c r="J54" s="699"/>
      <c r="K54" s="699"/>
      <c r="L54" s="699"/>
      <c r="M54" s="699"/>
      <c r="N54" s="700"/>
      <c r="O54" s="698" t="str">
        <f>IF(VLOOKUP($AK$1,[2]選択肢!$A$1:$J$31,O59,FALSE)=0,"-",VLOOKUP($AK$1,[2]選択肢!$A$1:$J$31,O59,FALSE))</f>
        <v>生活支援員</v>
      </c>
      <c r="P54" s="699"/>
      <c r="Q54" s="699"/>
      <c r="R54" s="699"/>
      <c r="S54" s="699"/>
      <c r="T54" s="700"/>
      <c r="U54" s="698" t="str">
        <f>IF(VLOOKUP($AK$1,[2]選択肢!$A$1:$J$31,U59,FALSE)=0,"-",VLOOKUP($AK$1,[2]選択肢!$A$1:$J$31,U59,FALSE))</f>
        <v>その他職員</v>
      </c>
      <c r="V54" s="699"/>
      <c r="W54" s="699"/>
      <c r="X54" s="699"/>
      <c r="Y54" s="699"/>
      <c r="Z54" s="700"/>
      <c r="AA54" s="698" t="str">
        <f>IF(VLOOKUP($AK$1,[2]選択肢!$A$1:$J$31,AA59,FALSE)=0,"-",VLOOKUP($AK$1,[2]選択肢!$A$1:$J$31,AA59,FALSE))</f>
        <v>-</v>
      </c>
      <c r="AB54" s="699"/>
      <c r="AC54" s="699"/>
      <c r="AD54" s="699"/>
      <c r="AE54" s="699"/>
      <c r="AF54" s="700"/>
      <c r="AG54" s="701" t="str">
        <f>IF(VLOOKUP($AK$1,[2]選択肢!$A$1:$J$31,AG59,FALSE)=0,"-",VLOOKUP($AK$1,[2]選択肢!$A$1:$J$31,AG59,FALSE))</f>
        <v>-</v>
      </c>
      <c r="AH54" s="701"/>
      <c r="AI54" s="701"/>
      <c r="AJ54" s="701"/>
      <c r="AK54" s="701"/>
      <c r="AL54" s="701" t="str">
        <f>IF(VLOOKUP($AK$1,[2]選択肢!$A$1:$J$31,AL59,FALSE)=0,"-",VLOOKUP($AK$1,[2]選択肢!$A$1:$J$31,AL59,FALSE))</f>
        <v>-</v>
      </c>
      <c r="AM54" s="701"/>
      <c r="AN54" s="92"/>
    </row>
    <row r="55" spans="1:40" ht="18" customHeight="1">
      <c r="A55" s="92"/>
      <c r="B55" s="207"/>
      <c r="C55" s="234" t="s">
        <v>453</v>
      </c>
      <c r="D55" s="234" t="s">
        <v>454</v>
      </c>
      <c r="E55" s="235" t="s">
        <v>453</v>
      </c>
      <c r="F55" s="702" t="s">
        <v>454</v>
      </c>
      <c r="G55" s="702"/>
      <c r="H55" s="702"/>
      <c r="I55" s="703" t="s">
        <v>453</v>
      </c>
      <c r="J55" s="704"/>
      <c r="K55" s="705"/>
      <c r="L55" s="703" t="s">
        <v>454</v>
      </c>
      <c r="M55" s="704"/>
      <c r="N55" s="705"/>
      <c r="O55" s="703" t="s">
        <v>453</v>
      </c>
      <c r="P55" s="704"/>
      <c r="Q55" s="705"/>
      <c r="R55" s="703" t="s">
        <v>454</v>
      </c>
      <c r="S55" s="704"/>
      <c r="T55" s="705"/>
      <c r="U55" s="703" t="s">
        <v>453</v>
      </c>
      <c r="V55" s="704"/>
      <c r="W55" s="705"/>
      <c r="X55" s="703" t="s">
        <v>454</v>
      </c>
      <c r="Y55" s="704"/>
      <c r="Z55" s="705"/>
      <c r="AA55" s="703" t="s">
        <v>453</v>
      </c>
      <c r="AB55" s="704"/>
      <c r="AC55" s="705"/>
      <c r="AD55" s="703" t="s">
        <v>454</v>
      </c>
      <c r="AE55" s="704"/>
      <c r="AF55" s="705"/>
      <c r="AG55" s="703" t="s">
        <v>453</v>
      </c>
      <c r="AH55" s="704"/>
      <c r="AI55" s="705"/>
      <c r="AJ55" s="703" t="s">
        <v>454</v>
      </c>
      <c r="AK55" s="705"/>
      <c r="AL55" s="235" t="s">
        <v>98</v>
      </c>
      <c r="AM55" s="235" t="s">
        <v>99</v>
      </c>
      <c r="AN55" s="92"/>
    </row>
    <row r="56" spans="1:40" ht="18" customHeight="1">
      <c r="A56" s="92"/>
      <c r="B56" s="236" t="s">
        <v>455</v>
      </c>
      <c r="C56" s="235">
        <f>COUNTIFS($B$11:$B$30,C$54,$C$11:$C$30,"A",$E$11:$E$30,"*")</f>
        <v>0</v>
      </c>
      <c r="D56" s="235">
        <f>COUNTIFS($B$11:$B$30,C$54,$C$11:$C$30,"B",$E$11:$E$30,"*")</f>
        <v>0</v>
      </c>
      <c r="E56" s="235">
        <f>COUNTIFS($B$11:$B$30,E$54,$C$11:$C$30,"A",$E$11:$E$30,"*")</f>
        <v>1</v>
      </c>
      <c r="F56" s="703">
        <f>COUNTIFS($B$11:$B$30,E$54,$C$11:$C$30,"B",$E$11:$E$30,"*")</f>
        <v>1</v>
      </c>
      <c r="G56" s="704"/>
      <c r="H56" s="705"/>
      <c r="I56" s="703">
        <f>COUNTIFS($B$11:$B$30,I$54,$C$11:$C$30,"A",$E$11:$E$30,"*")</f>
        <v>0</v>
      </c>
      <c r="J56" s="704"/>
      <c r="K56" s="705"/>
      <c r="L56" s="703">
        <f>COUNTIFS($B$11:$B$30,I$54,$C$11:$C$30,"B",$E$11:$E$30,"*")</f>
        <v>0</v>
      </c>
      <c r="M56" s="704"/>
      <c r="N56" s="705"/>
      <c r="O56" s="703">
        <f>COUNTIFS($B$11:$B$30,O$54,$C$11:$C$30,"A",$E$11:$E$30,"*")</f>
        <v>0</v>
      </c>
      <c r="P56" s="704"/>
      <c r="Q56" s="705"/>
      <c r="R56" s="703">
        <f>COUNTIFS($B$11:$B$30,O$54,$C$11:$C$30,"B",$E$11:$E$30,"*")</f>
        <v>0</v>
      </c>
      <c r="S56" s="704"/>
      <c r="T56" s="705"/>
      <c r="U56" s="703">
        <f>COUNTIFS($B$11:$B$30,U$54,$C$11:$C$30,"A",$E$11:$E$30,"*")</f>
        <v>0</v>
      </c>
      <c r="V56" s="704"/>
      <c r="W56" s="705"/>
      <c r="X56" s="703">
        <f>COUNTIFS($B$11:$B$30,U$54,$C$11:$C$30,"B",$E$11:$E$30,"*")</f>
        <v>0</v>
      </c>
      <c r="Y56" s="704"/>
      <c r="Z56" s="705"/>
      <c r="AA56" s="703">
        <f>COUNTIFS($B$11:$B$30,AA$54,$C$11:$C$30,"A",$E$11:$E$30,"*")</f>
        <v>0</v>
      </c>
      <c r="AB56" s="704"/>
      <c r="AC56" s="705"/>
      <c r="AD56" s="703">
        <f>COUNTIFS($B$11:$B$30,AA$54,$C$11:$C$30,"B",$E$11:$E$30,"*")</f>
        <v>0</v>
      </c>
      <c r="AE56" s="704"/>
      <c r="AF56" s="705"/>
      <c r="AG56" s="703">
        <f>COUNTIFS($B$11:$B$30,AG$54,$C$11:$C$30,"A",$E$11:$E$30,"*")</f>
        <v>0</v>
      </c>
      <c r="AH56" s="704"/>
      <c r="AI56" s="705"/>
      <c r="AJ56" s="703">
        <f>COUNTIFS($B$11:$B$30,AG$54,$C$11:$C$30,"B",$E$11:$E$30,"*")</f>
        <v>0</v>
      </c>
      <c r="AK56" s="705"/>
      <c r="AL56" s="235">
        <f>COUNTIFS($B$11:$B$30,AL$54,$C$11:$C$30,"A",$E$11:$E$30,"*")</f>
        <v>0</v>
      </c>
      <c r="AM56" s="235">
        <f>COUNTIFS($B$11:$B$30,AL$54,$C$11:$C$30,"B",$E$11:$E$30,"*")</f>
        <v>0</v>
      </c>
      <c r="AN56" s="92"/>
    </row>
    <row r="57" spans="1:40" ht="18" customHeight="1">
      <c r="A57" s="92"/>
      <c r="B57" s="223" t="s">
        <v>456</v>
      </c>
      <c r="C57" s="237"/>
      <c r="D57" s="237"/>
      <c r="E57" s="235">
        <f>COUNTIFS($B$11:$B$30,E$54,$C$11:$C$30,"C",$E$11:$E$30,"*")</f>
        <v>1</v>
      </c>
      <c r="F57" s="703">
        <f>COUNTIFS($B$11:$B$30,E$54,$C$11:$C$30,"D",$E$11:$E$30,"*")</f>
        <v>1</v>
      </c>
      <c r="G57" s="704"/>
      <c r="H57" s="705"/>
      <c r="I57" s="703">
        <f>COUNTIFS($B$11:$B$30,I$54,$C$11:$C$30,"C",$E$11:$E$30,"*")</f>
        <v>0</v>
      </c>
      <c r="J57" s="704"/>
      <c r="K57" s="705"/>
      <c r="L57" s="703">
        <f>COUNTIFS($B$11:$B$30,I$54,$C$11:$C$30,"D",$E$11:$E$30,"*")</f>
        <v>0</v>
      </c>
      <c r="M57" s="704"/>
      <c r="N57" s="705"/>
      <c r="O57" s="703">
        <f>COUNTIFS($B$11:$B$30,O$54,$C$11:$C$30,"C",$E$11:$E$30,"*")</f>
        <v>0</v>
      </c>
      <c r="P57" s="704"/>
      <c r="Q57" s="705"/>
      <c r="R57" s="703">
        <f>COUNTIFS($B$11:$B$30,O$54,$C$11:$C$30,"D",$E$11:$E$30,"*")</f>
        <v>0</v>
      </c>
      <c r="S57" s="704"/>
      <c r="T57" s="705"/>
      <c r="U57" s="703">
        <f>COUNTIFS($B$11:$B$30,U$54,$C$11:$C$30,"C",$E$11:$E$30,"*")</f>
        <v>0</v>
      </c>
      <c r="V57" s="704"/>
      <c r="W57" s="705"/>
      <c r="X57" s="703">
        <f>COUNTIFS($B$11:$B$30,U$54,$C$11:$C$30,"D",$E$11:$E$30,"*")</f>
        <v>0</v>
      </c>
      <c r="Y57" s="704"/>
      <c r="Z57" s="705"/>
      <c r="AA57" s="703">
        <f>COUNTIFS($B$11:$B$30,AA$54,$C$11:$C$30,"C",$E$11:$E$30,"*")</f>
        <v>0</v>
      </c>
      <c r="AB57" s="704"/>
      <c r="AC57" s="705"/>
      <c r="AD57" s="703">
        <f>COUNTIFS($B$11:$B$30,AA$54,$C$11:$C$30,"D",$E$11:$E$30,"*")</f>
        <v>0</v>
      </c>
      <c r="AE57" s="704"/>
      <c r="AF57" s="705"/>
      <c r="AG57" s="703">
        <f>COUNTIFS($B$11:$B$30,AG$54,$C$11:$C$30,"C",$E$11:$E$30,"*")</f>
        <v>0</v>
      </c>
      <c r="AH57" s="704"/>
      <c r="AI57" s="705"/>
      <c r="AJ57" s="703">
        <f>COUNTIFS($B$11:$B$30,AG$54,$C$11:$C$30,"D",$E$11:$E$30,"*")</f>
        <v>0</v>
      </c>
      <c r="AK57" s="705"/>
      <c r="AL57" s="235">
        <f>COUNTIFS($B$11:$B$30,AL$54,$C$11:$C$30,"C",$E$11:$E$30,"*")</f>
        <v>0</v>
      </c>
      <c r="AM57" s="235">
        <f>COUNTIFS($B$11:$B$30,AL$54,$C$11:$C$30,"D",$E$11:$E$30,"*")</f>
        <v>0</v>
      </c>
      <c r="AN57" s="92"/>
    </row>
    <row r="58" spans="1:40" ht="24.95" customHeight="1">
      <c r="A58" s="92"/>
      <c r="B58" s="223" t="s">
        <v>457</v>
      </c>
      <c r="C58" s="708"/>
      <c r="D58" s="709"/>
      <c r="E58" s="698" t="str">
        <f>IF($AK$3="４週",SUMIFS($AK$11:$AK$30,$B$11:$B$30,E54)/4/$AH$5,IF($AK$3="歴月",SUMIFS($AK$11:$AK$30,$B$11:$B$30,E54)/$AL$5,"記載する期間を選択してください"))</f>
        <v>記載する期間を選択してください</v>
      </c>
      <c r="F58" s="699"/>
      <c r="G58" s="699"/>
      <c r="H58" s="700"/>
      <c r="I58" s="698" t="str">
        <f>IF($AK$3="４週",SUMIFS($AK$11:$AK$30,$B$11:$B$30,I54)/4/$AH$5,IF($AK$3="歴月",SUMIFS($AK$11:$AK$30,$B$11:$B$30,I54)/$AL$5,"記載する期間を選択してください"))</f>
        <v>記載する期間を選択してください</v>
      </c>
      <c r="J58" s="699"/>
      <c r="K58" s="699"/>
      <c r="L58" s="699"/>
      <c r="M58" s="699"/>
      <c r="N58" s="700"/>
      <c r="O58" s="698" t="str">
        <f>IF($AK$3="４週",SUMIFS($AK$11:$AK$30,$B$11:$B$30,O54)/4/$AH$5,IF($AK$3="歴月",SUMIFS($AK$11:$AK$30,$B$11:$B$30,O54)/$AL$5,"記載する期間を選択してください"))</f>
        <v>記載する期間を選択してください</v>
      </c>
      <c r="P58" s="699"/>
      <c r="Q58" s="699"/>
      <c r="R58" s="699"/>
      <c r="S58" s="699"/>
      <c r="T58" s="700"/>
      <c r="U58" s="698" t="str">
        <f>IF($AK$3="４週",SUMIFS($AK$11:$AK$30,$B$11:$B$30,U54)/4/$AH$5,IF($AK$3="歴月",SUMIFS($AK$11:$AK$30,$B$11:$B$30,U54)/$AL$5,"記載する期間を選択してください"))</f>
        <v>記載する期間を選択してください</v>
      </c>
      <c r="V58" s="699"/>
      <c r="W58" s="699"/>
      <c r="X58" s="699"/>
      <c r="Y58" s="699"/>
      <c r="Z58" s="700"/>
      <c r="AA58" s="698" t="str">
        <f>IF($AK$3="４週",SUMIFS($AK$11:$AK$30,$B$11:$B$30,AA54)/4/$AH$5,IF($AK$3="歴月",SUMIFS($AK$11:$AK$30,$B$11:$B$30,AA54)/$AL$5,"記載する期間を選択してください"))</f>
        <v>記載する期間を選択してください</v>
      </c>
      <c r="AB58" s="699"/>
      <c r="AC58" s="699"/>
      <c r="AD58" s="699"/>
      <c r="AE58" s="699"/>
      <c r="AF58" s="700"/>
      <c r="AG58" s="698" t="str">
        <f>IF($AK$3="４週",SUMIFS($AK$11:$AK$30,$B$11:$B$30,AG54)/4/$AH$5,IF($AK$3="歴月",SUMIFS($AK$11:$AK$30,$B$11:$B$30,AG54)/$AL$5,"記載する期間を選択してください"))</f>
        <v>記載する期間を選択してください</v>
      </c>
      <c r="AH58" s="699"/>
      <c r="AI58" s="699"/>
      <c r="AJ58" s="699"/>
      <c r="AK58" s="700"/>
      <c r="AL58" s="698" t="str">
        <f>IF($AK$3="４週",SUMIFS($AK$11:$AK$30,$B$11:$B$30,AL54)/4/$AH$5,IF($AK$3="歴月",SUMIFS($AK$11:$AK$30,$B$11:$B$30,AL54)/$AL$5,"記載する期間を選択してください"))</f>
        <v>記載する期間を選択してください</v>
      </c>
      <c r="AM58" s="700"/>
      <c r="AN58" s="92"/>
    </row>
    <row r="59" spans="1:40" ht="5.0999999999999996" customHeight="1">
      <c r="A59" s="92"/>
      <c r="B59" s="86"/>
      <c r="C59" s="238">
        <v>2</v>
      </c>
      <c r="D59" s="238"/>
      <c r="E59" s="238">
        <v>3</v>
      </c>
      <c r="F59" s="238"/>
      <c r="G59" s="238"/>
      <c r="H59" s="238"/>
      <c r="I59" s="238">
        <v>4</v>
      </c>
      <c r="J59" s="238"/>
      <c r="K59" s="238"/>
      <c r="L59" s="238"/>
      <c r="M59" s="238"/>
      <c r="N59" s="238"/>
      <c r="O59" s="238">
        <v>5</v>
      </c>
      <c r="P59" s="238"/>
      <c r="Q59" s="238"/>
      <c r="R59" s="238"/>
      <c r="S59" s="238"/>
      <c r="T59" s="238"/>
      <c r="U59" s="238">
        <v>6</v>
      </c>
      <c r="V59" s="238"/>
      <c r="W59" s="238"/>
      <c r="X59" s="238"/>
      <c r="Y59" s="238"/>
      <c r="Z59" s="238"/>
      <c r="AA59" s="238">
        <v>7</v>
      </c>
      <c r="AB59" s="238"/>
      <c r="AC59" s="238"/>
      <c r="AD59" s="238"/>
      <c r="AE59" s="238"/>
      <c r="AF59" s="238"/>
      <c r="AG59" s="238">
        <v>8</v>
      </c>
      <c r="AH59" s="238"/>
      <c r="AI59" s="238"/>
      <c r="AJ59" s="238"/>
      <c r="AK59" s="238"/>
      <c r="AL59" s="238">
        <v>9</v>
      </c>
      <c r="AM59" s="239"/>
      <c r="AN59" s="92"/>
    </row>
    <row r="60" spans="1:40" ht="15" customHeight="1">
      <c r="A60" s="221" t="s">
        <v>458</v>
      </c>
      <c r="B60" s="240"/>
      <c r="C60" s="241"/>
      <c r="D60" s="241"/>
      <c r="E60" s="241"/>
      <c r="F60" s="242"/>
      <c r="G60" s="241"/>
      <c r="H60" s="238"/>
      <c r="I60" s="238"/>
      <c r="J60" s="238"/>
      <c r="K60" s="238"/>
      <c r="L60" s="238"/>
      <c r="M60" s="238"/>
      <c r="N60" s="238"/>
      <c r="O60" s="238"/>
      <c r="P60" s="238"/>
      <c r="Q60" s="238"/>
      <c r="R60" s="238">
        <v>6</v>
      </c>
      <c r="S60" s="238"/>
      <c r="T60" s="238"/>
      <c r="U60" s="238"/>
      <c r="V60" s="238"/>
      <c r="W60" s="238"/>
      <c r="X60" s="238">
        <v>7</v>
      </c>
      <c r="Y60" s="238"/>
      <c r="Z60" s="238"/>
      <c r="AA60" s="238"/>
      <c r="AB60" s="238"/>
      <c r="AC60" s="238"/>
      <c r="AD60" s="238">
        <v>8</v>
      </c>
      <c r="AE60" s="238"/>
      <c r="AF60" s="238"/>
      <c r="AG60" s="243"/>
      <c r="AH60" s="243"/>
      <c r="AI60" s="243"/>
      <c r="AJ60" s="243">
        <v>9</v>
      </c>
      <c r="AK60" s="244"/>
      <c r="AL60" s="244"/>
      <c r="AM60" s="92"/>
    </row>
    <row r="61" spans="1:40" s="221" customFormat="1" ht="15" customHeight="1">
      <c r="A61" s="221" t="s">
        <v>459</v>
      </c>
      <c r="B61" s="232"/>
      <c r="C61" s="232"/>
      <c r="D61" s="232"/>
      <c r="E61" s="232"/>
      <c r="F61" s="232"/>
      <c r="G61" s="2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40" s="221" customFormat="1" ht="15" customHeight="1">
      <c r="A62" s="221" t="s">
        <v>460</v>
      </c>
      <c r="B62" s="232"/>
      <c r="C62" s="232"/>
      <c r="D62" s="232"/>
      <c r="E62" s="232"/>
      <c r="F62" s="232"/>
      <c r="G62" s="232"/>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row>
    <row r="63" spans="1:40" s="221" customFormat="1" ht="15" customHeight="1">
      <c r="A63" s="221" t="s">
        <v>461</v>
      </c>
      <c r="B63" s="232"/>
      <c r="C63" s="232"/>
      <c r="D63" s="232"/>
      <c r="E63" s="232"/>
      <c r="F63" s="232"/>
      <c r="G63" s="232"/>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row>
    <row r="64" spans="1:40" s="221" customFormat="1" ht="15" customHeight="1">
      <c r="A64" s="221" t="s">
        <v>462</v>
      </c>
      <c r="B64" s="232"/>
      <c r="C64" s="232"/>
      <c r="D64" s="232"/>
      <c r="E64" s="232"/>
      <c r="F64" s="232"/>
      <c r="G64" s="232"/>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row>
    <row r="65" spans="1:7" ht="15" customHeight="1">
      <c r="A65" s="221" t="s">
        <v>463</v>
      </c>
      <c r="B65" s="245"/>
      <c r="C65" s="221"/>
      <c r="D65" s="221"/>
      <c r="E65" s="221"/>
      <c r="F65" s="221"/>
      <c r="G65" s="221"/>
    </row>
    <row r="66" spans="1:7" ht="15" customHeight="1">
      <c r="A66" s="221" t="s">
        <v>464</v>
      </c>
      <c r="B66" s="245"/>
      <c r="C66" s="221"/>
      <c r="D66" s="221"/>
      <c r="E66" s="221"/>
      <c r="F66" s="221"/>
      <c r="G66" s="221"/>
    </row>
    <row r="67" spans="1:7" ht="15" customHeight="1">
      <c r="A67" s="221"/>
      <c r="B67" s="236" t="s">
        <v>465</v>
      </c>
      <c r="C67" s="667" t="s">
        <v>466</v>
      </c>
      <c r="D67" s="667"/>
      <c r="E67" s="667"/>
      <c r="F67" s="221"/>
      <c r="G67" s="221"/>
    </row>
    <row r="68" spans="1:7" ht="15" customHeight="1">
      <c r="A68" s="221"/>
      <c r="B68" s="246" t="s">
        <v>430</v>
      </c>
      <c r="C68" s="686" t="s">
        <v>467</v>
      </c>
      <c r="D68" s="686"/>
      <c r="E68" s="686"/>
      <c r="F68" s="221"/>
      <c r="G68" s="221"/>
    </row>
    <row r="69" spans="1:7" ht="15" customHeight="1">
      <c r="A69" s="221"/>
      <c r="B69" s="246" t="s">
        <v>431</v>
      </c>
      <c r="C69" s="686" t="s">
        <v>468</v>
      </c>
      <c r="D69" s="686"/>
      <c r="E69" s="686"/>
      <c r="F69" s="221"/>
      <c r="G69" s="221"/>
    </row>
    <row r="70" spans="1:7" ht="15" customHeight="1">
      <c r="A70" s="221"/>
      <c r="B70" s="246" t="s">
        <v>432</v>
      </c>
      <c r="C70" s="686" t="s">
        <v>469</v>
      </c>
      <c r="D70" s="686"/>
      <c r="E70" s="686"/>
      <c r="F70" s="221"/>
      <c r="G70" s="221"/>
    </row>
    <row r="71" spans="1:7" ht="15" customHeight="1">
      <c r="A71" s="221"/>
      <c r="B71" s="246" t="s">
        <v>433</v>
      </c>
      <c r="C71" s="686" t="s">
        <v>470</v>
      </c>
      <c r="D71" s="686"/>
      <c r="E71" s="686"/>
      <c r="F71" s="221"/>
      <c r="G71" s="221"/>
    </row>
    <row r="72" spans="1:7" ht="15" customHeight="1">
      <c r="A72" s="221"/>
      <c r="B72" s="221" t="s">
        <v>471</v>
      </c>
      <c r="C72" s="221"/>
      <c r="D72" s="221"/>
      <c r="E72" s="221"/>
      <c r="F72" s="221"/>
      <c r="G72" s="221"/>
    </row>
    <row r="73" spans="1:7" ht="15" customHeight="1">
      <c r="A73" s="221"/>
      <c r="B73" s="221" t="s">
        <v>472</v>
      </c>
      <c r="C73" s="221"/>
      <c r="D73" s="221"/>
      <c r="E73" s="221"/>
      <c r="F73" s="221"/>
      <c r="G73" s="221"/>
    </row>
    <row r="74" spans="1:7" ht="15" customHeight="1">
      <c r="A74" s="221"/>
      <c r="B74" s="221" t="s">
        <v>473</v>
      </c>
      <c r="C74" s="221"/>
      <c r="D74" s="221"/>
      <c r="E74" s="221"/>
      <c r="F74" s="221"/>
      <c r="G74" s="221"/>
    </row>
    <row r="75" spans="1:7" ht="15" customHeight="1">
      <c r="A75" s="221" t="s">
        <v>474</v>
      </c>
      <c r="B75" s="245"/>
      <c r="C75" s="221"/>
      <c r="D75" s="221"/>
      <c r="E75" s="221"/>
      <c r="F75" s="221"/>
      <c r="G75" s="221"/>
    </row>
    <row r="76" spans="1:7" ht="15" customHeight="1">
      <c r="A76" s="221" t="s">
        <v>475</v>
      </c>
      <c r="B76" s="245"/>
      <c r="C76" s="221"/>
      <c r="D76" s="221"/>
      <c r="E76" s="221"/>
      <c r="F76" s="221"/>
      <c r="G76" s="221"/>
    </row>
    <row r="77" spans="1:7" ht="15" customHeight="1">
      <c r="A77" s="221" t="s">
        <v>476</v>
      </c>
      <c r="B77" s="245"/>
      <c r="C77" s="221"/>
      <c r="D77" s="221"/>
      <c r="E77" s="221"/>
      <c r="F77" s="221"/>
      <c r="G77" s="221"/>
    </row>
    <row r="78" spans="1:7" ht="15" customHeight="1">
      <c r="A78" s="221" t="s">
        <v>477</v>
      </c>
      <c r="B78" s="245"/>
      <c r="C78" s="221"/>
      <c r="D78" s="221"/>
      <c r="E78" s="221"/>
      <c r="F78" s="221"/>
      <c r="G78" s="221"/>
    </row>
    <row r="79" spans="1:7" ht="15" customHeight="1">
      <c r="A79" s="221" t="s">
        <v>478</v>
      </c>
      <c r="B79" s="245"/>
      <c r="C79" s="221"/>
      <c r="D79" s="221"/>
      <c r="E79" s="221"/>
      <c r="F79" s="221"/>
      <c r="G79" s="221"/>
    </row>
    <row r="80" spans="1:7" ht="15" customHeight="1">
      <c r="A80" s="221" t="s">
        <v>479</v>
      </c>
      <c r="B80" s="245"/>
      <c r="C80" s="221"/>
      <c r="D80" s="221"/>
      <c r="E80" s="221"/>
      <c r="F80" s="221"/>
      <c r="G80" s="221"/>
    </row>
    <row r="81" spans="1:7" ht="15" customHeight="1">
      <c r="A81" s="221" t="s">
        <v>480</v>
      </c>
      <c r="B81" s="245"/>
      <c r="C81" s="221"/>
      <c r="D81" s="221"/>
      <c r="E81" s="221"/>
      <c r="F81" s="221"/>
      <c r="G81" s="221"/>
    </row>
    <row r="82" spans="1:7" ht="15" customHeight="1">
      <c r="A82" s="221" t="s">
        <v>481</v>
      </c>
      <c r="B82" s="245"/>
      <c r="C82" s="221"/>
      <c r="D82" s="221"/>
      <c r="E82" s="221"/>
      <c r="F82" s="221"/>
      <c r="G82" s="221"/>
    </row>
    <row r="83" spans="1:7" ht="15" customHeight="1">
      <c r="A83" s="221" t="s">
        <v>482</v>
      </c>
      <c r="B83" s="245"/>
      <c r="C83" s="221"/>
      <c r="D83" s="221"/>
      <c r="E83" s="221"/>
      <c r="F83" s="221"/>
      <c r="G83" s="221"/>
    </row>
    <row r="84" spans="1:7" ht="15" customHeight="1">
      <c r="A84" s="221" t="s">
        <v>483</v>
      </c>
      <c r="B84" s="245"/>
      <c r="C84" s="221"/>
      <c r="D84" s="221"/>
      <c r="E84" s="221"/>
      <c r="F84" s="221"/>
      <c r="G84" s="221"/>
    </row>
    <row r="85" spans="1:7" ht="15" customHeight="1">
      <c r="A85" s="221" t="s">
        <v>484</v>
      </c>
      <c r="B85" s="245"/>
      <c r="C85" s="221"/>
      <c r="D85" s="221"/>
      <c r="E85" s="221"/>
      <c r="F85" s="221"/>
      <c r="G85" s="221"/>
    </row>
    <row r="86" spans="1:7" ht="15" customHeight="1">
      <c r="A86" s="221" t="s">
        <v>485</v>
      </c>
      <c r="B86" s="245"/>
      <c r="C86" s="221"/>
      <c r="D86" s="221"/>
      <c r="E86" s="221"/>
      <c r="F86" s="221"/>
      <c r="G86" s="221"/>
    </row>
    <row r="87" spans="1:7" ht="15" customHeight="1">
      <c r="A87" s="221" t="s">
        <v>486</v>
      </c>
      <c r="B87" s="245"/>
      <c r="C87" s="221"/>
      <c r="D87" s="221"/>
      <c r="E87" s="221"/>
      <c r="F87" s="221"/>
      <c r="G87" s="221"/>
    </row>
  </sheetData>
  <mergeCells count="264">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whole" operator="greaterThanOrEqual" allowBlank="1" showInputMessage="1" showErrorMessage="1" sqref="L37:L47 O37:O47 R37:R47 U37:U47 X37:X47 AA37:AA47 AD37:AD47 I37:I47 AG37:AG47 D37:F47" xr:uid="{0765193B-0D56-4C18-B7D5-37EA9D861753}">
      <formula1>0</formula1>
    </dataValidation>
    <dataValidation type="list" allowBlank="1" showInputMessage="1" showErrorMessage="1" sqref="B11:B30" xr:uid="{C45BC1C6-4BF5-444E-8220-0A58E988B771}">
      <formula1>INDIRECT($AK$1)</formula1>
    </dataValidation>
    <dataValidation type="list" allowBlank="1" showInputMessage="1" showErrorMessage="1" sqref="AK3:AN3" xr:uid="{E8DFD069-D887-47F7-B8B0-E17EDCB8778F}">
      <formula1>"４週,歴月"</formula1>
    </dataValidation>
    <dataValidation type="list" allowBlank="1" showInputMessage="1" showErrorMessage="1" sqref="AK4:AN4" xr:uid="{F5BF147B-7699-41FA-A218-C30C91926DEB}">
      <formula1>"予定,実績"</formula1>
    </dataValidation>
    <dataValidation type="list" allowBlank="1" showInputMessage="1" showErrorMessage="1" sqref="C11:C30" xr:uid="{878DA149-2493-4076-B1A5-B29FE26E4144}">
      <formula1>"A,B,C,D"</formula1>
    </dataValidation>
    <dataValidation operator="greaterThanOrEqual" allowBlank="1" showInputMessage="1" showErrorMessage="1" sqref="I48:I49 I52 L48:L49 L52 AL37:AL46 AJ37:AJ47 AM36 AM42 AM44 AM46" xr:uid="{E4E48CA9-8410-43AD-A6BC-EB09E5C3A874}"/>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39E6-7099-4F94-8BAE-942586C9ADB1}">
  <sheetPr>
    <tabColor theme="8" tint="0.59999389629810485"/>
  </sheetPr>
  <dimension ref="A1:AQ84"/>
  <sheetViews>
    <sheetView showGridLines="0" view="pageBreakPreview" zoomScaleNormal="100" zoomScaleSheetLayoutView="100" workbookViewId="0">
      <selection sqref="A1:E1"/>
    </sheetView>
  </sheetViews>
  <sheetFormatPr defaultColWidth="8.25" defaultRowHeight="21" customHeight="1"/>
  <cols>
    <col min="1" max="1" width="2.625" style="86" customWidth="1"/>
    <col min="2" max="2" width="14.125" style="87" customWidth="1"/>
    <col min="3" max="3" width="6.625" style="86" customWidth="1"/>
    <col min="4" max="5" width="7.625" style="86" customWidth="1"/>
    <col min="6" max="36" width="2.625" style="86" customWidth="1"/>
    <col min="37" max="37" width="6.625" style="86" customWidth="1"/>
    <col min="38" max="39" width="7.625" style="86" customWidth="1"/>
    <col min="40" max="40" width="5.625" style="86" customWidth="1"/>
    <col min="41" max="16384" width="8.25" style="86"/>
  </cols>
  <sheetData>
    <row r="1" spans="1:40" ht="24.95" customHeight="1">
      <c r="F1" s="199"/>
      <c r="G1" s="199"/>
      <c r="H1" s="199"/>
      <c r="I1" s="199"/>
      <c r="J1" s="199"/>
      <c r="K1" s="199"/>
      <c r="L1" s="199"/>
      <c r="M1" s="199"/>
      <c r="N1" s="199"/>
      <c r="O1" s="199"/>
      <c r="P1" s="199"/>
      <c r="Q1" s="199"/>
      <c r="R1" s="199"/>
      <c r="S1" s="199"/>
      <c r="T1" s="199"/>
      <c r="U1" s="199"/>
      <c r="V1" s="199"/>
      <c r="W1" s="199"/>
      <c r="X1" s="129"/>
      <c r="Y1" s="129"/>
      <c r="Z1" s="92"/>
      <c r="AA1" s="92"/>
      <c r="AB1" s="92"/>
      <c r="AC1" s="92"/>
      <c r="AD1" s="200"/>
      <c r="AE1" s="200"/>
      <c r="AF1" s="200"/>
      <c r="AG1" s="200"/>
      <c r="AH1" s="200"/>
      <c r="AI1" s="201" t="s">
        <v>409</v>
      </c>
      <c r="AJ1" s="201"/>
      <c r="AK1" s="660" t="s">
        <v>487</v>
      </c>
      <c r="AL1" s="660"/>
      <c r="AM1" s="660"/>
      <c r="AN1" s="660"/>
    </row>
    <row r="2" spans="1:40" ht="18" customHeight="1">
      <c r="A2" s="92"/>
      <c r="B2" s="202"/>
      <c r="C2" s="202"/>
      <c r="D2" s="202"/>
      <c r="E2" s="202"/>
      <c r="F2" s="202"/>
      <c r="G2" s="202"/>
      <c r="H2" s="202"/>
      <c r="I2" s="202"/>
      <c r="J2" s="202"/>
      <c r="K2" s="202"/>
      <c r="L2" s="202"/>
      <c r="M2" s="661"/>
      <c r="N2" s="661"/>
      <c r="O2" s="661"/>
      <c r="P2" s="661"/>
      <c r="Q2" s="662" t="s">
        <v>411</v>
      </c>
      <c r="R2" s="662"/>
      <c r="S2" s="661"/>
      <c r="T2" s="661"/>
      <c r="U2" s="662" t="s">
        <v>412</v>
      </c>
      <c r="V2" s="662"/>
      <c r="W2" s="202"/>
      <c r="X2" s="202"/>
      <c r="Y2" s="202"/>
      <c r="Z2" s="92"/>
      <c r="AA2" s="92"/>
      <c r="AC2" s="201"/>
      <c r="AD2" s="202"/>
      <c r="AE2" s="202"/>
      <c r="AF2" s="202"/>
      <c r="AG2" s="202"/>
      <c r="AH2" s="202"/>
      <c r="AI2" s="201" t="s">
        <v>413</v>
      </c>
      <c r="AJ2" s="201"/>
      <c r="AK2" s="663"/>
      <c r="AL2" s="663"/>
      <c r="AM2" s="663"/>
      <c r="AN2" s="663"/>
    </row>
    <row r="3" spans="1:40" ht="18" customHeight="1">
      <c r="A3" s="203"/>
      <c r="B3" s="203"/>
      <c r="C3" s="203"/>
      <c r="D3" s="203"/>
      <c r="E3" s="203"/>
      <c r="F3" s="203"/>
      <c r="G3" s="203"/>
      <c r="H3" s="203"/>
      <c r="I3" s="203"/>
      <c r="J3" s="203"/>
      <c r="K3" s="203"/>
      <c r="L3" s="203"/>
      <c r="M3" s="203"/>
      <c r="N3" s="203"/>
      <c r="O3" s="203"/>
      <c r="P3" s="203"/>
      <c r="Q3" s="203"/>
      <c r="R3" s="203"/>
      <c r="S3" s="203"/>
      <c r="T3" s="203"/>
      <c r="U3" s="203"/>
      <c r="V3" s="203"/>
      <c r="W3" s="203"/>
      <c r="Y3" s="204"/>
      <c r="Z3" s="204"/>
      <c r="AA3" s="204"/>
      <c r="AB3" s="92"/>
      <c r="AC3" s="204"/>
      <c r="AD3" s="204"/>
      <c r="AE3" s="204"/>
      <c r="AF3" s="204"/>
      <c r="AG3" s="204"/>
      <c r="AH3" s="204"/>
      <c r="AI3" s="205" t="s">
        <v>414</v>
      </c>
      <c r="AJ3" s="201"/>
      <c r="AK3" s="664"/>
      <c r="AL3" s="664"/>
      <c r="AM3" s="664"/>
      <c r="AN3" s="664"/>
    </row>
    <row r="4" spans="1:40" ht="18" customHeight="1">
      <c r="A4" s="203"/>
      <c r="B4" s="203"/>
      <c r="C4" s="203"/>
      <c r="D4" s="203"/>
      <c r="E4" s="203"/>
      <c r="F4" s="203"/>
      <c r="G4" s="203"/>
      <c r="H4" s="203"/>
      <c r="I4" s="203"/>
      <c r="J4" s="203"/>
      <c r="K4" s="203"/>
      <c r="L4" s="203"/>
      <c r="M4" s="203"/>
      <c r="N4" s="203"/>
      <c r="O4" s="203"/>
      <c r="P4" s="203"/>
      <c r="Q4" s="203"/>
      <c r="R4" s="203"/>
      <c r="S4" s="203"/>
      <c r="T4" s="203"/>
      <c r="U4" s="203"/>
      <c r="V4" s="203"/>
      <c r="W4" s="203"/>
      <c r="Y4" s="204"/>
      <c r="Z4" s="204"/>
      <c r="AA4" s="204"/>
      <c r="AB4" s="92"/>
      <c r="AC4" s="204"/>
      <c r="AD4" s="204"/>
      <c r="AE4" s="204"/>
      <c r="AF4" s="204"/>
      <c r="AG4" s="204"/>
      <c r="AH4" s="204"/>
      <c r="AI4" s="205" t="s">
        <v>415</v>
      </c>
      <c r="AJ4" s="201"/>
      <c r="AK4" s="664"/>
      <c r="AL4" s="664"/>
      <c r="AM4" s="664"/>
      <c r="AN4" s="664"/>
    </row>
    <row r="5" spans="1:40" ht="18" customHeight="1">
      <c r="A5" s="203"/>
      <c r="B5" s="203"/>
      <c r="C5" s="203"/>
      <c r="D5" s="203"/>
      <c r="E5" s="203"/>
      <c r="F5" s="203"/>
      <c r="G5" s="203"/>
      <c r="H5" s="203"/>
      <c r="I5" s="203"/>
      <c r="J5" s="203"/>
      <c r="K5" s="203"/>
      <c r="L5" s="203"/>
      <c r="M5" s="203"/>
      <c r="N5" s="203"/>
      <c r="O5" s="203"/>
      <c r="P5" s="203"/>
      <c r="Q5" s="203"/>
      <c r="R5" s="203"/>
      <c r="S5" s="203"/>
      <c r="U5" s="203"/>
      <c r="V5" s="203"/>
      <c r="W5" s="203"/>
      <c r="Y5" s="204"/>
      <c r="Z5" s="204"/>
      <c r="AA5" s="204"/>
      <c r="AB5" s="92"/>
      <c r="AC5" s="204"/>
      <c r="AD5" s="204"/>
      <c r="AE5" s="204"/>
      <c r="AF5" s="204"/>
      <c r="AG5" s="205" t="s">
        <v>416</v>
      </c>
      <c r="AH5" s="665"/>
      <c r="AI5" s="665"/>
      <c r="AJ5" s="665"/>
      <c r="AK5" s="204" t="s">
        <v>417</v>
      </c>
      <c r="AL5" s="206"/>
      <c r="AM5" s="204" t="s">
        <v>418</v>
      </c>
      <c r="AN5" s="92"/>
    </row>
    <row r="6" spans="1:40" ht="9.9499999999999993" customHeight="1">
      <c r="A6" s="92"/>
      <c r="B6" s="207"/>
      <c r="C6" s="207"/>
      <c r="D6" s="207"/>
      <c r="E6" s="207"/>
      <c r="F6" s="207"/>
      <c r="G6" s="207"/>
      <c r="H6" s="207"/>
      <c r="I6" s="207"/>
      <c r="J6" s="207"/>
      <c r="K6" s="207"/>
      <c r="L6" s="207"/>
      <c r="M6" s="207"/>
      <c r="N6" s="207"/>
      <c r="O6" s="207"/>
      <c r="P6" s="207"/>
      <c r="Q6" s="207"/>
      <c r="R6" s="207"/>
      <c r="S6" s="207"/>
      <c r="T6" s="207"/>
      <c r="U6" s="207"/>
      <c r="V6" s="207"/>
      <c r="W6" s="207"/>
      <c r="X6" s="202"/>
      <c r="Y6" s="202"/>
      <c r="Z6" s="202"/>
      <c r="AA6" s="202"/>
      <c r="AB6" s="202"/>
      <c r="AC6" s="202"/>
      <c r="AD6" s="202"/>
      <c r="AE6" s="202"/>
      <c r="AF6" s="202"/>
      <c r="AG6" s="202"/>
      <c r="AH6" s="202"/>
      <c r="AI6" s="202"/>
      <c r="AJ6" s="202"/>
      <c r="AK6" s="202"/>
      <c r="AL6" s="202"/>
      <c r="AM6" s="92"/>
      <c r="AN6" s="92"/>
    </row>
    <row r="7" spans="1:40" ht="15" customHeight="1">
      <c r="A7" s="666" t="s">
        <v>419</v>
      </c>
      <c r="B7" s="667" t="s">
        <v>420</v>
      </c>
      <c r="C7" s="668" t="s">
        <v>421</v>
      </c>
      <c r="D7" s="667" t="s">
        <v>422</v>
      </c>
      <c r="E7" s="671" t="s">
        <v>423</v>
      </c>
      <c r="F7" s="672" t="s">
        <v>424</v>
      </c>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3" t="s">
        <v>425</v>
      </c>
      <c r="AL7" s="675" t="s">
        <v>426</v>
      </c>
      <c r="AM7" s="676" t="s">
        <v>427</v>
      </c>
      <c r="AN7" s="676"/>
    </row>
    <row r="8" spans="1:40" ht="15" customHeight="1">
      <c r="A8" s="666"/>
      <c r="B8" s="667"/>
      <c r="C8" s="669"/>
      <c r="D8" s="667"/>
      <c r="E8" s="671"/>
      <c r="F8" s="667" t="s">
        <v>217</v>
      </c>
      <c r="G8" s="667"/>
      <c r="H8" s="667"/>
      <c r="I8" s="667"/>
      <c r="J8" s="667"/>
      <c r="K8" s="667"/>
      <c r="L8" s="667"/>
      <c r="M8" s="667" t="s">
        <v>218</v>
      </c>
      <c r="N8" s="667"/>
      <c r="O8" s="667"/>
      <c r="P8" s="667"/>
      <c r="Q8" s="667"/>
      <c r="R8" s="667"/>
      <c r="S8" s="667"/>
      <c r="T8" s="667" t="s">
        <v>219</v>
      </c>
      <c r="U8" s="667"/>
      <c r="V8" s="667"/>
      <c r="W8" s="667"/>
      <c r="X8" s="667"/>
      <c r="Y8" s="667"/>
      <c r="Z8" s="667"/>
      <c r="AA8" s="667" t="s">
        <v>220</v>
      </c>
      <c r="AB8" s="667"/>
      <c r="AC8" s="667"/>
      <c r="AD8" s="667"/>
      <c r="AE8" s="667"/>
      <c r="AF8" s="667"/>
      <c r="AG8" s="667"/>
      <c r="AH8" s="667" t="s">
        <v>428</v>
      </c>
      <c r="AI8" s="667"/>
      <c r="AJ8" s="667"/>
      <c r="AK8" s="673"/>
      <c r="AL8" s="675"/>
      <c r="AM8" s="676"/>
      <c r="AN8" s="676"/>
    </row>
    <row r="9" spans="1:40" ht="15" customHeight="1">
      <c r="A9" s="666"/>
      <c r="B9" s="667"/>
      <c r="C9" s="669"/>
      <c r="D9" s="667"/>
      <c r="E9" s="671"/>
      <c r="F9" s="208" t="e">
        <f>DATE($M$2,$S$2,1)</f>
        <v>#NUM!</v>
      </c>
      <c r="G9" s="208" t="e">
        <f>DATE($M$2,$S$2,2)</f>
        <v>#NUM!</v>
      </c>
      <c r="H9" s="208" t="e">
        <f>DATE($M$2,$S$2,3)</f>
        <v>#NUM!</v>
      </c>
      <c r="I9" s="208" t="e">
        <f>DATE($M$2,$S$2,4)</f>
        <v>#NUM!</v>
      </c>
      <c r="J9" s="208" t="e">
        <f>DATE($M$2,$S$2,5)</f>
        <v>#NUM!</v>
      </c>
      <c r="K9" s="208" t="e">
        <f>DATE($M$2,$S$2,6)</f>
        <v>#NUM!</v>
      </c>
      <c r="L9" s="208" t="e">
        <f>DATE($M$2,$S$2,7)</f>
        <v>#NUM!</v>
      </c>
      <c r="M9" s="208" t="e">
        <f>DATE($M$2,$S$2,8)</f>
        <v>#NUM!</v>
      </c>
      <c r="N9" s="208" t="e">
        <f>DATE($M$2,$S$2,9)</f>
        <v>#NUM!</v>
      </c>
      <c r="O9" s="208" t="e">
        <f>DATE($M$2,$S$2,10)</f>
        <v>#NUM!</v>
      </c>
      <c r="P9" s="208" t="e">
        <f>DATE($M$2,$S$2,11)</f>
        <v>#NUM!</v>
      </c>
      <c r="Q9" s="208" t="e">
        <f>DATE($M$2,$S$2,12)</f>
        <v>#NUM!</v>
      </c>
      <c r="R9" s="208" t="e">
        <f>DATE($M$2,$S$2,13)</f>
        <v>#NUM!</v>
      </c>
      <c r="S9" s="208" t="e">
        <f>DATE($M$2,$S$2,14)</f>
        <v>#NUM!</v>
      </c>
      <c r="T9" s="208" t="e">
        <f>DATE($M$2,$S$2,15)</f>
        <v>#NUM!</v>
      </c>
      <c r="U9" s="208" t="e">
        <f>DATE($M$2,$S$2,16)</f>
        <v>#NUM!</v>
      </c>
      <c r="V9" s="208" t="e">
        <f>DATE($M$2,$S$2,17)</f>
        <v>#NUM!</v>
      </c>
      <c r="W9" s="208" t="e">
        <f>DATE($M$2,$S$2,18)</f>
        <v>#NUM!</v>
      </c>
      <c r="X9" s="208" t="e">
        <f>DATE($M$2,$S$2,19)</f>
        <v>#NUM!</v>
      </c>
      <c r="Y9" s="208" t="e">
        <f>DATE($M$2,$S$2,20)</f>
        <v>#NUM!</v>
      </c>
      <c r="Z9" s="208" t="e">
        <f>DATE($M$2,$S$2,21)</f>
        <v>#NUM!</v>
      </c>
      <c r="AA9" s="208" t="e">
        <f>DATE($M$2,$S$2,22)</f>
        <v>#NUM!</v>
      </c>
      <c r="AB9" s="208" t="e">
        <f>DATE($M$2,$S$2,23)</f>
        <v>#NUM!</v>
      </c>
      <c r="AC9" s="208" t="e">
        <f>DATE($M$2,$S$2,24)</f>
        <v>#NUM!</v>
      </c>
      <c r="AD9" s="208" t="e">
        <f>DATE($M$2,$S$2,25)</f>
        <v>#NUM!</v>
      </c>
      <c r="AE9" s="208" t="e">
        <f>DATE($M$2,$S$2,26)</f>
        <v>#NUM!</v>
      </c>
      <c r="AF9" s="208" t="e">
        <f>DATE($M$2,$S$2,27)</f>
        <v>#NUM!</v>
      </c>
      <c r="AG9" s="208" t="e">
        <f>DATE($M$2,$S$2,28)</f>
        <v>#NUM!</v>
      </c>
      <c r="AH9" s="208" t="e">
        <f>IF(DAY(EOMONTH(F9,0))&lt;29,"",DATE($M$2,$S$2,29))</f>
        <v>#NUM!</v>
      </c>
      <c r="AI9" s="208" t="e">
        <f>IF(DAY(EOMONTH(F9,0))&lt;30,"",DATE($M$2,$S$2,30))</f>
        <v>#NUM!</v>
      </c>
      <c r="AJ9" s="208" t="e">
        <f>IF(DAY(EOMONTH(F9,0))&lt;31,"",DATE($M$2,$S$2,31))</f>
        <v>#NUM!</v>
      </c>
      <c r="AK9" s="673"/>
      <c r="AL9" s="675"/>
      <c r="AM9" s="676"/>
      <c r="AN9" s="676"/>
    </row>
    <row r="10" spans="1:40" ht="15" customHeight="1">
      <c r="A10" s="666"/>
      <c r="B10" s="667"/>
      <c r="C10" s="670"/>
      <c r="D10" s="667"/>
      <c r="E10" s="671"/>
      <c r="F10" s="209" t="e">
        <f>DATE($M$2,$S$2,1)</f>
        <v>#NUM!</v>
      </c>
      <c r="G10" s="209" t="e">
        <f>DATE($M$2,$S$2,2)</f>
        <v>#NUM!</v>
      </c>
      <c r="H10" s="209" t="e">
        <f>DATE($M$2,$S$2,3)</f>
        <v>#NUM!</v>
      </c>
      <c r="I10" s="209" t="e">
        <f>DATE($M$2,$S$2,4)</f>
        <v>#NUM!</v>
      </c>
      <c r="J10" s="209" t="e">
        <f>DATE($M$2,$S$2,5)</f>
        <v>#NUM!</v>
      </c>
      <c r="K10" s="209" t="e">
        <f>DATE($M$2,$S$2,6)</f>
        <v>#NUM!</v>
      </c>
      <c r="L10" s="209" t="e">
        <f>DATE($M$2,$S$2,7)</f>
        <v>#NUM!</v>
      </c>
      <c r="M10" s="209" t="e">
        <f>DATE($M$2,$S$2,8)</f>
        <v>#NUM!</v>
      </c>
      <c r="N10" s="209" t="e">
        <f>DATE($M$2,$S$2,9)</f>
        <v>#NUM!</v>
      </c>
      <c r="O10" s="209" t="e">
        <f>DATE($M$2,$S$2,10)</f>
        <v>#NUM!</v>
      </c>
      <c r="P10" s="209" t="e">
        <f>DATE($M$2,$S$2,11)</f>
        <v>#NUM!</v>
      </c>
      <c r="Q10" s="209" t="e">
        <f>DATE($M$2,$S$2,12)</f>
        <v>#NUM!</v>
      </c>
      <c r="R10" s="209" t="e">
        <f>DATE($M$2,$S$2,13)</f>
        <v>#NUM!</v>
      </c>
      <c r="S10" s="209" t="e">
        <f>DATE($M$2,$S$2,14)</f>
        <v>#NUM!</v>
      </c>
      <c r="T10" s="209" t="e">
        <f>DATE($M$2,$S$2,15)</f>
        <v>#NUM!</v>
      </c>
      <c r="U10" s="209" t="e">
        <f>DATE($M$2,$S$2,16)</f>
        <v>#NUM!</v>
      </c>
      <c r="V10" s="209" t="e">
        <f>DATE($M$2,$S$2,17)</f>
        <v>#NUM!</v>
      </c>
      <c r="W10" s="209" t="e">
        <f>DATE($M$2,$S$2,18)</f>
        <v>#NUM!</v>
      </c>
      <c r="X10" s="209" t="e">
        <f>DATE($M$2,$S$2,19)</f>
        <v>#NUM!</v>
      </c>
      <c r="Y10" s="209" t="e">
        <f>DATE($M$2,$S$2,20)</f>
        <v>#NUM!</v>
      </c>
      <c r="Z10" s="209" t="e">
        <f>DATE($M$2,$S$2,21)</f>
        <v>#NUM!</v>
      </c>
      <c r="AA10" s="209" t="e">
        <f>DATE($M$2,$S$2,22)</f>
        <v>#NUM!</v>
      </c>
      <c r="AB10" s="209" t="e">
        <f>DATE($M$2,$S$2,23)</f>
        <v>#NUM!</v>
      </c>
      <c r="AC10" s="209" t="e">
        <f>DATE($M$2,$S$2,24)</f>
        <v>#NUM!</v>
      </c>
      <c r="AD10" s="209" t="e">
        <f>DATE($M$2,$S$2,25)</f>
        <v>#NUM!</v>
      </c>
      <c r="AE10" s="209" t="e">
        <f>DATE($M$2,$S$2,26)</f>
        <v>#NUM!</v>
      </c>
      <c r="AF10" s="209" t="e">
        <f>DATE($M$2,$S$2,27)</f>
        <v>#NUM!</v>
      </c>
      <c r="AG10" s="209" t="e">
        <f>DATE($M$2,$S$2,28)</f>
        <v>#NUM!</v>
      </c>
      <c r="AH10" s="209" t="e">
        <f>IF(DAY(EOMONTH(F10,0))&lt;29,"",DATE($M$2,$S$2,29))</f>
        <v>#NUM!</v>
      </c>
      <c r="AI10" s="209" t="e">
        <f>IF(DAY(EOMONTH(F10,0))&lt;30,"",DATE($M$2,$S$2,30))</f>
        <v>#NUM!</v>
      </c>
      <c r="AJ10" s="209" t="e">
        <f>IF(DAY(EOMONTH(F10,0))&lt;31,"",DATE($M$2,$S$2,31))</f>
        <v>#NUM!</v>
      </c>
      <c r="AK10" s="673"/>
      <c r="AL10" s="675"/>
      <c r="AM10" s="676"/>
      <c r="AN10" s="676"/>
    </row>
    <row r="11" spans="1:40" ht="18" customHeight="1">
      <c r="A11" s="210">
        <v>1</v>
      </c>
      <c r="B11" s="211"/>
      <c r="C11" s="212"/>
      <c r="D11" s="213"/>
      <c r="E11" s="214"/>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f>+SUM(F11:AJ11)</f>
        <v>0</v>
      </c>
      <c r="AL11" s="217" t="e">
        <f>IF($AK$3="４週",AK11/4,AK11/(DAY(EOMONTH($F$9,0))/7))</f>
        <v>#NUM!</v>
      </c>
      <c r="AM11" s="674"/>
      <c r="AN11" s="674"/>
    </row>
    <row r="12" spans="1:40" ht="18" customHeight="1">
      <c r="A12" s="210">
        <v>2</v>
      </c>
      <c r="B12" s="211"/>
      <c r="C12" s="212"/>
      <c r="D12" s="213"/>
      <c r="E12" s="214"/>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6">
        <f t="shared" ref="AK12:AK31" si="0">+SUM(F12:AJ12)</f>
        <v>0</v>
      </c>
      <c r="AL12" s="217" t="e">
        <f>IF($AK$3="４週",AK12/4,AK12/(DAY(EOMONTH($F$9,0))/7))</f>
        <v>#NUM!</v>
      </c>
      <c r="AM12" s="674"/>
      <c r="AN12" s="674"/>
    </row>
    <row r="13" spans="1:40" ht="18" customHeight="1">
      <c r="A13" s="210">
        <v>3</v>
      </c>
      <c r="B13" s="211"/>
      <c r="C13" s="212"/>
      <c r="D13" s="213"/>
      <c r="E13" s="214"/>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f t="shared" si="0"/>
        <v>0</v>
      </c>
      <c r="AL13" s="217" t="e">
        <f>IF($AK$3="４週",AK13/4,AK13/(DAY(EOMONTH($F$9,0))/7))</f>
        <v>#NUM!</v>
      </c>
      <c r="AM13" s="674"/>
      <c r="AN13" s="674"/>
    </row>
    <row r="14" spans="1:40" ht="18" customHeight="1">
      <c r="A14" s="210">
        <v>4</v>
      </c>
      <c r="B14" s="211"/>
      <c r="C14" s="212"/>
      <c r="D14" s="213"/>
      <c r="E14" s="214"/>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6">
        <f t="shared" si="0"/>
        <v>0</v>
      </c>
      <c r="AL14" s="217" t="e">
        <f>IF($AK$3="４週",AK14/4,AK14/(DAY(EOMONTH($F$9,0))/7))</f>
        <v>#NUM!</v>
      </c>
      <c r="AM14" s="674"/>
      <c r="AN14" s="674"/>
    </row>
    <row r="15" spans="1:40" ht="18" customHeight="1">
      <c r="A15" s="210">
        <v>5</v>
      </c>
      <c r="B15" s="211"/>
      <c r="C15" s="212"/>
      <c r="D15" s="213"/>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6">
        <f t="shared" si="0"/>
        <v>0</v>
      </c>
      <c r="AL15" s="217" t="e">
        <f t="shared" ref="AL15:AL30" si="1">IF($AK$3="４週",AK15/4,AK15/(DAY(EOMONTH($F$9,0))/7))</f>
        <v>#NUM!</v>
      </c>
      <c r="AM15" s="674"/>
      <c r="AN15" s="674"/>
    </row>
    <row r="16" spans="1:40" ht="18" customHeight="1">
      <c r="A16" s="210">
        <v>6</v>
      </c>
      <c r="B16" s="211"/>
      <c r="C16" s="212"/>
      <c r="D16" s="213"/>
      <c r="E16" s="214"/>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f t="shared" si="0"/>
        <v>0</v>
      </c>
      <c r="AL16" s="217" t="e">
        <f t="shared" si="1"/>
        <v>#NUM!</v>
      </c>
      <c r="AM16" s="674"/>
      <c r="AN16" s="674"/>
    </row>
    <row r="17" spans="1:40" ht="18" customHeight="1">
      <c r="A17" s="210">
        <v>7</v>
      </c>
      <c r="B17" s="211"/>
      <c r="C17" s="212"/>
      <c r="D17" s="213"/>
      <c r="E17" s="214"/>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f t="shared" si="0"/>
        <v>0</v>
      </c>
      <c r="AL17" s="217" t="e">
        <f t="shared" si="1"/>
        <v>#NUM!</v>
      </c>
      <c r="AM17" s="674"/>
      <c r="AN17" s="674"/>
    </row>
    <row r="18" spans="1:40" ht="18" customHeight="1">
      <c r="A18" s="210">
        <v>8</v>
      </c>
      <c r="B18" s="211"/>
      <c r="C18" s="212"/>
      <c r="D18" s="213"/>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f t="shared" si="0"/>
        <v>0</v>
      </c>
      <c r="AL18" s="217" t="e">
        <f t="shared" si="1"/>
        <v>#NUM!</v>
      </c>
      <c r="AM18" s="674"/>
      <c r="AN18" s="674"/>
    </row>
    <row r="19" spans="1:40" ht="18" customHeight="1">
      <c r="A19" s="210">
        <v>9</v>
      </c>
      <c r="B19" s="211"/>
      <c r="C19" s="212"/>
      <c r="D19" s="213"/>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6">
        <f t="shared" si="0"/>
        <v>0</v>
      </c>
      <c r="AL19" s="217" t="e">
        <f t="shared" si="1"/>
        <v>#NUM!</v>
      </c>
      <c r="AM19" s="674"/>
      <c r="AN19" s="674"/>
    </row>
    <row r="20" spans="1:40" ht="18" customHeight="1">
      <c r="A20" s="210">
        <v>10</v>
      </c>
      <c r="B20" s="211"/>
      <c r="C20" s="212"/>
      <c r="D20" s="213"/>
      <c r="E20" s="214"/>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6">
        <f t="shared" si="0"/>
        <v>0</v>
      </c>
      <c r="AL20" s="217" t="e">
        <f t="shared" si="1"/>
        <v>#NUM!</v>
      </c>
      <c r="AM20" s="674"/>
      <c r="AN20" s="674"/>
    </row>
    <row r="21" spans="1:40" ht="18" customHeight="1">
      <c r="A21" s="210">
        <v>11</v>
      </c>
      <c r="B21" s="211"/>
      <c r="C21" s="212"/>
      <c r="D21" s="213"/>
      <c r="E21" s="214"/>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f t="shared" si="0"/>
        <v>0</v>
      </c>
      <c r="AL21" s="217" t="e">
        <f t="shared" si="1"/>
        <v>#NUM!</v>
      </c>
      <c r="AM21" s="674"/>
      <c r="AN21" s="674"/>
    </row>
    <row r="22" spans="1:40" ht="18" customHeight="1">
      <c r="A22" s="210">
        <v>12</v>
      </c>
      <c r="B22" s="211"/>
      <c r="C22" s="212"/>
      <c r="D22" s="213"/>
      <c r="E22" s="214"/>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6">
        <f t="shared" si="0"/>
        <v>0</v>
      </c>
      <c r="AL22" s="217" t="e">
        <f t="shared" si="1"/>
        <v>#NUM!</v>
      </c>
      <c r="AM22" s="674"/>
      <c r="AN22" s="674"/>
    </row>
    <row r="23" spans="1:40" ht="18" customHeight="1">
      <c r="A23" s="210">
        <v>13</v>
      </c>
      <c r="B23" s="211"/>
      <c r="C23" s="212"/>
      <c r="D23" s="213"/>
      <c r="E23" s="214"/>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f t="shared" si="0"/>
        <v>0</v>
      </c>
      <c r="AL23" s="217" t="e">
        <f t="shared" si="1"/>
        <v>#NUM!</v>
      </c>
      <c r="AM23" s="674"/>
      <c r="AN23" s="674"/>
    </row>
    <row r="24" spans="1:40" ht="18" customHeight="1">
      <c r="A24" s="210">
        <v>14</v>
      </c>
      <c r="B24" s="211"/>
      <c r="C24" s="212"/>
      <c r="D24" s="213"/>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f t="shared" si="0"/>
        <v>0</v>
      </c>
      <c r="AL24" s="217" t="e">
        <f t="shared" si="1"/>
        <v>#NUM!</v>
      </c>
      <c r="AM24" s="674"/>
      <c r="AN24" s="674"/>
    </row>
    <row r="25" spans="1:40" ht="18" customHeight="1">
      <c r="A25" s="210">
        <v>15</v>
      </c>
      <c r="B25" s="211"/>
      <c r="C25" s="212"/>
      <c r="D25" s="213"/>
      <c r="E25" s="214"/>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6">
        <f t="shared" si="0"/>
        <v>0</v>
      </c>
      <c r="AL25" s="217" t="e">
        <f t="shared" si="1"/>
        <v>#NUM!</v>
      </c>
      <c r="AM25" s="674"/>
      <c r="AN25" s="674"/>
    </row>
    <row r="26" spans="1:40" ht="18" customHeight="1">
      <c r="A26" s="210">
        <v>16</v>
      </c>
      <c r="B26" s="211"/>
      <c r="C26" s="212"/>
      <c r="D26" s="213"/>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f t="shared" si="0"/>
        <v>0</v>
      </c>
      <c r="AL26" s="217" t="e">
        <f t="shared" si="1"/>
        <v>#NUM!</v>
      </c>
      <c r="AM26" s="674"/>
      <c r="AN26" s="674"/>
    </row>
    <row r="27" spans="1:40" ht="18" customHeight="1">
      <c r="A27" s="210">
        <v>17</v>
      </c>
      <c r="B27" s="211"/>
      <c r="C27" s="212"/>
      <c r="D27" s="213"/>
      <c r="E27" s="214"/>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f t="shared" si="0"/>
        <v>0</v>
      </c>
      <c r="AL27" s="217" t="e">
        <f t="shared" si="1"/>
        <v>#NUM!</v>
      </c>
      <c r="AM27" s="674"/>
      <c r="AN27" s="674"/>
    </row>
    <row r="28" spans="1:40" ht="18" customHeight="1">
      <c r="A28" s="210">
        <v>18</v>
      </c>
      <c r="B28" s="211"/>
      <c r="C28" s="212"/>
      <c r="D28" s="213"/>
      <c r="E28" s="214"/>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f t="shared" si="0"/>
        <v>0</v>
      </c>
      <c r="AL28" s="217" t="e">
        <f t="shared" si="1"/>
        <v>#NUM!</v>
      </c>
      <c r="AM28" s="674"/>
      <c r="AN28" s="674"/>
    </row>
    <row r="29" spans="1:40" ht="18" customHeight="1">
      <c r="A29" s="210">
        <v>19</v>
      </c>
      <c r="B29" s="211"/>
      <c r="C29" s="212"/>
      <c r="D29" s="213"/>
      <c r="E29" s="214"/>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6">
        <f t="shared" si="0"/>
        <v>0</v>
      </c>
      <c r="AL29" s="217" t="e">
        <f t="shared" si="1"/>
        <v>#NUM!</v>
      </c>
      <c r="AM29" s="674"/>
      <c r="AN29" s="674"/>
    </row>
    <row r="30" spans="1:40" ht="18" customHeight="1">
      <c r="A30" s="210">
        <v>20</v>
      </c>
      <c r="B30" s="211"/>
      <c r="C30" s="212"/>
      <c r="D30" s="213"/>
      <c r="E30" s="214"/>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6">
        <f t="shared" si="0"/>
        <v>0</v>
      </c>
      <c r="AL30" s="217" t="e">
        <f t="shared" si="1"/>
        <v>#NUM!</v>
      </c>
      <c r="AM30" s="674"/>
      <c r="AN30" s="674"/>
    </row>
    <row r="31" spans="1:40" ht="18" customHeight="1">
      <c r="A31" s="671" t="s">
        <v>221</v>
      </c>
      <c r="B31" s="681"/>
      <c r="C31" s="681"/>
      <c r="D31" s="681"/>
      <c r="E31" s="681"/>
      <c r="F31" s="218">
        <f>+SUM(F11:F30)</f>
        <v>0</v>
      </c>
      <c r="G31" s="218">
        <f t="shared" ref="G31:AJ31" si="2">+SUM(G11:G30)</f>
        <v>0</v>
      </c>
      <c r="H31" s="218">
        <f t="shared" si="2"/>
        <v>0</v>
      </c>
      <c r="I31" s="218">
        <f t="shared" si="2"/>
        <v>0</v>
      </c>
      <c r="J31" s="218">
        <f t="shared" si="2"/>
        <v>0</v>
      </c>
      <c r="K31" s="218">
        <f t="shared" si="2"/>
        <v>0</v>
      </c>
      <c r="L31" s="218">
        <f t="shared" si="2"/>
        <v>0</v>
      </c>
      <c r="M31" s="218">
        <f t="shared" si="2"/>
        <v>0</v>
      </c>
      <c r="N31" s="218">
        <f t="shared" si="2"/>
        <v>0</v>
      </c>
      <c r="O31" s="218">
        <f t="shared" si="2"/>
        <v>0</v>
      </c>
      <c r="P31" s="218">
        <f t="shared" si="2"/>
        <v>0</v>
      </c>
      <c r="Q31" s="218">
        <f t="shared" si="2"/>
        <v>0</v>
      </c>
      <c r="R31" s="218">
        <f t="shared" si="2"/>
        <v>0</v>
      </c>
      <c r="S31" s="218">
        <f t="shared" si="2"/>
        <v>0</v>
      </c>
      <c r="T31" s="218">
        <f t="shared" si="2"/>
        <v>0</v>
      </c>
      <c r="U31" s="218">
        <f t="shared" si="2"/>
        <v>0</v>
      </c>
      <c r="V31" s="218">
        <f t="shared" si="2"/>
        <v>0</v>
      </c>
      <c r="W31" s="218">
        <f t="shared" si="2"/>
        <v>0</v>
      </c>
      <c r="X31" s="218">
        <f t="shared" si="2"/>
        <v>0</v>
      </c>
      <c r="Y31" s="218">
        <f t="shared" si="2"/>
        <v>0</v>
      </c>
      <c r="Z31" s="218">
        <f t="shared" si="2"/>
        <v>0</v>
      </c>
      <c r="AA31" s="218">
        <f t="shared" si="2"/>
        <v>0</v>
      </c>
      <c r="AB31" s="218">
        <f t="shared" si="2"/>
        <v>0</v>
      </c>
      <c r="AC31" s="218">
        <f t="shared" si="2"/>
        <v>0</v>
      </c>
      <c r="AD31" s="218">
        <f t="shared" si="2"/>
        <v>0</v>
      </c>
      <c r="AE31" s="218">
        <f t="shared" si="2"/>
        <v>0</v>
      </c>
      <c r="AF31" s="218">
        <f t="shared" si="2"/>
        <v>0</v>
      </c>
      <c r="AG31" s="218">
        <f t="shared" si="2"/>
        <v>0</v>
      </c>
      <c r="AH31" s="218">
        <f t="shared" si="2"/>
        <v>0</v>
      </c>
      <c r="AI31" s="218">
        <f t="shared" si="2"/>
        <v>0</v>
      </c>
      <c r="AJ31" s="218">
        <f t="shared" si="2"/>
        <v>0</v>
      </c>
      <c r="AK31" s="216">
        <f t="shared" si="0"/>
        <v>0</v>
      </c>
      <c r="AL31" s="217" t="e">
        <f>IF($AK$3="４週",AK31/4,AK31/(DAY(EOMONTH($F$9,0))/7))</f>
        <v>#NUM!</v>
      </c>
      <c r="AM31" s="666"/>
      <c r="AN31" s="666"/>
    </row>
    <row r="32" spans="1:40" ht="18" customHeight="1">
      <c r="A32" s="681" t="s">
        <v>222</v>
      </c>
      <c r="B32" s="681"/>
      <c r="C32" s="681"/>
      <c r="D32" s="681"/>
      <c r="E32" s="68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8"/>
      <c r="AL32" s="220"/>
      <c r="AM32" s="666"/>
      <c r="AN32" s="666"/>
    </row>
    <row r="33" spans="1:43" ht="15" customHeight="1">
      <c r="A33" s="207"/>
      <c r="B33" s="207"/>
      <c r="C33" s="207"/>
      <c r="D33" s="207"/>
      <c r="E33" s="20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07"/>
      <c r="AL33" s="207"/>
      <c r="AM33" s="92"/>
    </row>
    <row r="34" spans="1:43" ht="15" customHeight="1">
      <c r="A34" s="207"/>
      <c r="B34" s="207"/>
      <c r="C34" s="207"/>
      <c r="D34" s="207"/>
      <c r="E34" s="20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07"/>
      <c r="AL34" s="207"/>
      <c r="AM34" s="92"/>
    </row>
    <row r="35" spans="1:43" ht="21" customHeight="1">
      <c r="A35" s="129" t="s">
        <v>434</v>
      </c>
      <c r="B35" s="207"/>
      <c r="C35" s="207"/>
      <c r="D35" s="207"/>
      <c r="E35" s="207"/>
      <c r="F35" s="207"/>
      <c r="G35" s="221"/>
      <c r="H35" s="221"/>
      <c r="I35" s="221"/>
      <c r="J35" s="221"/>
      <c r="K35" s="221"/>
      <c r="L35" s="221"/>
      <c r="M35" s="221"/>
      <c r="N35" s="221"/>
      <c r="O35" s="221"/>
      <c r="AM35" s="207"/>
      <c r="AN35" s="92"/>
    </row>
    <row r="36" spans="1:43" ht="24.95" customHeight="1">
      <c r="A36" s="667"/>
      <c r="B36" s="667"/>
      <c r="C36" s="667"/>
      <c r="D36" s="222">
        <v>4</v>
      </c>
      <c r="E36" s="222">
        <v>5</v>
      </c>
      <c r="F36" s="680">
        <v>6</v>
      </c>
      <c r="G36" s="680"/>
      <c r="H36" s="680"/>
      <c r="I36" s="680">
        <v>7</v>
      </c>
      <c r="J36" s="680"/>
      <c r="K36" s="680"/>
      <c r="L36" s="680">
        <v>8</v>
      </c>
      <c r="M36" s="680"/>
      <c r="N36" s="680"/>
      <c r="O36" s="680">
        <v>9</v>
      </c>
      <c r="P36" s="680"/>
      <c r="Q36" s="680"/>
      <c r="R36" s="680">
        <v>10</v>
      </c>
      <c r="S36" s="680"/>
      <c r="T36" s="680"/>
      <c r="U36" s="680">
        <v>11</v>
      </c>
      <c r="V36" s="680"/>
      <c r="W36" s="680"/>
      <c r="X36" s="680">
        <v>12</v>
      </c>
      <c r="Y36" s="680"/>
      <c r="Z36" s="680"/>
      <c r="AA36" s="680">
        <v>1</v>
      </c>
      <c r="AB36" s="680"/>
      <c r="AC36" s="680"/>
      <c r="AD36" s="680">
        <v>2</v>
      </c>
      <c r="AE36" s="680"/>
      <c r="AF36" s="680"/>
      <c r="AG36" s="680">
        <v>3</v>
      </c>
      <c r="AH36" s="680"/>
      <c r="AI36" s="680"/>
      <c r="AJ36" s="667" t="s">
        <v>3</v>
      </c>
      <c r="AK36" s="667"/>
      <c r="AL36" s="223" t="s">
        <v>435</v>
      </c>
      <c r="AM36" s="224"/>
      <c r="AN36" s="224"/>
      <c r="AO36" s="224"/>
      <c r="AP36" s="224"/>
      <c r="AQ36" s="224"/>
    </row>
    <row r="37" spans="1:43" ht="18" customHeight="1">
      <c r="A37" s="692" t="s">
        <v>437</v>
      </c>
      <c r="B37" s="692"/>
      <c r="C37" s="692"/>
      <c r="D37" s="218">
        <f>SUM(D40:D43)</f>
        <v>0</v>
      </c>
      <c r="E37" s="218">
        <f>SUM(E40:E43)</f>
        <v>0</v>
      </c>
      <c r="F37" s="706">
        <f>SUM(F40:H43)</f>
        <v>0</v>
      </c>
      <c r="G37" s="706"/>
      <c r="H37" s="706"/>
      <c r="I37" s="706">
        <f>SUM(I40:K43)</f>
        <v>0</v>
      </c>
      <c r="J37" s="706"/>
      <c r="K37" s="706"/>
      <c r="L37" s="706">
        <f>SUM(L40:N43)</f>
        <v>0</v>
      </c>
      <c r="M37" s="706"/>
      <c r="N37" s="706"/>
      <c r="O37" s="706">
        <f>SUM(O40:Q43)</f>
        <v>0</v>
      </c>
      <c r="P37" s="706"/>
      <c r="Q37" s="706"/>
      <c r="R37" s="706">
        <f>SUM(R40:T43)</f>
        <v>0</v>
      </c>
      <c r="S37" s="706"/>
      <c r="T37" s="706"/>
      <c r="U37" s="706">
        <f>SUM(U40:W43)</f>
        <v>0</v>
      </c>
      <c r="V37" s="706"/>
      <c r="W37" s="706"/>
      <c r="X37" s="706">
        <f>SUM(X40:Z43)</f>
        <v>0</v>
      </c>
      <c r="Y37" s="706"/>
      <c r="Z37" s="706"/>
      <c r="AA37" s="706">
        <f>SUM(AA40:AC43)</f>
        <v>0</v>
      </c>
      <c r="AB37" s="706"/>
      <c r="AC37" s="706"/>
      <c r="AD37" s="706">
        <f>SUM(AD40:AF43)</f>
        <v>0</v>
      </c>
      <c r="AE37" s="706"/>
      <c r="AF37" s="706"/>
      <c r="AG37" s="706">
        <f>SUM(AG40:AI43)</f>
        <v>0</v>
      </c>
      <c r="AH37" s="706"/>
      <c r="AI37" s="706"/>
      <c r="AJ37" s="686">
        <f t="shared" ref="AJ37:AJ43" si="3">SUM(D37:AI37)</f>
        <v>0</v>
      </c>
      <c r="AK37" s="686"/>
      <c r="AL37" s="226" t="e">
        <f>ROUNDUP(AJ37/AJ44,1)</f>
        <v>#DIV/0!</v>
      </c>
      <c r="AM37" s="224"/>
      <c r="AN37" s="224"/>
      <c r="AO37" s="224"/>
      <c r="AP37" s="224"/>
      <c r="AQ37" s="224"/>
    </row>
    <row r="38" spans="1:43" ht="18" customHeight="1">
      <c r="A38" s="247" t="s">
        <v>438</v>
      </c>
      <c r="B38" s="248"/>
      <c r="C38" s="249"/>
      <c r="D38" s="215"/>
      <c r="E38" s="21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c r="AH38" s="685"/>
      <c r="AI38" s="685"/>
      <c r="AJ38" s="686">
        <f t="shared" si="3"/>
        <v>0</v>
      </c>
      <c r="AK38" s="686"/>
      <c r="AL38" s="226" t="e">
        <f t="shared" ref="AL38:AL43" si="4">ROUNDUP(AJ38/$AJ$44,1)</f>
        <v>#DIV/0!</v>
      </c>
      <c r="AM38" s="224"/>
      <c r="AN38" s="224"/>
      <c r="AO38" s="224"/>
      <c r="AP38" s="224"/>
      <c r="AQ38" s="224"/>
    </row>
    <row r="39" spans="1:43" ht="18" customHeight="1">
      <c r="A39" s="247" t="s">
        <v>439</v>
      </c>
      <c r="B39" s="248"/>
      <c r="C39" s="249"/>
      <c r="D39" s="215"/>
      <c r="E39" s="21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5"/>
      <c r="AI39" s="685"/>
      <c r="AJ39" s="686">
        <f t="shared" si="3"/>
        <v>0</v>
      </c>
      <c r="AK39" s="686"/>
      <c r="AL39" s="226" t="e">
        <f t="shared" si="4"/>
        <v>#DIV/0!</v>
      </c>
      <c r="AM39" s="224"/>
      <c r="AN39" s="224"/>
      <c r="AO39" s="224"/>
      <c r="AP39" s="224"/>
      <c r="AQ39" s="224"/>
    </row>
    <row r="40" spans="1:43" ht="18" customHeight="1">
      <c r="A40" s="247" t="s">
        <v>440</v>
      </c>
      <c r="B40" s="248"/>
      <c r="C40" s="249"/>
      <c r="D40" s="215"/>
      <c r="E40" s="215"/>
      <c r="F40" s="685"/>
      <c r="G40" s="685"/>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c r="AH40" s="685"/>
      <c r="AI40" s="685"/>
      <c r="AJ40" s="686">
        <f t="shared" si="3"/>
        <v>0</v>
      </c>
      <c r="AK40" s="686"/>
      <c r="AL40" s="226" t="e">
        <f t="shared" si="4"/>
        <v>#DIV/0!</v>
      </c>
      <c r="AM40" s="224"/>
      <c r="AN40" s="224"/>
      <c r="AO40" s="224"/>
      <c r="AP40" s="224"/>
      <c r="AQ40" s="224"/>
    </row>
    <row r="41" spans="1:43" ht="18" customHeight="1">
      <c r="A41" s="247" t="s">
        <v>441</v>
      </c>
      <c r="B41" s="248"/>
      <c r="C41" s="249"/>
      <c r="D41" s="215"/>
      <c r="E41" s="215"/>
      <c r="F41" s="685"/>
      <c r="G41" s="685"/>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6">
        <f t="shared" si="3"/>
        <v>0</v>
      </c>
      <c r="AK41" s="686"/>
      <c r="AL41" s="226" t="e">
        <f t="shared" si="4"/>
        <v>#DIV/0!</v>
      </c>
      <c r="AM41" s="224"/>
      <c r="AN41" s="224"/>
      <c r="AO41" s="224"/>
      <c r="AP41" s="224"/>
      <c r="AQ41" s="224"/>
    </row>
    <row r="42" spans="1:43" ht="18" customHeight="1">
      <c r="A42" s="247" t="s">
        <v>443</v>
      </c>
      <c r="B42" s="248"/>
      <c r="C42" s="249"/>
      <c r="D42" s="215"/>
      <c r="E42" s="21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6">
        <f t="shared" si="3"/>
        <v>0</v>
      </c>
      <c r="AK42" s="686"/>
      <c r="AL42" s="226" t="e">
        <f t="shared" si="4"/>
        <v>#DIV/0!</v>
      </c>
      <c r="AM42" s="224"/>
      <c r="AN42" s="224"/>
      <c r="AO42" s="224"/>
      <c r="AP42" s="224"/>
      <c r="AQ42" s="224"/>
    </row>
    <row r="43" spans="1:43" ht="18" customHeight="1">
      <c r="A43" s="689" t="s">
        <v>445</v>
      </c>
      <c r="B43" s="690"/>
      <c r="C43" s="691"/>
      <c r="D43" s="215"/>
      <c r="E43" s="21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6">
        <f t="shared" si="3"/>
        <v>0</v>
      </c>
      <c r="AK43" s="686"/>
      <c r="AL43" s="226" t="e">
        <f t="shared" si="4"/>
        <v>#DIV/0!</v>
      </c>
      <c r="AM43" s="224"/>
      <c r="AN43" s="224"/>
      <c r="AO43" s="224"/>
      <c r="AP43" s="224"/>
      <c r="AQ43" s="224"/>
    </row>
    <row r="44" spans="1:43" ht="18" customHeight="1">
      <c r="A44" s="692" t="s">
        <v>446</v>
      </c>
      <c r="B44" s="692"/>
      <c r="C44" s="692"/>
      <c r="D44" s="215"/>
      <c r="E44" s="215"/>
      <c r="F44" s="685"/>
      <c r="G44" s="685"/>
      <c r="H44" s="685"/>
      <c r="I44" s="685"/>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c r="AH44" s="685"/>
      <c r="AI44" s="685"/>
      <c r="AJ44" s="686">
        <f>+SUM(D44:AI44)</f>
        <v>0</v>
      </c>
      <c r="AK44" s="686"/>
      <c r="AL44" s="231"/>
      <c r="AM44" s="224"/>
      <c r="AN44" s="224"/>
      <c r="AO44" s="224"/>
      <c r="AP44" s="224"/>
      <c r="AQ44" s="224"/>
    </row>
    <row r="45" spans="1:43" ht="5.0999999999999996" customHeight="1">
      <c r="A45" s="232"/>
      <c r="B45" s="232"/>
      <c r="C45" s="232"/>
      <c r="D45" s="224"/>
      <c r="E45" s="224"/>
      <c r="F45" s="224"/>
      <c r="G45" s="224"/>
      <c r="H45" s="224"/>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33"/>
      <c r="AK45" s="221"/>
      <c r="AL45" s="207"/>
      <c r="AM45" s="207"/>
      <c r="AN45" s="92"/>
    </row>
    <row r="46" spans="1:43" ht="18" customHeight="1">
      <c r="A46" s="129" t="s">
        <v>447</v>
      </c>
      <c r="B46" s="221"/>
      <c r="D46" s="221"/>
      <c r="E46" s="221"/>
      <c r="F46" s="221"/>
      <c r="G46" s="221"/>
      <c r="H46" s="221"/>
      <c r="I46" s="221"/>
      <c r="J46" s="221"/>
      <c r="K46" s="221"/>
      <c r="L46" s="221"/>
      <c r="M46" s="221"/>
      <c r="N46" s="221"/>
      <c r="O46" s="221"/>
      <c r="P46" s="221"/>
      <c r="Q46" s="221"/>
      <c r="R46" s="221"/>
      <c r="S46" s="221"/>
      <c r="T46" s="221"/>
      <c r="U46" s="221"/>
      <c r="V46" s="221"/>
      <c r="W46" s="207"/>
      <c r="X46" s="221"/>
      <c r="Y46" s="221"/>
      <c r="Z46" s="221"/>
      <c r="AA46" s="221"/>
      <c r="AB46" s="221"/>
      <c r="AC46" s="221"/>
      <c r="AD46" s="221"/>
      <c r="AE46" s="221"/>
      <c r="AF46" s="221"/>
      <c r="AG46" s="221"/>
      <c r="AH46" s="221"/>
      <c r="AI46" s="221"/>
      <c r="AJ46" s="233"/>
      <c r="AK46" s="221"/>
      <c r="AL46" s="207"/>
      <c r="AM46" s="207"/>
      <c r="AN46" s="92"/>
    </row>
    <row r="47" spans="1:43" ht="45" customHeight="1">
      <c r="A47" s="667" t="s">
        <v>448</v>
      </c>
      <c r="B47" s="667"/>
      <c r="C47" s="667" t="s">
        <v>429</v>
      </c>
      <c r="D47" s="667"/>
      <c r="E47" s="675" t="s">
        <v>449</v>
      </c>
      <c r="F47" s="675"/>
      <c r="G47" s="675"/>
      <c r="H47" s="675"/>
      <c r="I47" s="224"/>
      <c r="J47" s="224"/>
      <c r="K47" s="224"/>
      <c r="L47" s="224"/>
      <c r="M47" s="224"/>
      <c r="N47" s="224"/>
      <c r="O47" s="224"/>
      <c r="P47" s="224"/>
      <c r="Q47" s="224"/>
      <c r="R47" s="224"/>
      <c r="S47" s="224"/>
      <c r="T47" s="224"/>
      <c r="U47" s="224"/>
      <c r="W47" s="207"/>
      <c r="X47" s="221"/>
      <c r="Y47" s="221"/>
      <c r="Z47" s="221"/>
      <c r="AA47" s="221"/>
      <c r="AB47" s="221"/>
      <c r="AC47" s="221"/>
      <c r="AD47" s="221"/>
      <c r="AE47" s="221"/>
      <c r="AF47" s="221"/>
      <c r="AG47" s="221"/>
      <c r="AH47" s="221"/>
      <c r="AI47" s="221"/>
      <c r="AJ47" s="233"/>
      <c r="AK47" s="221"/>
      <c r="AL47" s="207"/>
      <c r="AM47" s="207"/>
      <c r="AN47" s="92"/>
    </row>
    <row r="48" spans="1:43" ht="18" customHeight="1">
      <c r="A48" s="675" t="s">
        <v>451</v>
      </c>
      <c r="B48" s="675"/>
      <c r="C48" s="706" t="e">
        <f>ROUNDDOWN(IF(AL37&lt;=30,1,1+ROUNDUP((AL37-30)/30,0)),1)</f>
        <v>#DIV/0!</v>
      </c>
      <c r="D48" s="706"/>
      <c r="E48" s="706" t="e">
        <f>ROUNDDOWN(AL37/6,1)</f>
        <v>#DIV/0!</v>
      </c>
      <c r="F48" s="706"/>
      <c r="G48" s="706"/>
      <c r="H48" s="706"/>
      <c r="I48" s="224"/>
      <c r="J48" s="224"/>
      <c r="K48" s="224"/>
      <c r="L48" s="224"/>
      <c r="M48" s="224"/>
      <c r="N48" s="224"/>
      <c r="O48" s="224"/>
      <c r="P48" s="224"/>
      <c r="Q48" s="224"/>
      <c r="R48" s="224"/>
      <c r="S48" s="224"/>
      <c r="T48" s="224"/>
      <c r="U48" s="224"/>
      <c r="W48" s="207"/>
      <c r="X48" s="221"/>
      <c r="Y48" s="221"/>
      <c r="Z48" s="221"/>
      <c r="AA48" s="221"/>
      <c r="AB48" s="221"/>
      <c r="AC48" s="221"/>
      <c r="AD48" s="221"/>
      <c r="AE48" s="221"/>
      <c r="AF48" s="221"/>
      <c r="AG48" s="221"/>
      <c r="AH48" s="221"/>
      <c r="AI48" s="221"/>
      <c r="AJ48" s="233"/>
      <c r="AK48" s="221"/>
      <c r="AL48" s="207"/>
      <c r="AM48" s="207"/>
      <c r="AN48" s="92"/>
    </row>
    <row r="49" spans="1:40" ht="5.0999999999999996" customHeight="1">
      <c r="A49" s="232"/>
      <c r="B49" s="232"/>
      <c r="C49" s="232"/>
      <c r="D49" s="232"/>
      <c r="E49" s="232"/>
      <c r="F49" s="232"/>
      <c r="G49" s="232"/>
      <c r="H49" s="232"/>
      <c r="I49" s="232"/>
      <c r="J49" s="221"/>
      <c r="K49" s="221"/>
      <c r="L49" s="221"/>
      <c r="M49" s="233"/>
      <c r="N49" s="221"/>
      <c r="O49" s="221"/>
      <c r="P49" s="221"/>
      <c r="Q49" s="224"/>
      <c r="W49" s="207"/>
      <c r="X49" s="221"/>
      <c r="Y49" s="221"/>
      <c r="Z49" s="221"/>
      <c r="AA49" s="221"/>
      <c r="AB49" s="221"/>
      <c r="AC49" s="221"/>
      <c r="AD49" s="221"/>
      <c r="AE49" s="221"/>
      <c r="AF49" s="221"/>
      <c r="AG49" s="221"/>
      <c r="AH49" s="221"/>
      <c r="AI49" s="221"/>
      <c r="AJ49" s="233"/>
      <c r="AK49" s="221"/>
      <c r="AL49" s="207"/>
      <c r="AM49" s="207"/>
      <c r="AN49" s="92"/>
    </row>
    <row r="50" spans="1:40" ht="21" customHeight="1">
      <c r="A50" s="129" t="s">
        <v>452</v>
      </c>
      <c r="B50" s="86"/>
      <c r="C50" s="202"/>
      <c r="D50" s="202"/>
      <c r="E50" s="202"/>
      <c r="F50" s="20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202"/>
      <c r="AM50" s="202"/>
      <c r="AN50" s="92"/>
    </row>
    <row r="51" spans="1:40" ht="24.95" customHeight="1">
      <c r="A51" s="92"/>
      <c r="B51" s="207"/>
      <c r="C51" s="698" t="str">
        <f>IF(VLOOKUP($AK$1,[2]選択肢!$A$1:$J$31,C56,FALSE)=0,"-",VLOOKUP($AK$1,[2]選択肢!$A$1:$J$31,C56,FALSE))</f>
        <v>管理者</v>
      </c>
      <c r="D51" s="699"/>
      <c r="E51" s="701" t="str">
        <f>IF(VLOOKUP($AK$1,[2]選択肢!$A$1:$J$31,E56,FALSE)=0,"-",VLOOKUP($AK$1,[2]選択肢!$A$1:$J$31,E56,FALSE))</f>
        <v>サービス管理責任者</v>
      </c>
      <c r="F51" s="701"/>
      <c r="G51" s="701"/>
      <c r="H51" s="701"/>
      <c r="I51" s="698" t="str">
        <f>IF(VLOOKUP($AK$1,[2]選択肢!$A$1:$J$31,I56,FALSE)=0,"-",VLOOKUP($AK$1,[2]選択肢!$A$1:$J$31,I56,FALSE))</f>
        <v>世話人</v>
      </c>
      <c r="J51" s="699"/>
      <c r="K51" s="699"/>
      <c r="L51" s="699"/>
      <c r="M51" s="699"/>
      <c r="N51" s="700"/>
      <c r="O51" s="698" t="str">
        <f>IF(VLOOKUP($AK$1,[2]選択肢!$A$1:$J$31,O56,FALSE)=0,"-",VLOOKUP($AK$1,[2]選択肢!$A$1:$J$31,O56,FALSE))</f>
        <v>その他職員</v>
      </c>
      <c r="P51" s="699"/>
      <c r="Q51" s="699"/>
      <c r="R51" s="699"/>
      <c r="S51" s="699"/>
      <c r="T51" s="700"/>
      <c r="U51" s="698" t="str">
        <f>IF(VLOOKUP($AK$1,[2]選択肢!$A$1:$J$31,U56,FALSE)=0,"-",VLOOKUP($AK$1,[2]選択肢!$A$1:$J$31,U56,FALSE))</f>
        <v>-</v>
      </c>
      <c r="V51" s="699"/>
      <c r="W51" s="699"/>
      <c r="X51" s="699"/>
      <c r="Y51" s="699"/>
      <c r="Z51" s="700"/>
      <c r="AA51" s="698" t="str">
        <f>IF(VLOOKUP($AK$1,[2]選択肢!$A$1:$J$31,AA56,FALSE)=0,"-",VLOOKUP($AK$1,[2]選択肢!$A$1:$J$31,AA56,FALSE))</f>
        <v>-</v>
      </c>
      <c r="AB51" s="699"/>
      <c r="AC51" s="699"/>
      <c r="AD51" s="699"/>
      <c r="AE51" s="699"/>
      <c r="AF51" s="700"/>
      <c r="AG51" s="701" t="str">
        <f>IF(VLOOKUP($AK$1,[2]選択肢!$A$1:$J$31,AG56,FALSE)=0,"-",VLOOKUP($AK$1,[2]選択肢!$A$1:$J$31,AG56,FALSE))</f>
        <v>-</v>
      </c>
      <c r="AH51" s="701"/>
      <c r="AI51" s="701"/>
      <c r="AJ51" s="701"/>
      <c r="AK51" s="701"/>
      <c r="AL51" s="701" t="str">
        <f>IF(VLOOKUP($AK$1,[2]選択肢!$A$1:$J$31,AL56,FALSE)=0,"-",VLOOKUP($AK$1,[2]選択肢!$A$1:$J$31,AL56,FALSE))</f>
        <v>-</v>
      </c>
      <c r="AM51" s="701"/>
      <c r="AN51" s="92"/>
    </row>
    <row r="52" spans="1:40" ht="18" customHeight="1">
      <c r="A52" s="92"/>
      <c r="B52" s="207"/>
      <c r="C52" s="234" t="s">
        <v>453</v>
      </c>
      <c r="D52" s="234" t="s">
        <v>454</v>
      </c>
      <c r="E52" s="235" t="s">
        <v>453</v>
      </c>
      <c r="F52" s="702" t="s">
        <v>454</v>
      </c>
      <c r="G52" s="702"/>
      <c r="H52" s="702"/>
      <c r="I52" s="703" t="s">
        <v>453</v>
      </c>
      <c r="J52" s="704"/>
      <c r="K52" s="705"/>
      <c r="L52" s="703" t="s">
        <v>454</v>
      </c>
      <c r="M52" s="704"/>
      <c r="N52" s="705"/>
      <c r="O52" s="703" t="s">
        <v>453</v>
      </c>
      <c r="P52" s="704"/>
      <c r="Q52" s="705"/>
      <c r="R52" s="703" t="s">
        <v>454</v>
      </c>
      <c r="S52" s="704"/>
      <c r="T52" s="705"/>
      <c r="U52" s="703" t="s">
        <v>453</v>
      </c>
      <c r="V52" s="704"/>
      <c r="W52" s="705"/>
      <c r="X52" s="703" t="s">
        <v>454</v>
      </c>
      <c r="Y52" s="704"/>
      <c r="Z52" s="705"/>
      <c r="AA52" s="703" t="s">
        <v>453</v>
      </c>
      <c r="AB52" s="704"/>
      <c r="AC52" s="705"/>
      <c r="AD52" s="703" t="s">
        <v>454</v>
      </c>
      <c r="AE52" s="704"/>
      <c r="AF52" s="705"/>
      <c r="AG52" s="703" t="s">
        <v>453</v>
      </c>
      <c r="AH52" s="704"/>
      <c r="AI52" s="705"/>
      <c r="AJ52" s="703" t="s">
        <v>454</v>
      </c>
      <c r="AK52" s="705"/>
      <c r="AL52" s="235" t="s">
        <v>98</v>
      </c>
      <c r="AM52" s="235" t="s">
        <v>99</v>
      </c>
      <c r="AN52" s="92"/>
    </row>
    <row r="53" spans="1:40" ht="18" customHeight="1">
      <c r="A53" s="92"/>
      <c r="B53" s="236" t="s">
        <v>455</v>
      </c>
      <c r="C53" s="235">
        <f>COUNTIFS($B$11:$B$30,C$51,$C$11:$C$30,"A",$E$11:$E$30,"*")</f>
        <v>0</v>
      </c>
      <c r="D53" s="235">
        <f>COUNTIFS($B$11:$B$30,C$51,$C$11:$C$30,"B",$E$11:$E$30,"*")</f>
        <v>0</v>
      </c>
      <c r="E53" s="235">
        <f>COUNTIFS($B$11:$B$30,E$51,$C$11:$C$30,"A",$E$11:$E$30,"*")</f>
        <v>0</v>
      </c>
      <c r="F53" s="703">
        <f>COUNTIFS($B$11:$B$30,E$51,$C$11:$C$30,"B",$E$11:$E$30,"*")</f>
        <v>0</v>
      </c>
      <c r="G53" s="704"/>
      <c r="H53" s="705"/>
      <c r="I53" s="703">
        <f>COUNTIFS($B$11:$B$30,I$51,$C$11:$C$30,"A",$E$11:$E$30,"*")</f>
        <v>0</v>
      </c>
      <c r="J53" s="704"/>
      <c r="K53" s="705"/>
      <c r="L53" s="703">
        <f>COUNTIFS($B$11:$B$30,I$51,$C$11:$C$30,"B",$E$11:$E$30,"*")</f>
        <v>0</v>
      </c>
      <c r="M53" s="704"/>
      <c r="N53" s="705"/>
      <c r="O53" s="703">
        <f>COUNTIFS($B$11:$B$30,O$51,$C$11:$C$30,"A",$E$11:$E$30,"*")</f>
        <v>0</v>
      </c>
      <c r="P53" s="704"/>
      <c r="Q53" s="705"/>
      <c r="R53" s="703">
        <f>COUNTIFS($B$11:$B$30,O$51,$C$11:$C$30,"B",$E$11:$E$30,"*")</f>
        <v>0</v>
      </c>
      <c r="S53" s="704"/>
      <c r="T53" s="705"/>
      <c r="U53" s="703">
        <f>COUNTIFS($B$11:$B$30,U$51,$C$11:$C$30,"A",$E$11:$E$30,"*")</f>
        <v>0</v>
      </c>
      <c r="V53" s="704"/>
      <c r="W53" s="705"/>
      <c r="X53" s="703">
        <f>COUNTIFS($B$11:$B$30,U$51,$C$11:$C$30,"B",$E$11:$E$30,"*")</f>
        <v>0</v>
      </c>
      <c r="Y53" s="704"/>
      <c r="Z53" s="705"/>
      <c r="AA53" s="703">
        <f>COUNTIFS($B$11:$B$30,AA$51,$C$11:$C$30,"A",$E$11:$E$30,"*")</f>
        <v>0</v>
      </c>
      <c r="AB53" s="704"/>
      <c r="AC53" s="705"/>
      <c r="AD53" s="703">
        <f>COUNTIFS($B$11:$B$30,AA$51,$C$11:$C$30,"B",$E$11:$E$30,"*")</f>
        <v>0</v>
      </c>
      <c r="AE53" s="704"/>
      <c r="AF53" s="705"/>
      <c r="AG53" s="703">
        <f>COUNTIFS($B$11:$B$30,AG$51,$C$11:$C$30,"A",$E$11:$E$30,"*")</f>
        <v>0</v>
      </c>
      <c r="AH53" s="704"/>
      <c r="AI53" s="705"/>
      <c r="AJ53" s="703">
        <f>COUNTIFS($B$11:$B$30,AG$51,$C$11:$C$30,"B",$E$11:$E$30,"*")</f>
        <v>0</v>
      </c>
      <c r="AK53" s="705"/>
      <c r="AL53" s="235">
        <f>COUNTIFS($B$11:$B$30,AL$51,$C$11:$C$30,"A",$E$11:$E$30,"*")</f>
        <v>0</v>
      </c>
      <c r="AM53" s="235">
        <f>COUNTIFS($B$11:$B$30,AL$51,$C$11:$C$30,"B",$E$11:$E$30,"*")</f>
        <v>0</v>
      </c>
      <c r="AN53" s="92"/>
    </row>
    <row r="54" spans="1:40" ht="18" customHeight="1">
      <c r="A54" s="92"/>
      <c r="B54" s="223" t="s">
        <v>456</v>
      </c>
      <c r="C54" s="237"/>
      <c r="D54" s="237"/>
      <c r="E54" s="235">
        <f>COUNTIFS($B$11:$B$30,E$51,$C$11:$C$30,"C",$E$11:$E$30,"*")</f>
        <v>0</v>
      </c>
      <c r="F54" s="703">
        <f>COUNTIFS($B$11:$B$30,E$51,$C$11:$C$30,"D",$E$11:$E$30,"*")</f>
        <v>0</v>
      </c>
      <c r="G54" s="704"/>
      <c r="H54" s="705"/>
      <c r="I54" s="703">
        <f>COUNTIFS($B$11:$B$30,I$51,$C$11:$C$30,"C",$E$11:$E$30,"*")</f>
        <v>0</v>
      </c>
      <c r="J54" s="704"/>
      <c r="K54" s="705"/>
      <c r="L54" s="703">
        <f>COUNTIFS($B$11:$B$30,I$51,$C$11:$C$30,"D",$E$11:$E$30,"*")</f>
        <v>0</v>
      </c>
      <c r="M54" s="704"/>
      <c r="N54" s="705"/>
      <c r="O54" s="703">
        <f>COUNTIFS($B$11:$B$30,O$51,$C$11:$C$30,"C",$E$11:$E$30,"*")</f>
        <v>0</v>
      </c>
      <c r="P54" s="704"/>
      <c r="Q54" s="705"/>
      <c r="R54" s="703">
        <f>COUNTIFS($B$11:$B$30,O$51,$C$11:$C$30,"D",$E$11:$E$30,"*")</f>
        <v>0</v>
      </c>
      <c r="S54" s="704"/>
      <c r="T54" s="705"/>
      <c r="U54" s="703">
        <f>COUNTIFS($B$11:$B$30,U$51,$C$11:$C$30,"C",$E$11:$E$30,"*")</f>
        <v>0</v>
      </c>
      <c r="V54" s="704"/>
      <c r="W54" s="705"/>
      <c r="X54" s="703">
        <f>COUNTIFS($B$11:$B$30,U$51,$C$11:$C$30,"D",$E$11:$E$30,"*")</f>
        <v>0</v>
      </c>
      <c r="Y54" s="704"/>
      <c r="Z54" s="705"/>
      <c r="AA54" s="703">
        <f>COUNTIFS($B$11:$B$30,AA$51,$C$11:$C$30,"C",$E$11:$E$30,"*")</f>
        <v>0</v>
      </c>
      <c r="AB54" s="704"/>
      <c r="AC54" s="705"/>
      <c r="AD54" s="703">
        <f>COUNTIFS($B$11:$B$30,AA$51,$C$11:$C$30,"D",$E$11:$E$30,"*")</f>
        <v>0</v>
      </c>
      <c r="AE54" s="704"/>
      <c r="AF54" s="705"/>
      <c r="AG54" s="703">
        <f>COUNTIFS($B$11:$B$30,AG$51,$C$11:$C$30,"C",$E$11:$E$30,"*")</f>
        <v>0</v>
      </c>
      <c r="AH54" s="704"/>
      <c r="AI54" s="705"/>
      <c r="AJ54" s="703">
        <f>COUNTIFS($B$11:$B$30,AG$51,$C$11:$C$30,"D",$E$11:$E$30,"*")</f>
        <v>0</v>
      </c>
      <c r="AK54" s="705"/>
      <c r="AL54" s="235">
        <f>COUNTIFS($B$11:$B$30,AL$51,$C$11:$C$30,"C",$E$11:$E$30,"*")</f>
        <v>0</v>
      </c>
      <c r="AM54" s="235">
        <f>COUNTIFS($B$11:$B$30,AL$51,$C$11:$C$30,"D",$E$11:$E$30,"*")</f>
        <v>0</v>
      </c>
      <c r="AN54" s="92"/>
    </row>
    <row r="55" spans="1:40" ht="24.95" customHeight="1">
      <c r="A55" s="92"/>
      <c r="B55" s="223" t="s">
        <v>457</v>
      </c>
      <c r="C55" s="708"/>
      <c r="D55" s="709"/>
      <c r="E55" s="698" t="str">
        <f>IF($AK$3="４週",SUMIFS($AK$11:$AK$30,$B$11:$B$30,E51)/4/$AH$5,IF($AK$3="歴月",SUMIFS($AK$11:$AK$30,$B$11:$B$30,E51)/$AL$5,"記載する期間を選択してください"))</f>
        <v>記載する期間を選択してください</v>
      </c>
      <c r="F55" s="699"/>
      <c r="G55" s="699"/>
      <c r="H55" s="700"/>
      <c r="I55" s="698" t="str">
        <f>IF($AK$3="４週",SUMIFS($AK$11:$AK$30,$B$11:$B$30,I51)/4/$AH$5,IF($AK$3="歴月",SUMIFS($AK$11:$AK$30,$B$11:$B$30,I51)/$AL$5,"記載する期間を選択してください"))</f>
        <v>記載する期間を選択してください</v>
      </c>
      <c r="J55" s="699"/>
      <c r="K55" s="699"/>
      <c r="L55" s="699"/>
      <c r="M55" s="699"/>
      <c r="N55" s="700"/>
      <c r="O55" s="698" t="str">
        <f>IF($AK$3="４週",SUMIFS($AK$11:$AK$30,$B$11:$B$30,O51)/4/$AH$5,IF($AK$3="歴月",SUMIFS($AK$11:$AK$30,$B$11:$B$30,O51)/$AL$5,"記載する期間を選択してください"))</f>
        <v>記載する期間を選択してください</v>
      </c>
      <c r="P55" s="699"/>
      <c r="Q55" s="699"/>
      <c r="R55" s="699"/>
      <c r="S55" s="699"/>
      <c r="T55" s="700"/>
      <c r="U55" s="698" t="str">
        <f>IF($AK$3="４週",SUMIFS($AK$11:$AK$30,$B$11:$B$30,U51)/4/$AH$5,IF($AK$3="歴月",SUMIFS($AK$11:$AK$30,$B$11:$B$30,U51)/$AL$5,"記載する期間を選択してください"))</f>
        <v>記載する期間を選択してください</v>
      </c>
      <c r="V55" s="699"/>
      <c r="W55" s="699"/>
      <c r="X55" s="699"/>
      <c r="Y55" s="699"/>
      <c r="Z55" s="700"/>
      <c r="AA55" s="698" t="str">
        <f>IF($AK$3="４週",SUMIFS($AK$11:$AK$30,$B$11:$B$30,AA51)/4/$AH$5,IF($AK$3="歴月",SUMIFS($AK$11:$AK$30,$B$11:$B$30,AA51)/$AL$5,"記載する期間を選択してください"))</f>
        <v>記載する期間を選択してください</v>
      </c>
      <c r="AB55" s="699"/>
      <c r="AC55" s="699"/>
      <c r="AD55" s="699"/>
      <c r="AE55" s="699"/>
      <c r="AF55" s="700"/>
      <c r="AG55" s="698" t="str">
        <f>IF($AK$3="４週",SUMIFS($AK$11:$AK$30,$B$11:$B$30,AG51)/4/$AH$5,IF($AK$3="歴月",SUMIFS($AK$11:$AK$30,$B$11:$B$30,AG51)/$AL$5,"記載する期間を選択してください"))</f>
        <v>記載する期間を選択してください</v>
      </c>
      <c r="AH55" s="699"/>
      <c r="AI55" s="699"/>
      <c r="AJ55" s="699"/>
      <c r="AK55" s="700"/>
      <c r="AL55" s="698" t="str">
        <f>IF($AK$3="４週",SUMIFS($AK$11:$AK$30,$B$11:$B$30,AL51)/4/$AH$5,IF($AK$3="歴月",SUMIFS($AK$11:$AK$30,$B$11:$B$30,AL51)/$AL$5,"記載する期間を選択してください"))</f>
        <v>記載する期間を選択してください</v>
      </c>
      <c r="AM55" s="700"/>
      <c r="AN55" s="92"/>
    </row>
    <row r="56" spans="1:40" ht="5.0999999999999996" customHeight="1">
      <c r="A56" s="92"/>
      <c r="B56" s="86"/>
      <c r="C56" s="238">
        <v>2</v>
      </c>
      <c r="D56" s="238"/>
      <c r="E56" s="238">
        <v>3</v>
      </c>
      <c r="F56" s="238"/>
      <c r="G56" s="238"/>
      <c r="H56" s="238"/>
      <c r="I56" s="238">
        <v>4</v>
      </c>
      <c r="J56" s="238"/>
      <c r="K56" s="238"/>
      <c r="L56" s="238"/>
      <c r="M56" s="238"/>
      <c r="N56" s="238"/>
      <c r="O56" s="238">
        <v>5</v>
      </c>
      <c r="P56" s="238"/>
      <c r="Q56" s="238"/>
      <c r="R56" s="238"/>
      <c r="S56" s="238"/>
      <c r="T56" s="238"/>
      <c r="U56" s="238">
        <v>6</v>
      </c>
      <c r="V56" s="238"/>
      <c r="W56" s="238"/>
      <c r="X56" s="238"/>
      <c r="Y56" s="238"/>
      <c r="Z56" s="238"/>
      <c r="AA56" s="238">
        <v>7</v>
      </c>
      <c r="AB56" s="238"/>
      <c r="AC56" s="238"/>
      <c r="AD56" s="238"/>
      <c r="AE56" s="238"/>
      <c r="AF56" s="238"/>
      <c r="AG56" s="238">
        <v>8</v>
      </c>
      <c r="AH56" s="238"/>
      <c r="AI56" s="238"/>
      <c r="AJ56" s="238"/>
      <c r="AK56" s="238"/>
      <c r="AL56" s="238">
        <v>9</v>
      </c>
      <c r="AM56" s="239"/>
      <c r="AN56" s="92"/>
    </row>
    <row r="57" spans="1:40" ht="15" customHeight="1">
      <c r="A57" s="221" t="s">
        <v>458</v>
      </c>
      <c r="B57" s="240"/>
      <c r="C57" s="241"/>
      <c r="D57" s="241"/>
      <c r="E57" s="241"/>
      <c r="F57" s="242"/>
      <c r="G57" s="241"/>
      <c r="H57" s="238"/>
      <c r="I57" s="238"/>
      <c r="J57" s="238"/>
      <c r="K57" s="238"/>
      <c r="L57" s="238"/>
      <c r="M57" s="238"/>
      <c r="N57" s="238"/>
      <c r="O57" s="238"/>
      <c r="P57" s="238"/>
      <c r="Q57" s="238"/>
      <c r="R57" s="238">
        <v>6</v>
      </c>
      <c r="S57" s="238"/>
      <c r="T57" s="238"/>
      <c r="U57" s="238"/>
      <c r="V57" s="238"/>
      <c r="W57" s="238"/>
      <c r="X57" s="238">
        <v>7</v>
      </c>
      <c r="Y57" s="238"/>
      <c r="Z57" s="238"/>
      <c r="AA57" s="238"/>
      <c r="AB57" s="238"/>
      <c r="AC57" s="238"/>
      <c r="AD57" s="238">
        <v>8</v>
      </c>
      <c r="AE57" s="238"/>
      <c r="AF57" s="238"/>
      <c r="AG57" s="243"/>
      <c r="AH57" s="243"/>
      <c r="AI57" s="243"/>
      <c r="AJ57" s="243">
        <v>9</v>
      </c>
      <c r="AK57" s="244"/>
      <c r="AL57" s="244"/>
      <c r="AM57" s="92"/>
    </row>
    <row r="58" spans="1:40" s="221" customFormat="1" ht="15" customHeight="1">
      <c r="A58" s="221" t="s">
        <v>459</v>
      </c>
      <c r="B58" s="232"/>
      <c r="C58" s="232"/>
      <c r="D58" s="232"/>
      <c r="E58" s="232"/>
      <c r="F58" s="232"/>
      <c r="G58" s="232"/>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row>
    <row r="59" spans="1:40" s="221" customFormat="1" ht="15" customHeight="1">
      <c r="A59" s="221" t="s">
        <v>460</v>
      </c>
      <c r="B59" s="232"/>
      <c r="C59" s="232"/>
      <c r="D59" s="232"/>
      <c r="E59" s="232"/>
      <c r="F59" s="232"/>
      <c r="G59" s="232"/>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row>
    <row r="60" spans="1:40" s="221" customFormat="1" ht="15" customHeight="1">
      <c r="A60" s="221" t="s">
        <v>461</v>
      </c>
      <c r="B60" s="232"/>
      <c r="C60" s="232"/>
      <c r="D60" s="232"/>
      <c r="E60" s="232"/>
      <c r="F60" s="232"/>
      <c r="G60" s="232"/>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row>
    <row r="61" spans="1:40" s="221" customFormat="1" ht="15" customHeight="1">
      <c r="A61" s="221" t="s">
        <v>462</v>
      </c>
      <c r="B61" s="232"/>
      <c r="C61" s="232"/>
      <c r="D61" s="232"/>
      <c r="E61" s="232"/>
      <c r="F61" s="232"/>
      <c r="G61" s="232"/>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row>
    <row r="62" spans="1:40" ht="15" customHeight="1">
      <c r="A62" s="221" t="s">
        <v>463</v>
      </c>
      <c r="B62" s="245"/>
      <c r="C62" s="221"/>
      <c r="D62" s="221"/>
      <c r="E62" s="221"/>
      <c r="F62" s="221"/>
      <c r="G62" s="221"/>
    </row>
    <row r="63" spans="1:40" ht="15" customHeight="1">
      <c r="A63" s="221" t="s">
        <v>464</v>
      </c>
      <c r="B63" s="245"/>
      <c r="C63" s="221"/>
      <c r="D63" s="221"/>
      <c r="E63" s="221"/>
      <c r="F63" s="221"/>
      <c r="G63" s="221"/>
    </row>
    <row r="64" spans="1:40" ht="15" customHeight="1">
      <c r="A64" s="221"/>
      <c r="B64" s="236" t="s">
        <v>465</v>
      </c>
      <c r="C64" s="667" t="s">
        <v>466</v>
      </c>
      <c r="D64" s="667"/>
      <c r="E64" s="667"/>
      <c r="F64" s="221"/>
      <c r="G64" s="221"/>
    </row>
    <row r="65" spans="1:7" ht="15" customHeight="1">
      <c r="A65" s="221"/>
      <c r="B65" s="246" t="s">
        <v>430</v>
      </c>
      <c r="C65" s="686" t="s">
        <v>467</v>
      </c>
      <c r="D65" s="686"/>
      <c r="E65" s="686"/>
      <c r="F65" s="221"/>
      <c r="G65" s="221"/>
    </row>
    <row r="66" spans="1:7" ht="15" customHeight="1">
      <c r="A66" s="221"/>
      <c r="B66" s="246" t="s">
        <v>431</v>
      </c>
      <c r="C66" s="686" t="s">
        <v>468</v>
      </c>
      <c r="D66" s="686"/>
      <c r="E66" s="686"/>
      <c r="F66" s="221"/>
      <c r="G66" s="221"/>
    </row>
    <row r="67" spans="1:7" ht="15" customHeight="1">
      <c r="A67" s="221"/>
      <c r="B67" s="246" t="s">
        <v>432</v>
      </c>
      <c r="C67" s="686" t="s">
        <v>469</v>
      </c>
      <c r="D67" s="686"/>
      <c r="E67" s="686"/>
      <c r="F67" s="221"/>
      <c r="G67" s="221"/>
    </row>
    <row r="68" spans="1:7" ht="15" customHeight="1">
      <c r="A68" s="221"/>
      <c r="B68" s="246" t="s">
        <v>433</v>
      </c>
      <c r="C68" s="686" t="s">
        <v>470</v>
      </c>
      <c r="D68" s="686"/>
      <c r="E68" s="686"/>
      <c r="F68" s="221"/>
      <c r="G68" s="221"/>
    </row>
    <row r="69" spans="1:7" ht="15" customHeight="1">
      <c r="A69" s="221"/>
      <c r="B69" s="221" t="s">
        <v>471</v>
      </c>
      <c r="C69" s="221"/>
      <c r="D69" s="221"/>
      <c r="E69" s="221"/>
      <c r="F69" s="221"/>
      <c r="G69" s="221"/>
    </row>
    <row r="70" spans="1:7" ht="15" customHeight="1">
      <c r="A70" s="221"/>
      <c r="B70" s="221" t="s">
        <v>472</v>
      </c>
      <c r="C70" s="221"/>
      <c r="D70" s="221"/>
      <c r="E70" s="221"/>
      <c r="F70" s="221"/>
      <c r="G70" s="221"/>
    </row>
    <row r="71" spans="1:7" ht="15" customHeight="1">
      <c r="A71" s="221"/>
      <c r="B71" s="221" t="s">
        <v>473</v>
      </c>
      <c r="C71" s="221"/>
      <c r="D71" s="221"/>
      <c r="E71" s="221"/>
      <c r="F71" s="221"/>
      <c r="G71" s="221"/>
    </row>
    <row r="72" spans="1:7" ht="15" customHeight="1">
      <c r="A72" s="221" t="s">
        <v>474</v>
      </c>
      <c r="B72" s="245"/>
      <c r="C72" s="221"/>
      <c r="D72" s="221"/>
      <c r="E72" s="221"/>
      <c r="F72" s="221"/>
      <c r="G72" s="221"/>
    </row>
    <row r="73" spans="1:7" ht="15" customHeight="1">
      <c r="A73" s="221" t="s">
        <v>475</v>
      </c>
      <c r="B73" s="245"/>
      <c r="C73" s="221"/>
      <c r="D73" s="221"/>
      <c r="E73" s="221"/>
      <c r="F73" s="221"/>
      <c r="G73" s="221"/>
    </row>
    <row r="74" spans="1:7" ht="15" customHeight="1">
      <c r="A74" s="221" t="s">
        <v>476</v>
      </c>
      <c r="B74" s="245"/>
      <c r="C74" s="221"/>
      <c r="D74" s="221"/>
      <c r="E74" s="221"/>
      <c r="F74" s="221"/>
      <c r="G74" s="221"/>
    </row>
    <row r="75" spans="1:7" ht="15" customHeight="1">
      <c r="A75" s="221" t="s">
        <v>477</v>
      </c>
      <c r="B75" s="245"/>
      <c r="C75" s="221"/>
      <c r="D75" s="221"/>
      <c r="E75" s="221"/>
      <c r="F75" s="221"/>
      <c r="G75" s="221"/>
    </row>
    <row r="76" spans="1:7" ht="15" customHeight="1">
      <c r="A76" s="221" t="s">
        <v>478</v>
      </c>
      <c r="B76" s="245"/>
      <c r="C76" s="221"/>
      <c r="D76" s="221"/>
      <c r="E76" s="221"/>
      <c r="F76" s="221"/>
      <c r="G76" s="221"/>
    </row>
    <row r="77" spans="1:7" ht="15" customHeight="1">
      <c r="A77" s="221" t="s">
        <v>479</v>
      </c>
      <c r="B77" s="245"/>
      <c r="C77" s="221"/>
      <c r="D77" s="221"/>
      <c r="E77" s="221"/>
      <c r="F77" s="221"/>
      <c r="G77" s="221"/>
    </row>
    <row r="78" spans="1:7" ht="15" customHeight="1">
      <c r="A78" s="221" t="s">
        <v>480</v>
      </c>
      <c r="B78" s="245"/>
      <c r="C78" s="221"/>
      <c r="D78" s="221"/>
      <c r="E78" s="221"/>
      <c r="F78" s="221"/>
      <c r="G78" s="221"/>
    </row>
    <row r="79" spans="1:7" ht="15" customHeight="1">
      <c r="A79" s="221" t="s">
        <v>481</v>
      </c>
      <c r="B79" s="245"/>
      <c r="C79" s="221"/>
      <c r="D79" s="221"/>
      <c r="E79" s="221"/>
      <c r="F79" s="221"/>
      <c r="G79" s="221"/>
    </row>
    <row r="80" spans="1:7" ht="15" customHeight="1">
      <c r="A80" s="221" t="s">
        <v>482</v>
      </c>
      <c r="B80" s="245"/>
      <c r="C80" s="221"/>
      <c r="D80" s="221"/>
      <c r="E80" s="221"/>
      <c r="F80" s="221"/>
      <c r="G80" s="221"/>
    </row>
    <row r="81" spans="1:7" ht="15" customHeight="1">
      <c r="A81" s="221" t="s">
        <v>483</v>
      </c>
      <c r="B81" s="245"/>
      <c r="C81" s="221"/>
      <c r="D81" s="221"/>
      <c r="E81" s="221"/>
      <c r="F81" s="221"/>
      <c r="G81" s="221"/>
    </row>
    <row r="82" spans="1:7" ht="15" customHeight="1">
      <c r="A82" s="221" t="s">
        <v>484</v>
      </c>
      <c r="B82" s="245"/>
      <c r="C82" s="221"/>
      <c r="D82" s="221"/>
      <c r="E82" s="221"/>
      <c r="F82" s="221"/>
      <c r="G82" s="221"/>
    </row>
    <row r="83" spans="1:7" ht="15" customHeight="1">
      <c r="A83" s="221" t="s">
        <v>485</v>
      </c>
      <c r="B83" s="245"/>
      <c r="C83" s="221"/>
      <c r="D83" s="221"/>
      <c r="E83" s="221"/>
      <c r="F83" s="221"/>
      <c r="G83" s="221"/>
    </row>
    <row r="84" spans="1:7" ht="15" customHeight="1">
      <c r="A84" s="221" t="s">
        <v>486</v>
      </c>
      <c r="B84" s="245"/>
      <c r="C84" s="221"/>
      <c r="D84" s="221"/>
      <c r="E84" s="221"/>
      <c r="F84" s="221"/>
      <c r="G84" s="221"/>
    </row>
  </sheetData>
  <mergeCells count="209">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whole" operator="greaterThanOrEqual" allowBlank="1" showInputMessage="1" showErrorMessage="1" sqref="AG37:AG44 I37:I44 AD37:AD44 AA37:AA44 X37:X44 U37:U44 R37:R44 O37:O44 L37:L44 D37:F44" xr:uid="{31501C62-210A-4C61-910F-2B7DE8979DEC}">
      <formula1>0</formula1>
    </dataValidation>
    <dataValidation type="list" allowBlank="1" showInputMessage="1" showErrorMessage="1" sqref="B11:B30" xr:uid="{D88C3F73-2CDC-4637-B328-C0F40271BA3B}">
      <formula1>INDIRECT($AK$1)</formula1>
    </dataValidation>
    <dataValidation type="list" allowBlank="1" showInputMessage="1" showErrorMessage="1" sqref="AK3:AN3" xr:uid="{6E827C6A-43CF-4331-9B60-E9835C7ACDF0}">
      <formula1>"４週,歴月"</formula1>
    </dataValidation>
    <dataValidation type="list" allowBlank="1" showInputMessage="1" showErrorMessage="1" sqref="AK4:AN4" xr:uid="{B90D471C-32F7-45F5-A7CA-50CE4F6857BE}">
      <formula1>"予定,実績"</formula1>
    </dataValidation>
    <dataValidation operator="greaterThanOrEqual" allowBlank="1" showInputMessage="1" showErrorMessage="1" sqref="I45:I46 I49 L45:L46 L49 AL37:AL43 AJ37:AJ44" xr:uid="{36FB57BB-6B8C-4223-8C9F-1D1DA01366B4}"/>
    <dataValidation type="list" allowBlank="1" showInputMessage="1" showErrorMessage="1" sqref="C11:C30" xr:uid="{F56D2B7F-2784-4F7A-83A0-96B7D946AC33}">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2" manualBreakCount="2">
    <brk id="34" max="39" man="1"/>
    <brk id="71"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48</vt:i4>
      </vt:variant>
    </vt:vector>
  </HeadingPairs>
  <TitlesOfParts>
    <vt:vector size="74" baseType="lpstr">
      <vt:lpstr>様式第１号</vt:lpstr>
      <vt:lpstr>別紙</vt:lpstr>
      <vt:lpstr>付表</vt:lpstr>
      <vt:lpstr>参考様式2-1</vt:lpstr>
      <vt:lpstr>参考様式2-2</vt:lpstr>
      <vt:lpstr>参考様式１</vt:lpstr>
      <vt:lpstr>勤務一覧・介護包括型用</vt:lpstr>
      <vt:lpstr>記載例勤務一覧・介護包括型</vt:lpstr>
      <vt:lpstr>勤務形態・外部利用型用</vt:lpstr>
      <vt:lpstr>記載例勤務一覧・外部利用型</vt:lpstr>
      <vt:lpstr>勤務形態・日中支援型用</vt:lpstr>
      <vt:lpstr>記載例勤務一覧・日中支援型</vt:lpstr>
      <vt:lpstr>選択肢</vt:lpstr>
      <vt:lpstr>参考様式３</vt:lpstr>
      <vt:lpstr>参考様式３－２</vt:lpstr>
      <vt:lpstr>参考様式４</vt:lpstr>
      <vt:lpstr>参考様式６</vt:lpstr>
      <vt:lpstr>参考様式７</vt:lpstr>
      <vt:lpstr>参考様式８</vt:lpstr>
      <vt:lpstr>別紙９</vt:lpstr>
      <vt:lpstr>参考様式９</vt:lpstr>
      <vt:lpstr>参考様式10</vt:lpstr>
      <vt:lpstr>参考様式11</vt:lpstr>
      <vt:lpstr>地域自立支援協議会評価基準</vt:lpstr>
      <vt:lpstr>登録票１（新規登録用）</vt:lpstr>
      <vt:lpstr>登録票２（変更用）</vt:lpstr>
      <vt:lpstr>記載例勤務一覧・介護包括型!Print_Area</vt:lpstr>
      <vt:lpstr>記載例勤務一覧・外部利用型!Print_Area</vt:lpstr>
      <vt:lpstr>記載例勤務一覧・日中支援型!Print_Area</vt:lpstr>
      <vt:lpstr>勤務一覧・介護包括型用!Print_Area</vt:lpstr>
      <vt:lpstr>勤務形態・外部利用型用!Print_Area</vt:lpstr>
      <vt:lpstr>勤務形態・日中支援型用!Print_Area</vt:lpstr>
      <vt:lpstr>'参考様式2-2'!Print_Area</vt:lpstr>
      <vt:lpstr>参考様式３!Print_Area</vt:lpstr>
      <vt:lpstr>'参考様式３－２'!Print_Area</vt:lpstr>
      <vt:lpstr>地域自立支援協議会評価基準!Print_Area</vt:lpstr>
      <vt:lpstr>'登録票１（新規登録用）'!Print_Area</vt:lpstr>
      <vt:lpstr>'登録票２（変更用）'!Print_Area</vt:lpstr>
      <vt:lpstr>付表!Print_Area</vt:lpstr>
      <vt:lpstr>別紙９!Print_Area</vt:lpstr>
      <vt:lpstr>様式第１号!Print_Area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岡田 萌</cp:lastModifiedBy>
  <cp:lastPrinted>2024-11-14T12:06:20Z</cp:lastPrinted>
  <dcterms:created xsi:type="dcterms:W3CDTF">2015-09-09T01:43:55Z</dcterms:created>
  <dcterms:modified xsi:type="dcterms:W3CDTF">2024-11-18T02:32:23Z</dcterms:modified>
</cp:coreProperties>
</file>