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045\02 看護師確保推進班\41 看護補助者処遇改善事業\10-1　実績報告提出依頼\"/>
    </mc:Choice>
  </mc:AlternateContent>
  <xr:revisionPtr revIDLastSave="0" documentId="13_ncr:1_{2B736302-7088-4F18-96F8-4E09C58F7BFB}" xr6:coauthVersionLast="47" xr6:coauthVersionMax="47" xr10:uidLastSave="{00000000-0000-0000-0000-000000000000}"/>
  <bookViews>
    <workbookView xWindow="-120" yWindow="-120" windowWidth="29040" windowHeight="15840" tabRatio="916" xr2:uid="{00000000-000D-0000-FFFF-FFFF00000000}"/>
  </bookViews>
  <sheets>
    <sheet name="経費所要額精算書" sheetId="1" r:id="rId1"/>
    <sheet name="経費所要額精算書【記載例】" sheetId="11" r:id="rId2"/>
    <sheet name="処遇改善報告書（別紙様式１・ 病院）" sheetId="7" r:id="rId3"/>
    <sheet name="処遇改善報告書（別紙様式１・ 病院）【記載例】 " sheetId="9" r:id="rId4"/>
    <sheet name="処遇改善報告書（別紙様式２・有床診療所）" sheetId="8" r:id="rId5"/>
    <sheet name="処遇改善報告書（別紙様式２・有床診療所）【記載例】" sheetId="10" r:id="rId6"/>
    <sheet name="歳入歳出決算書抄本" sheetId="6" r:id="rId7"/>
  </sheets>
  <definedNames>
    <definedName name="_xlnm.Print_Area" localSheetId="0">経費所要額精算書!$A$1:$M$26</definedName>
    <definedName name="_xlnm.Print_Area" localSheetId="1">経費所要額精算書【記載例】!$A$1:$M$26</definedName>
    <definedName name="_xlnm.Print_Area" localSheetId="6">歳入歳出決算書抄本!$A$1:$R$28</definedName>
    <definedName name="_xlnm.Print_Area" localSheetId="2">'処遇改善報告書（別紙様式１・ 病院）'!$A$1:$J$37</definedName>
    <definedName name="_xlnm.Print_Area" localSheetId="3">'処遇改善報告書（別紙様式１・ 病院）【記載例】 '!$A$1:$J$37</definedName>
    <definedName name="_xlnm.Print_Area" localSheetId="4">'処遇改善報告書（別紙様式２・有床診療所）'!$A$1:$N$20</definedName>
    <definedName name="_xlnm.Print_Area" localSheetId="5">'処遇改善報告書（別紙様式２・有床診療所）【記載例】'!$A$1:$N$20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1" i="11" l="1"/>
  <c r="M15" i="11"/>
  <c r="M21" i="11" s="1"/>
  <c r="L21" i="1"/>
  <c r="G15" i="6"/>
  <c r="H31" i="9"/>
  <c r="J31" i="9"/>
  <c r="E10" i="10"/>
  <c r="J13" i="10"/>
  <c r="G20" i="9"/>
  <c r="H20" i="9" s="1"/>
  <c r="H21" i="11"/>
  <c r="G21" i="11"/>
  <c r="E21" i="11"/>
  <c r="D21" i="11"/>
  <c r="I15" i="11"/>
  <c r="I21" i="11" s="1"/>
  <c r="F15" i="11"/>
  <c r="F21" i="11" s="1"/>
  <c r="F13" i="10"/>
  <c r="G11" i="10"/>
  <c r="H11" i="10" s="1"/>
  <c r="E11" i="10"/>
  <c r="G10" i="10"/>
  <c r="H10" i="10" s="1"/>
  <c r="H13" i="10" s="1"/>
  <c r="E7" i="10"/>
  <c r="G7" i="10" s="1"/>
  <c r="H7" i="10" s="1"/>
  <c r="H13" i="9"/>
  <c r="F31" i="9"/>
  <c r="G27" i="9"/>
  <c r="H27" i="9" s="1"/>
  <c r="E27" i="9"/>
  <c r="G26" i="9"/>
  <c r="H26" i="9" s="1"/>
  <c r="E26" i="9"/>
  <c r="G25" i="9"/>
  <c r="H25" i="9" s="1"/>
  <c r="E25" i="9"/>
  <c r="H24" i="9"/>
  <c r="G24" i="9"/>
  <c r="E24" i="9"/>
  <c r="H23" i="9"/>
  <c r="G23" i="9"/>
  <c r="E23" i="9"/>
  <c r="H21" i="9"/>
  <c r="G21" i="9"/>
  <c r="E21" i="9"/>
  <c r="E20" i="9"/>
  <c r="H19" i="9"/>
  <c r="G19" i="9"/>
  <c r="E19" i="9"/>
  <c r="G18" i="9"/>
  <c r="H18" i="9" s="1"/>
  <c r="E18" i="9"/>
  <c r="G17" i="9"/>
  <c r="H17" i="9" s="1"/>
  <c r="E17" i="9"/>
  <c r="G15" i="9"/>
  <c r="H15" i="9" s="1"/>
  <c r="E15" i="9"/>
  <c r="H14" i="9"/>
  <c r="G14" i="9"/>
  <c r="E14" i="9"/>
  <c r="G13" i="9"/>
  <c r="E13" i="9"/>
  <c r="H12" i="9"/>
  <c r="G12" i="9"/>
  <c r="E12" i="9"/>
  <c r="H11" i="9"/>
  <c r="G11" i="9"/>
  <c r="E11" i="9"/>
  <c r="E10" i="9"/>
  <c r="G10" i="9" s="1"/>
  <c r="H10" i="9" s="1"/>
  <c r="G9" i="9"/>
  <c r="H9" i="9" s="1"/>
  <c r="E9" i="9"/>
  <c r="G8" i="9"/>
  <c r="H8" i="9" s="1"/>
  <c r="E8" i="9"/>
  <c r="G7" i="9"/>
  <c r="H7" i="9" s="1"/>
  <c r="E7" i="9"/>
  <c r="J15" i="11" l="1"/>
  <c r="J13" i="8"/>
  <c r="F13" i="8"/>
  <c r="E11" i="8"/>
  <c r="G11" i="8" s="1"/>
  <c r="H11" i="8" s="1"/>
  <c r="E10" i="8"/>
  <c r="G10" i="8" s="1"/>
  <c r="H10" i="8" s="1"/>
  <c r="E7" i="8"/>
  <c r="G7" i="8" s="1"/>
  <c r="H7" i="8" s="1"/>
  <c r="J31" i="7"/>
  <c r="F31" i="7"/>
  <c r="G27" i="7"/>
  <c r="H27" i="7" s="1"/>
  <c r="E27" i="7"/>
  <c r="G26" i="7"/>
  <c r="H26" i="7" s="1"/>
  <c r="E26" i="7"/>
  <c r="G25" i="7"/>
  <c r="H25" i="7" s="1"/>
  <c r="E25" i="7"/>
  <c r="E24" i="7"/>
  <c r="G24" i="7" s="1"/>
  <c r="H24" i="7" s="1"/>
  <c r="H23" i="7"/>
  <c r="G23" i="7"/>
  <c r="E23" i="7"/>
  <c r="H21" i="7"/>
  <c r="G21" i="7"/>
  <c r="E21" i="7"/>
  <c r="G20" i="7"/>
  <c r="H20" i="7" s="1"/>
  <c r="E20" i="7"/>
  <c r="H19" i="7"/>
  <c r="G19" i="7"/>
  <c r="E19" i="7"/>
  <c r="G18" i="7"/>
  <c r="H18" i="7" s="1"/>
  <c r="E18" i="7"/>
  <c r="G17" i="7"/>
  <c r="H17" i="7" s="1"/>
  <c r="E17" i="7"/>
  <c r="G15" i="7"/>
  <c r="H15" i="7" s="1"/>
  <c r="E15" i="7"/>
  <c r="E14" i="7"/>
  <c r="G14" i="7" s="1"/>
  <c r="H14" i="7" s="1"/>
  <c r="H13" i="7"/>
  <c r="G13" i="7"/>
  <c r="E13" i="7"/>
  <c r="H12" i="7"/>
  <c r="G12" i="7"/>
  <c r="E12" i="7"/>
  <c r="G11" i="7"/>
  <c r="H11" i="7" s="1"/>
  <c r="E11" i="7"/>
  <c r="G10" i="7"/>
  <c r="H10" i="7" s="1"/>
  <c r="E10" i="7"/>
  <c r="G9" i="7"/>
  <c r="H9" i="7" s="1"/>
  <c r="E9" i="7"/>
  <c r="E8" i="7"/>
  <c r="G8" i="7" s="1"/>
  <c r="H8" i="7" s="1"/>
  <c r="E7" i="7"/>
  <c r="G7" i="7" s="1"/>
  <c r="H7" i="7" s="1"/>
  <c r="G10" i="6"/>
  <c r="G16" i="6"/>
  <c r="H13" i="8" l="1"/>
  <c r="H31" i="7"/>
  <c r="J21" i="11"/>
  <c r="K15" i="11"/>
  <c r="K21" i="11" s="1"/>
  <c r="E21" i="1"/>
  <c r="G21" i="1"/>
  <c r="H21" i="1"/>
  <c r="D21" i="1"/>
  <c r="I15" i="1"/>
  <c r="I21" i="1" s="1"/>
  <c r="F15" i="1" l="1"/>
  <c r="J15" i="1" l="1"/>
  <c r="F21" i="1"/>
  <c r="J21" i="1" l="1"/>
  <c r="K15" i="1"/>
  <c r="G7" i="6" l="1"/>
  <c r="G8" i="6" s="1"/>
  <c r="M15" i="1"/>
  <c r="M21" i="1" s="1"/>
  <c r="K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翔</author>
    <author>三好穂</author>
  </authors>
  <commentList>
    <comment ref="D15" authorId="0" shapeId="0" xr:uid="{5C110F48-E166-4042-A391-D1E82C2F53D5}">
      <text>
        <r>
          <rPr>
            <b/>
            <sz val="12"/>
            <color indexed="81"/>
            <rFont val="MS P ゴシック"/>
            <family val="3"/>
            <charset val="128"/>
          </rPr>
          <t>基本的に「対象経費の
実支出額」と同額を
入力してください</t>
        </r>
      </text>
    </comment>
    <comment ref="E15" authorId="0" shapeId="0" xr:uid="{8F1EED7A-F760-4995-8F1D-FDC0F05D2C64}">
      <text>
        <r>
          <rPr>
            <b/>
            <sz val="12"/>
            <color indexed="81"/>
            <rFont val="MS P ゴシック"/>
            <family val="3"/>
            <charset val="128"/>
          </rPr>
          <t>基本的に「０」と
入力してください</t>
        </r>
      </text>
    </comment>
    <comment ref="G15" authorId="0" shapeId="0" xr:uid="{CDAA5440-D6C3-4CF5-BD43-81F7AED36916}">
      <text>
        <r>
          <rPr>
            <b/>
            <sz val="12"/>
            <color indexed="81"/>
            <rFont val="MS P ゴシック"/>
            <family val="3"/>
            <charset val="128"/>
          </rPr>
          <t>処遇改善報告書の
Ｇ欄の合計額を転記</t>
        </r>
      </text>
    </comment>
    <comment ref="H15" authorId="0" shapeId="0" xr:uid="{C4038F52-A1C9-46E9-A3E2-0351F777420E}">
      <text>
        <r>
          <rPr>
            <b/>
            <sz val="12"/>
            <color indexed="81"/>
            <rFont val="MS P ゴシック"/>
            <family val="3"/>
            <charset val="128"/>
          </rPr>
          <t>処遇改善報告書の
Ｆ欄の合計額を転記</t>
        </r>
      </text>
    </comment>
    <comment ref="K15" authorId="0" shapeId="0" xr:uid="{2944E6A1-2433-4882-B4E9-B62E1843B853}">
      <text>
        <r>
          <rPr>
            <b/>
            <sz val="12"/>
            <color indexed="81"/>
            <rFont val="MS P ゴシック"/>
            <family val="3"/>
            <charset val="128"/>
          </rPr>
          <t>ここに表示される金額が
補助金額となります</t>
        </r>
      </text>
    </comment>
    <comment ref="L15" authorId="1" shapeId="0" xr:uid="{60877DC7-A9C0-4520-8058-2B67A56F182A}">
      <text>
        <r>
          <rPr>
            <b/>
            <sz val="12"/>
            <color indexed="81"/>
            <rFont val="MS P ゴシック"/>
            <family val="3"/>
            <charset val="128"/>
          </rPr>
          <t>交付決定額を入力してください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山本 翔</author>
  </authors>
  <commentList>
    <comment ref="D6" authorId="0" shapeId="0" xr:uid="{4182C064-20F8-432C-9384-1C8B6EE83A4E}">
      <text>
        <r>
          <rPr>
            <b/>
            <sz val="14"/>
            <color indexed="81"/>
            <rFont val="MS P ゴシック"/>
            <family val="3"/>
            <charset val="128"/>
          </rPr>
          <t>小数点以下の端数を切り上げた数
（例）18.5人　⇒　</t>
        </r>
        <r>
          <rPr>
            <b/>
            <u/>
            <sz val="14"/>
            <color indexed="81"/>
            <rFont val="MS P ゴシック"/>
            <family val="3"/>
            <charset val="128"/>
          </rPr>
          <t xml:space="preserve"> 19 </t>
        </r>
        <r>
          <rPr>
            <b/>
            <sz val="14"/>
            <color indexed="81"/>
            <rFont val="MS P ゴシック"/>
            <family val="3"/>
            <charset val="128"/>
          </rPr>
          <t xml:space="preserve"> 人　と入力する</t>
        </r>
      </text>
    </comment>
    <comment ref="F6" authorId="0" shapeId="0" xr:uid="{924D61DC-4294-4826-B4CA-E97DD7165FCD}">
      <text>
        <r>
          <rPr>
            <b/>
            <sz val="14"/>
            <color indexed="81"/>
            <rFont val="MS P ゴシック"/>
            <family val="3"/>
            <charset val="128"/>
          </rPr>
          <t>小数点第２位以下の端数を四捨五入した数
（例）5.25人　⇒　</t>
        </r>
        <r>
          <rPr>
            <b/>
            <u/>
            <sz val="14"/>
            <color indexed="81"/>
            <rFont val="MS P ゴシック"/>
            <family val="3"/>
            <charset val="128"/>
          </rPr>
          <t xml:space="preserve"> 5.3 </t>
        </r>
        <r>
          <rPr>
            <b/>
            <sz val="14"/>
            <color indexed="81"/>
            <rFont val="MS P ゴシック"/>
            <family val="3"/>
            <charset val="128"/>
          </rPr>
          <t xml:space="preserve"> 人　と入力する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山本 翔</author>
  </authors>
  <commentList>
    <comment ref="D6" authorId="0" shapeId="0" xr:uid="{D00325EC-7B15-4265-A10F-3B1102A14A06}">
      <text>
        <r>
          <rPr>
            <b/>
            <sz val="14"/>
            <color indexed="81"/>
            <rFont val="MS P ゴシック"/>
            <family val="3"/>
            <charset val="128"/>
          </rPr>
          <t>小数点以下の端数を切り上げた数
（例）18.5人　⇒　</t>
        </r>
        <r>
          <rPr>
            <b/>
            <u/>
            <sz val="14"/>
            <color indexed="81"/>
            <rFont val="MS P ゴシック"/>
            <family val="3"/>
            <charset val="128"/>
          </rPr>
          <t xml:space="preserve"> 19 </t>
        </r>
        <r>
          <rPr>
            <b/>
            <sz val="14"/>
            <color indexed="81"/>
            <rFont val="MS P ゴシック"/>
            <family val="3"/>
            <charset val="128"/>
          </rPr>
          <t xml:space="preserve"> 人　と入力する</t>
        </r>
      </text>
    </comment>
    <comment ref="F6" authorId="0" shapeId="0" xr:uid="{90052260-732A-4079-AFE7-3A72D01D1DCA}">
      <text>
        <r>
          <rPr>
            <b/>
            <sz val="14"/>
            <color indexed="81"/>
            <rFont val="MS P ゴシック"/>
            <family val="3"/>
            <charset val="128"/>
          </rPr>
          <t>小数点第２位以下の端数を四捨五入した数
（例）5.25人　⇒　 5.3  人　と入力する</t>
        </r>
      </text>
    </comment>
  </commentList>
</comments>
</file>

<file path=xl/sharedStrings.xml><?xml version="1.0" encoding="utf-8"?>
<sst xmlns="http://schemas.openxmlformats.org/spreadsheetml/2006/main" count="255" uniqueCount="112">
  <si>
    <t>区　　　　　　分</t>
    <rPh sb="0" eb="1">
      <t>ク</t>
    </rPh>
    <rPh sb="7" eb="8">
      <t>ブン</t>
    </rPh>
    <phoneticPr fontId="3"/>
  </si>
  <si>
    <t>総事業費</t>
    <rPh sb="0" eb="1">
      <t>ソウ</t>
    </rPh>
    <rPh sb="1" eb="4">
      <t>ジギョウヒ</t>
    </rPh>
    <phoneticPr fontId="3"/>
  </si>
  <si>
    <t>寄付金その</t>
    <rPh sb="0" eb="3">
      <t>キフキン</t>
    </rPh>
    <phoneticPr fontId="3"/>
  </si>
  <si>
    <t>差引額</t>
    <rPh sb="0" eb="1">
      <t>サ</t>
    </rPh>
    <rPh sb="1" eb="2">
      <t>イン</t>
    </rPh>
    <rPh sb="2" eb="3">
      <t>ガク</t>
    </rPh>
    <phoneticPr fontId="3"/>
  </si>
  <si>
    <t>対象経費の</t>
    <rPh sb="0" eb="2">
      <t>タイショウ</t>
    </rPh>
    <rPh sb="2" eb="4">
      <t>ケイヒ</t>
    </rPh>
    <phoneticPr fontId="3"/>
  </si>
  <si>
    <t>　他の収入　</t>
    <rPh sb="1" eb="2">
      <t>タ</t>
    </rPh>
    <rPh sb="3" eb="5">
      <t>シュウニュウ</t>
    </rPh>
    <phoneticPr fontId="3"/>
  </si>
  <si>
    <t>選定額</t>
    <rPh sb="0" eb="2">
      <t>センテイ</t>
    </rPh>
    <rPh sb="2" eb="3">
      <t>ガク</t>
    </rPh>
    <phoneticPr fontId="3"/>
  </si>
  <si>
    <t>補助所要額</t>
    <rPh sb="0" eb="2">
      <t>ホジョ</t>
    </rPh>
    <rPh sb="2" eb="4">
      <t>ショヨウ</t>
    </rPh>
    <rPh sb="4" eb="5">
      <t>ガク</t>
    </rPh>
    <phoneticPr fontId="3"/>
  </si>
  <si>
    <t>備　　考</t>
    <rPh sb="0" eb="1">
      <t>ソナエ</t>
    </rPh>
    <rPh sb="3" eb="4">
      <t>コウ</t>
    </rPh>
    <phoneticPr fontId="3"/>
  </si>
  <si>
    <t>Ａ</t>
    <phoneticPr fontId="3"/>
  </si>
  <si>
    <t>Ｂ</t>
    <phoneticPr fontId="3"/>
  </si>
  <si>
    <t>Ｄ</t>
    <phoneticPr fontId="3"/>
  </si>
  <si>
    <t>Ｅ</t>
    <phoneticPr fontId="3"/>
  </si>
  <si>
    <t>Ｆ</t>
    <phoneticPr fontId="3"/>
  </si>
  <si>
    <t>Ｇ</t>
    <phoneticPr fontId="3"/>
  </si>
  <si>
    <t>Ｈ</t>
    <phoneticPr fontId="3"/>
  </si>
  <si>
    <t>円</t>
    <rPh sb="0" eb="1">
      <t>エン</t>
    </rPh>
    <phoneticPr fontId="3"/>
  </si>
  <si>
    <t>合　　　　　計</t>
    <rPh sb="0" eb="1">
      <t>ゴウ</t>
    </rPh>
    <rPh sb="6" eb="7">
      <t>ケイ</t>
    </rPh>
    <phoneticPr fontId="3"/>
  </si>
  <si>
    <t>（注）　１　「区分」欄には、交付の対象となる事業の名称を記載すること。</t>
    <rPh sb="1" eb="2">
      <t>チュウ</t>
    </rPh>
    <rPh sb="7" eb="9">
      <t>クブン</t>
    </rPh>
    <rPh sb="10" eb="11">
      <t>ラン</t>
    </rPh>
    <rPh sb="14" eb="16">
      <t>コウフ</t>
    </rPh>
    <rPh sb="17" eb="19">
      <t>タイショウ</t>
    </rPh>
    <rPh sb="22" eb="24">
      <t>ジギョウ</t>
    </rPh>
    <rPh sb="25" eb="27">
      <t>メイショウ</t>
    </rPh>
    <rPh sb="28" eb="30">
      <t>キサイ</t>
    </rPh>
    <phoneticPr fontId="3"/>
  </si>
  <si>
    <t>　　　　２　Ｆ欄には、Ｄ欄とＥ欄とを比較して少ない方の額を記入すること。</t>
    <rPh sb="7" eb="8">
      <t>ラン</t>
    </rPh>
    <rPh sb="12" eb="13">
      <t>ラン</t>
    </rPh>
    <rPh sb="15" eb="16">
      <t>ラン</t>
    </rPh>
    <rPh sb="18" eb="20">
      <t>ヒカク</t>
    </rPh>
    <rPh sb="22" eb="23">
      <t>スク</t>
    </rPh>
    <rPh sb="25" eb="26">
      <t>ホウ</t>
    </rPh>
    <rPh sb="27" eb="28">
      <t>ガク</t>
    </rPh>
    <rPh sb="29" eb="31">
      <t>キニュウ</t>
    </rPh>
    <phoneticPr fontId="3"/>
  </si>
  <si>
    <t>　　　　３　Ｇ欄には、Ｃ欄とＦ欄とを比較して少ない方の額を記入すること。</t>
    <rPh sb="7" eb="8">
      <t>ラン</t>
    </rPh>
    <rPh sb="12" eb="13">
      <t>ラン</t>
    </rPh>
    <rPh sb="15" eb="16">
      <t>ラン</t>
    </rPh>
    <rPh sb="18" eb="20">
      <t>ヒカク</t>
    </rPh>
    <rPh sb="22" eb="23">
      <t>スク</t>
    </rPh>
    <rPh sb="25" eb="26">
      <t>ホウ</t>
    </rPh>
    <rPh sb="27" eb="28">
      <t>ガク</t>
    </rPh>
    <rPh sb="29" eb="31">
      <t>キニュウ</t>
    </rPh>
    <phoneticPr fontId="3"/>
  </si>
  <si>
    <t>　　　　４　Ｈ欄には、Ｇ欄の額に補助率を乗じて得た額（1,000円未満切り捨て）を記入すること。</t>
    <rPh sb="7" eb="8">
      <t>ラン</t>
    </rPh>
    <rPh sb="12" eb="13">
      <t>ラン</t>
    </rPh>
    <rPh sb="14" eb="15">
      <t>ガク</t>
    </rPh>
    <rPh sb="16" eb="19">
      <t>ホジョリツ</t>
    </rPh>
    <rPh sb="20" eb="21">
      <t>ジョウ</t>
    </rPh>
    <rPh sb="23" eb="24">
      <t>エ</t>
    </rPh>
    <rPh sb="25" eb="26">
      <t>ガク</t>
    </rPh>
    <rPh sb="32" eb="33">
      <t>エン</t>
    </rPh>
    <rPh sb="33" eb="35">
      <t>ミマン</t>
    </rPh>
    <rPh sb="35" eb="36">
      <t>キ</t>
    </rPh>
    <rPh sb="37" eb="38">
      <t>ス</t>
    </rPh>
    <rPh sb="41" eb="43">
      <t>キニュウ</t>
    </rPh>
    <phoneticPr fontId="3"/>
  </si>
  <si>
    <t>(A-B) 　 Ｃ</t>
    <phoneticPr fontId="3"/>
  </si>
  <si>
    <t>令和６年度
長崎県看護補助者
処遇改善事業補助金</t>
    <rPh sb="0" eb="2">
      <t>レイワ</t>
    </rPh>
    <rPh sb="9" eb="11">
      <t>カンゴ</t>
    </rPh>
    <rPh sb="11" eb="14">
      <t>ホジョシャ</t>
    </rPh>
    <rPh sb="15" eb="24">
      <t>ショグウカイゼンジギョウホジョキン</t>
    </rPh>
    <phoneticPr fontId="4"/>
  </si>
  <si>
    <t>補助基準額</t>
    <rPh sb="0" eb="2">
      <t>ホジョ</t>
    </rPh>
    <rPh sb="2" eb="4">
      <t>キジュン</t>
    </rPh>
    <rPh sb="4" eb="5">
      <t>ガク</t>
    </rPh>
    <phoneticPr fontId="3"/>
  </si>
  <si>
    <t>補助対象額</t>
    <rPh sb="0" eb="2">
      <t>ホジョ</t>
    </rPh>
    <rPh sb="2" eb="4">
      <t>タイショウ</t>
    </rPh>
    <rPh sb="4" eb="5">
      <t>ガク</t>
    </rPh>
    <phoneticPr fontId="3"/>
  </si>
  <si>
    <t>実支出額</t>
    <rPh sb="0" eb="1">
      <t>ジツ</t>
    </rPh>
    <rPh sb="1" eb="3">
      <t>シシュツ</t>
    </rPh>
    <rPh sb="3" eb="4">
      <t>テイガク</t>
    </rPh>
    <phoneticPr fontId="3"/>
  </si>
  <si>
    <t>（単位：円）</t>
    <rPh sb="1" eb="3">
      <t>タンイ</t>
    </rPh>
    <rPh sb="4" eb="5">
      <t>エン</t>
    </rPh>
    <phoneticPr fontId="3"/>
  </si>
  <si>
    <t>項　　目</t>
    <rPh sb="0" eb="1">
      <t>コウ</t>
    </rPh>
    <rPh sb="3" eb="4">
      <t>メ</t>
    </rPh>
    <phoneticPr fontId="3"/>
  </si>
  <si>
    <t>補助金収入</t>
    <rPh sb="0" eb="3">
      <t>ホジョキン</t>
    </rPh>
    <rPh sb="3" eb="5">
      <t>シュウニュウ</t>
    </rPh>
    <phoneticPr fontId="3"/>
  </si>
  <si>
    <t>医療機関負担分</t>
    <rPh sb="0" eb="2">
      <t>イリョウ</t>
    </rPh>
    <rPh sb="2" eb="4">
      <t>キカン</t>
    </rPh>
    <rPh sb="4" eb="6">
      <t>フタン</t>
    </rPh>
    <rPh sb="6" eb="7">
      <t>ブン</t>
    </rPh>
    <phoneticPr fontId="3"/>
  </si>
  <si>
    <t>その他</t>
    <rPh sb="2" eb="3">
      <t>ホカ</t>
    </rPh>
    <phoneticPr fontId="3"/>
  </si>
  <si>
    <t>合計</t>
    <rPh sb="0" eb="2">
      <t>ゴウケイ</t>
    </rPh>
    <phoneticPr fontId="3"/>
  </si>
  <si>
    <t>事業者名</t>
    <rPh sb="0" eb="3">
      <t>ジギョウシャ</t>
    </rPh>
    <rPh sb="3" eb="4">
      <t>メイ</t>
    </rPh>
    <phoneticPr fontId="3"/>
  </si>
  <si>
    <t>賃金改善額</t>
    <rPh sb="0" eb="2">
      <t>チンギン</t>
    </rPh>
    <rPh sb="2" eb="4">
      <t>カイゼン</t>
    </rPh>
    <rPh sb="4" eb="5">
      <t>ガク</t>
    </rPh>
    <phoneticPr fontId="3"/>
  </si>
  <si>
    <t>＜歳入＞</t>
    <rPh sb="1" eb="3">
      <t>サイニュウ</t>
    </rPh>
    <phoneticPr fontId="3"/>
  </si>
  <si>
    <t>＜歳出＞</t>
    <rPh sb="1" eb="3">
      <t>サイシュツ</t>
    </rPh>
    <phoneticPr fontId="3"/>
  </si>
  <si>
    <t>代表者名・役職</t>
    <rPh sb="0" eb="3">
      <t>ダイヒョウシャ</t>
    </rPh>
    <rPh sb="3" eb="4">
      <t>メイ</t>
    </rPh>
    <rPh sb="5" eb="7">
      <t>ヤクショク</t>
    </rPh>
    <phoneticPr fontId="3"/>
  </si>
  <si>
    <t>長崎県看護補助者処遇改善事業補助金</t>
    <rPh sb="0" eb="2">
      <t>ナガサキ</t>
    </rPh>
    <rPh sb="2" eb="3">
      <t>ケン</t>
    </rPh>
    <rPh sb="3" eb="5">
      <t>カンゴ</t>
    </rPh>
    <rPh sb="5" eb="8">
      <t>ホジョシャ</t>
    </rPh>
    <rPh sb="8" eb="10">
      <t>ショグウ</t>
    </rPh>
    <rPh sb="10" eb="12">
      <t>カイゼン</t>
    </rPh>
    <rPh sb="12" eb="14">
      <t>ジギョウ</t>
    </rPh>
    <rPh sb="14" eb="17">
      <t>ホジョキン</t>
    </rPh>
    <phoneticPr fontId="3"/>
  </si>
  <si>
    <t>（別紙様式１）</t>
    <rPh sb="1" eb="3">
      <t>ベッシ</t>
    </rPh>
    <rPh sb="3" eb="5">
      <t>ヨウシキ</t>
    </rPh>
    <phoneticPr fontId="2"/>
  </si>
  <si>
    <t>看護補助者処遇改善事業補助金・処遇改善報告書（病院分）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ビョウイン</t>
    </rPh>
    <rPh sb="25" eb="26">
      <t>ブン</t>
    </rPh>
    <phoneticPr fontId="2"/>
  </si>
  <si>
    <t>保険医療機関コード</t>
    <rPh sb="0" eb="2">
      <t>ホケン</t>
    </rPh>
    <rPh sb="2" eb="4">
      <t>イリョウ</t>
    </rPh>
    <rPh sb="4" eb="6">
      <t>キカン</t>
    </rPh>
    <phoneticPr fontId="2"/>
  </si>
  <si>
    <t>保険医療機関名</t>
    <rPh sb="0" eb="2">
      <t>ホケン</t>
    </rPh>
    <rPh sb="2" eb="4">
      <t>イリョウ</t>
    </rPh>
    <rPh sb="4" eb="6">
      <t>キカン</t>
    </rPh>
    <rPh sb="6" eb="7">
      <t>メイ</t>
    </rPh>
    <phoneticPr fontId="2"/>
  </si>
  <si>
    <t>項目</t>
    <rPh sb="0" eb="2">
      <t>コウモク</t>
    </rPh>
    <phoneticPr fontId="2"/>
  </si>
  <si>
    <t>看護補助者数算定基準値（Ａ）</t>
    <rPh sb="0" eb="2">
      <t>カンゴ</t>
    </rPh>
    <rPh sb="2" eb="5">
      <t>ホジョシャ</t>
    </rPh>
    <rPh sb="5" eb="6">
      <t>スウ</t>
    </rPh>
    <rPh sb="6" eb="8">
      <t>サンテイ</t>
    </rPh>
    <rPh sb="8" eb="11">
      <t>キジュンチ</t>
    </rPh>
    <phoneticPr fontId="2"/>
  </si>
  <si>
    <r>
      <t>令和６年２月から５月までの間における当該診療報酬を算定する病棟の</t>
    </r>
    <r>
      <rPr>
        <b/>
        <sz val="11"/>
        <color theme="1"/>
        <rFont val="UD デジタル 教科書体 NP-R"/>
        <family val="1"/>
        <charset val="128"/>
      </rPr>
      <t>１日平均入院患者数</t>
    </r>
    <r>
      <rPr>
        <sz val="11"/>
        <color theme="1"/>
        <rFont val="UD デジタル 教科書体 NP-R"/>
        <family val="1"/>
        <charset val="128"/>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2"/>
  </si>
  <si>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2"/>
  </si>
  <si>
    <r>
      <t>令和６年２月から５月までの各月において各病棟で勤務する</t>
    </r>
    <r>
      <rPr>
        <b/>
        <sz val="11"/>
        <rFont val="UD デジタル 教科書体 NP-R"/>
        <family val="1"/>
        <charset val="128"/>
      </rPr>
      <t>看護補助者の常勤換算数の平均値</t>
    </r>
    <r>
      <rPr>
        <sz val="11"/>
        <rFont val="UD デジタル 教科書体 NP-R"/>
        <family val="1"/>
        <charset val="128"/>
      </rPr>
      <t xml:space="preserve">（Ｄ）
</t>
    </r>
    <r>
      <rPr>
        <sz val="10"/>
        <rFont val="UD デジタル 教科書体 NP-R"/>
        <family val="1"/>
        <charset val="128"/>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2"/>
  </si>
  <si>
    <r>
      <t>補助対象期間（令和６年２月1日～5月31日）における各病棟で勤務する</t>
    </r>
    <r>
      <rPr>
        <b/>
        <sz val="11"/>
        <rFont val="UD デジタル 教科書体 NP-R"/>
        <family val="1"/>
        <charset val="128"/>
      </rPr>
      <t>看護補助者の実際の処遇改善額</t>
    </r>
    <r>
      <rPr>
        <sz val="11"/>
        <rFont val="UD デジタル 教科書体 NP-R"/>
        <family val="1"/>
        <charset val="128"/>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2"/>
  </si>
  <si>
    <t>A101 療養病棟入院基本料</t>
    <rPh sb="11" eb="13">
      <t>キホン</t>
    </rPh>
    <phoneticPr fontId="2"/>
  </si>
  <si>
    <t>A306 特殊疾患入院医療管理料</t>
    <phoneticPr fontId="2"/>
  </si>
  <si>
    <t>A308 回復期リハビリテーション病棟入院料</t>
    <phoneticPr fontId="2"/>
  </si>
  <si>
    <t>A309 特殊疾患病棟入院料</t>
    <phoneticPr fontId="2"/>
  </si>
  <si>
    <t>A311-2 精神科急性期治療病棟入院料</t>
    <phoneticPr fontId="2"/>
  </si>
  <si>
    <t>A312 精神療養病棟入院料</t>
    <phoneticPr fontId="2"/>
  </si>
  <si>
    <t>A314 認知症治療病棟入院料</t>
    <phoneticPr fontId="2"/>
  </si>
  <si>
    <t>A318 地域移行機能強化病棟入院料</t>
    <phoneticPr fontId="2"/>
  </si>
  <si>
    <t>A319 特定機能病院リハビリテーション病棟入院料</t>
    <phoneticPr fontId="2"/>
  </si>
  <si>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2"/>
  </si>
  <si>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2"/>
  </si>
  <si>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2"/>
  </si>
  <si>
    <t>50対１急性期看護補助体制加算</t>
    <rPh sb="2" eb="3">
      <t>タイ</t>
    </rPh>
    <rPh sb="4" eb="7">
      <t>キュウセイキ</t>
    </rPh>
    <rPh sb="7" eb="9">
      <t>カンゴ</t>
    </rPh>
    <rPh sb="9" eb="11">
      <t>ホジョ</t>
    </rPh>
    <rPh sb="11" eb="13">
      <t>タイセイ</t>
    </rPh>
    <rPh sb="13" eb="15">
      <t>カサン</t>
    </rPh>
    <phoneticPr fontId="2"/>
  </si>
  <si>
    <t>75対１急性期看護補助体制加算</t>
    <rPh sb="2" eb="3">
      <t>タイ</t>
    </rPh>
    <rPh sb="4" eb="7">
      <t>キュウセイキ</t>
    </rPh>
    <rPh sb="7" eb="9">
      <t>カンゴ</t>
    </rPh>
    <rPh sb="9" eb="11">
      <t>ホジョ</t>
    </rPh>
    <rPh sb="11" eb="13">
      <t>タイセイ</t>
    </rPh>
    <rPh sb="13" eb="15">
      <t>カサン</t>
    </rPh>
    <phoneticPr fontId="2"/>
  </si>
  <si>
    <t>A211 特殊疾患入院施設管理加算</t>
    <phoneticPr fontId="2"/>
  </si>
  <si>
    <t>A214看護補助加算　※同一病棟については、以下のいずれか１つの加算項目にのみ計上すること。</t>
    <phoneticPr fontId="2"/>
  </si>
  <si>
    <t>看護補助加算１</t>
    <rPh sb="0" eb="2">
      <t>カンゴ</t>
    </rPh>
    <rPh sb="2" eb="4">
      <t>ホジョ</t>
    </rPh>
    <rPh sb="4" eb="6">
      <t>カサン</t>
    </rPh>
    <phoneticPr fontId="2"/>
  </si>
  <si>
    <t>看護補助加算２</t>
    <rPh sb="0" eb="2">
      <t>カンゴ</t>
    </rPh>
    <rPh sb="2" eb="4">
      <t>ホジョ</t>
    </rPh>
    <rPh sb="4" eb="6">
      <t>カサン</t>
    </rPh>
    <phoneticPr fontId="2"/>
  </si>
  <si>
    <t>看護補助加算３</t>
    <rPh sb="0" eb="2">
      <t>カンゴ</t>
    </rPh>
    <rPh sb="2" eb="4">
      <t>ホジョ</t>
    </rPh>
    <rPh sb="4" eb="6">
      <t>カサン</t>
    </rPh>
    <phoneticPr fontId="2"/>
  </si>
  <si>
    <t>A106 障害者施設等入院基本料の「注９」に規定する看護補助加算又は看護補助体制充実加算</t>
    <rPh sb="32" eb="33">
      <t>マタ</t>
    </rPh>
    <phoneticPr fontId="2"/>
  </si>
  <si>
    <t>A308-3 地域包括ケア病棟入院料の「注４」に規定する看護補助者配置加算又は看護補助体制充実加算</t>
    <phoneticPr fontId="2"/>
  </si>
  <si>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2"/>
  </si>
  <si>
    <t>合計</t>
    <rPh sb="0" eb="2">
      <t>ゴウケイ</t>
    </rPh>
    <phoneticPr fontId="2"/>
  </si>
  <si>
    <t>【記載要領】</t>
    <rPh sb="1" eb="3">
      <t>キサイ</t>
    </rPh>
    <rPh sb="3" eb="5">
      <t>ヨウリョウ</t>
    </rPh>
    <phoneticPr fontId="2"/>
  </si>
  <si>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2"/>
  </si>
  <si>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2"/>
  </si>
  <si>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2"/>
  </si>
  <si>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2"/>
  </si>
  <si>
    <t>（別紙様式２）</t>
    <rPh sb="1" eb="3">
      <t>ベッシ</t>
    </rPh>
    <rPh sb="3" eb="5">
      <t>ヨウシキ</t>
    </rPh>
    <phoneticPr fontId="2"/>
  </si>
  <si>
    <t>看護補助者処遇改善事業補助金・処遇改善報告書（有床診療所分）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ユウショウ</t>
    </rPh>
    <rPh sb="25" eb="28">
      <t>シンリョウジョ</t>
    </rPh>
    <rPh sb="28" eb="29">
      <t>ブン</t>
    </rPh>
    <phoneticPr fontId="2"/>
  </si>
  <si>
    <r>
      <t>令和６年２月から５月までの間における当該診療報酬を算定する病床の</t>
    </r>
    <r>
      <rPr>
        <b/>
        <sz val="11"/>
        <color theme="1"/>
        <rFont val="UD デジタル 教科書体 NP-R"/>
        <family val="1"/>
        <charset val="128"/>
      </rPr>
      <t>１日平均入院患者数</t>
    </r>
    <r>
      <rPr>
        <sz val="11"/>
        <color theme="1"/>
        <rFont val="UD デジタル 教科書体 NP-R"/>
        <family val="1"/>
        <charset val="128"/>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2"/>
  </si>
  <si>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2"/>
  </si>
  <si>
    <r>
      <t>令和６年２月から５月までの各月における</t>
    </r>
    <r>
      <rPr>
        <b/>
        <sz val="11"/>
        <rFont val="UD デジタル 教科書体 NP-R"/>
        <family val="1"/>
        <charset val="128"/>
      </rPr>
      <t>看護補助者の常勤換算数の平均値</t>
    </r>
    <r>
      <rPr>
        <sz val="11"/>
        <rFont val="UD デジタル 教科書体 NP-R"/>
        <family val="1"/>
        <charset val="128"/>
      </rPr>
      <t xml:space="preserve">（Ｄ）
</t>
    </r>
    <r>
      <rPr>
        <sz val="10"/>
        <rFont val="UD デジタル 教科書体 NP-R"/>
        <family val="1"/>
        <charset val="128"/>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2"/>
  </si>
  <si>
    <r>
      <t>補助対象期間（令和６年２月１日～５月31日）における</t>
    </r>
    <r>
      <rPr>
        <b/>
        <sz val="11"/>
        <color theme="1"/>
        <rFont val="UD デジタル 教科書体 NP-R"/>
        <family val="1"/>
        <charset val="128"/>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2"/>
  </si>
  <si>
    <t>A109 有床診療所療養病床入院基本料</t>
    <phoneticPr fontId="2"/>
  </si>
  <si>
    <t>A108 有床診療所入院基本料の「注６」に規定する看護補助配置加算</t>
    <phoneticPr fontId="2"/>
  </si>
  <si>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2"/>
  </si>
  <si>
    <t>ー</t>
    <phoneticPr fontId="2"/>
  </si>
  <si>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2"/>
  </si>
  <si>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</si>
  <si>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2"/>
  </si>
  <si>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2"/>
  </si>
  <si>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2"/>
  </si>
  <si>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2"/>
  </si>
  <si>
    <t>医療法人●●　●●病院</t>
    <rPh sb="0" eb="2">
      <t>イリョウ</t>
    </rPh>
    <rPh sb="2" eb="4">
      <t>ホウジン</t>
    </rPh>
    <rPh sb="9" eb="11">
      <t>ビョウイン</t>
    </rPh>
    <phoneticPr fontId="2"/>
  </si>
  <si>
    <t>医療法人●●　●●医院</t>
    <rPh sb="0" eb="6">
      <t>イリョウホウジンマルマル</t>
    </rPh>
    <rPh sb="9" eb="11">
      <t>イイン</t>
    </rPh>
    <phoneticPr fontId="2"/>
  </si>
  <si>
    <t>補助事業者名</t>
    <rPh sb="0" eb="2">
      <t>ホジョ</t>
    </rPh>
    <rPh sb="2" eb="4">
      <t>ジギョウ</t>
    </rPh>
    <rPh sb="4" eb="5">
      <t>シャ</t>
    </rPh>
    <rPh sb="5" eb="6">
      <t>メイ</t>
    </rPh>
    <phoneticPr fontId="2"/>
  </si>
  <si>
    <t>医療法人●●　●●病院</t>
    <rPh sb="0" eb="6">
      <t>イリョウホウジンマルマル</t>
    </rPh>
    <rPh sb="9" eb="11">
      <t>ビョウイン</t>
    </rPh>
    <phoneticPr fontId="2"/>
  </si>
  <si>
    <t>５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2"/>
  </si>
  <si>
    <t>５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2"/>
  </si>
  <si>
    <r>
      <t xml:space="preserve">補助対象看護補助者数（Ｅ）
 </t>
    </r>
    <r>
      <rPr>
        <sz val="8"/>
        <color theme="1"/>
        <rFont val="UD デジタル 教科書体 NP-R"/>
        <family val="1"/>
        <charset val="128"/>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2"/>
  </si>
  <si>
    <r>
      <t xml:space="preserve">補助基準額（F）
</t>
    </r>
    <r>
      <rPr>
        <sz val="9"/>
        <color theme="1"/>
        <rFont val="UD デジタル 教科書体 NP-R"/>
        <family val="1"/>
        <charset val="128"/>
      </rPr>
      <t>※(Ｅ)に6,990円
を乗じたもの</t>
    </r>
    <rPh sb="0" eb="2">
      <t>ホジョ</t>
    </rPh>
    <rPh sb="2" eb="5">
      <t>キジュンガク</t>
    </rPh>
    <rPh sb="19" eb="20">
      <t>エン</t>
    </rPh>
    <rPh sb="22" eb="23">
      <t>ジョウ</t>
    </rPh>
    <phoneticPr fontId="2"/>
  </si>
  <si>
    <t>●●●●●</t>
    <phoneticPr fontId="2"/>
  </si>
  <si>
    <t>令和６年１２月　　日</t>
    <rPh sb="0" eb="2">
      <t>レイワ</t>
    </rPh>
    <rPh sb="3" eb="4">
      <t>ネン</t>
    </rPh>
    <rPh sb="6" eb="7">
      <t>ガツ</t>
    </rPh>
    <rPh sb="9" eb="10">
      <t>ニチ</t>
    </rPh>
    <phoneticPr fontId="3"/>
  </si>
  <si>
    <t>上記は決算書抄本であることを証明いたします。</t>
    <rPh sb="0" eb="2">
      <t>ジョウキ</t>
    </rPh>
    <rPh sb="3" eb="5">
      <t>ケッサン</t>
    </rPh>
    <rPh sb="5" eb="6">
      <t>ショ</t>
    </rPh>
    <rPh sb="6" eb="8">
      <t>ショウホン</t>
    </rPh>
    <rPh sb="14" eb="16">
      <t>ショウメイ</t>
    </rPh>
    <phoneticPr fontId="3"/>
  </si>
  <si>
    <t>決　算　額</t>
    <rPh sb="0" eb="1">
      <t>ケッ</t>
    </rPh>
    <rPh sb="2" eb="3">
      <t>ザン</t>
    </rPh>
    <rPh sb="4" eb="5">
      <t>ガク</t>
    </rPh>
    <phoneticPr fontId="3"/>
  </si>
  <si>
    <r>
      <t>経　　費　　所　　要　　額　　</t>
    </r>
    <r>
      <rPr>
        <sz val="14"/>
        <color rgb="FF0000FF"/>
        <rFont val="UD Digi Kyokasho NP-R"/>
        <family val="1"/>
        <charset val="128"/>
      </rPr>
      <t>精　　算　　書</t>
    </r>
    <rPh sb="0" eb="1">
      <t>キョウ</t>
    </rPh>
    <rPh sb="3" eb="4">
      <t>ヒ</t>
    </rPh>
    <rPh sb="6" eb="7">
      <t>ショ</t>
    </rPh>
    <rPh sb="9" eb="10">
      <t>ヨウ</t>
    </rPh>
    <rPh sb="12" eb="13">
      <t>ガク</t>
    </rPh>
    <rPh sb="15" eb="16">
      <t>セイ</t>
    </rPh>
    <rPh sb="18" eb="19">
      <t>サン</t>
    </rPh>
    <rPh sb="21" eb="22">
      <t>ショ</t>
    </rPh>
    <phoneticPr fontId="3"/>
  </si>
  <si>
    <r>
      <t>歳入歳出</t>
    </r>
    <r>
      <rPr>
        <sz val="14"/>
        <color rgb="FF0000FF"/>
        <rFont val="UD デジタル 教科書体 NP-R"/>
        <family val="1"/>
        <charset val="128"/>
      </rPr>
      <t>決算書</t>
    </r>
    <r>
      <rPr>
        <sz val="14"/>
        <rFont val="UD デジタル 教科書体 NP-R"/>
        <family val="1"/>
        <charset val="128"/>
      </rPr>
      <t>抄本</t>
    </r>
    <rPh sb="0" eb="2">
      <t>サイニュウ</t>
    </rPh>
    <rPh sb="2" eb="4">
      <t>サイシュツ</t>
    </rPh>
    <rPh sb="4" eb="6">
      <t>ケッサン</t>
    </rPh>
    <rPh sb="6" eb="7">
      <t>ショ</t>
    </rPh>
    <rPh sb="7" eb="9">
      <t>ショウホン</t>
    </rPh>
    <phoneticPr fontId="3"/>
  </si>
  <si>
    <t>交付決定額</t>
    <rPh sb="0" eb="4">
      <t>コウフケッテイ</t>
    </rPh>
    <rPh sb="4" eb="5">
      <t>ガク</t>
    </rPh>
    <phoneticPr fontId="3"/>
  </si>
  <si>
    <t>Ｉ</t>
    <phoneticPr fontId="2"/>
  </si>
  <si>
    <t>（I-H）　Ｊ</t>
    <phoneticPr fontId="2"/>
  </si>
  <si>
    <t>差引</t>
    <rPh sb="0" eb="2">
      <t>サシヒキ</t>
    </rPh>
    <phoneticPr fontId="2"/>
  </si>
  <si>
    <t>過不足額</t>
    <rPh sb="0" eb="4">
      <t>カブソクガク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</si>
</sst>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quot;円 &quot;"/>
    <numFmt numFmtId="179" formatCode="#,##0.0&quot;人 &quot;"/>
    <numFmt numFmtId="180" formatCode="0.0"/>
  </numFmts>
  <fonts count="2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6"/>
      <name val="ＭＳ Ｐ明朝"/>
      <family val="1"/>
      <charset val="128"/>
    </font>
    <font>
      <sz val="11"/>
      <name val="UD Digi Kyokasho NP-R"/>
      <family val="1"/>
      <charset val="128"/>
    </font>
    <font>
      <sz val="14"/>
      <name val="UD Digi Kyokasho NP-R"/>
      <family val="1"/>
      <charset val="128"/>
    </font>
    <font>
      <sz val="11"/>
      <color theme="1"/>
      <name val="UD Digi Kyokasho NP-R"/>
      <family val="1"/>
      <charset val="128"/>
    </font>
    <font>
      <sz val="11"/>
      <color theme="1"/>
      <name val="ＭＳ Ｐゴシック"/>
      <family val="2"/>
      <charset val="128"/>
      <scheme val="minor"/>
    </font>
    <font>
      <sz val="11"/>
      <name val="UD デジタル 教科書体 NP-R"/>
      <family val="1"/>
      <charset val="128"/>
    </font>
    <font>
      <b/>
      <sz val="11"/>
      <name val="UD デジタル 教科書体 NP-R"/>
      <family val="1"/>
      <charset val="128"/>
    </font>
    <font>
      <sz val="14"/>
      <name val="UD デジタル 教科書体 NP-R"/>
      <family val="1"/>
      <charset val="128"/>
    </font>
    <font>
      <sz val="11"/>
      <color theme="1"/>
      <name val="UD デジタル 教科書体 NP-R"/>
      <family val="1"/>
      <charset val="128"/>
    </font>
    <font>
      <b/>
      <sz val="15"/>
      <color theme="1"/>
      <name val="UD デジタル 教科書体 NP-R"/>
      <family val="1"/>
      <charset val="128"/>
    </font>
    <font>
      <b/>
      <sz val="12"/>
      <color theme="1"/>
      <name val="UD デジタル 教科書体 NP-R"/>
      <family val="1"/>
      <charset val="128"/>
    </font>
    <font>
      <b/>
      <sz val="11"/>
      <color theme="1"/>
      <name val="UD デジタル 教科書体 NP-R"/>
      <family val="1"/>
      <charset val="128"/>
    </font>
    <font>
      <sz val="10"/>
      <name val="UD デジタル 教科書体 NP-R"/>
      <family val="1"/>
      <charset val="128"/>
    </font>
    <font>
      <sz val="9"/>
      <color theme="1"/>
      <name val="UD デジタル 教科書体 NP-R"/>
      <family val="1"/>
      <charset val="128"/>
    </font>
    <font>
      <sz val="10"/>
      <color theme="1"/>
      <name val="UD デジタル 教科書体 NP-R"/>
      <family val="1"/>
      <charset val="128"/>
    </font>
    <font>
      <sz val="12"/>
      <color theme="1"/>
      <name val="UD デジタル 教科書体 NP-R"/>
      <family val="1"/>
      <charset val="128"/>
    </font>
    <font>
      <sz val="12"/>
      <name val="UD デジタル 教科書体 NP-R"/>
      <family val="1"/>
      <charset val="128"/>
    </font>
    <font>
      <b/>
      <sz val="12"/>
      <color indexed="81"/>
      <name val="MS P ゴシック"/>
      <family val="3"/>
      <charset val="128"/>
    </font>
    <font>
      <b/>
      <sz val="14"/>
      <color indexed="81"/>
      <name val="MS P ゴシック"/>
      <family val="3"/>
      <charset val="128"/>
    </font>
    <font>
      <b/>
      <u/>
      <sz val="14"/>
      <color indexed="81"/>
      <name val="MS P ゴシック"/>
      <family val="3"/>
      <charset val="128"/>
    </font>
    <font>
      <sz val="8"/>
      <color theme="1"/>
      <name val="UD デジタル 教科書体 NP-R"/>
      <family val="1"/>
      <charset val="128"/>
    </font>
    <font>
      <b/>
      <sz val="11"/>
      <color rgb="FFFF0000"/>
      <name val="UD Digi Kyokasho NP-R"/>
      <family val="1"/>
      <charset val="128"/>
    </font>
    <font>
      <sz val="14"/>
      <color rgb="FF0000FF"/>
      <name val="UD Digi Kyokasho NP-R"/>
      <family val="1"/>
      <charset val="128"/>
    </font>
    <font>
      <sz val="14"/>
      <color rgb="FF0000FF"/>
      <name val="UD デジタル 教科書体 NP-R"/>
      <family val="1"/>
      <charset val="128"/>
    </font>
  </fonts>
  <fills count="7">
    <fill>
      <patternFill patternType="none"/>
    </fill>
    <fill>
      <patternFill patternType="gray125"/>
    </fill>
    <fill>
      <patternFill patternType="solid">
        <fgColor rgb="FFFFFF00"/>
        <bgColor indexed="64"/>
      </patternFill>
    </fill>
    <fill>
      <patternFill patternType="solid">
        <fgColor rgb="FF66FFFF"/>
        <bgColor indexed="64"/>
      </patternFill>
    </fill>
    <fill>
      <patternFill patternType="solid">
        <fgColor theme="2"/>
        <bgColor indexed="64"/>
      </patternFill>
    </fill>
    <fill>
      <patternFill patternType="solid">
        <fgColor theme="2" tint="-9.9978637043366805E-2"/>
        <bgColor indexed="64"/>
      </patternFill>
    </fill>
    <fill>
      <patternFill patternType="solid">
        <fgColor rgb="FF99FF99"/>
        <bgColor indexed="64"/>
      </patternFill>
    </fill>
  </fills>
  <borders count="4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cellStyleXfs>
  <cellXfs count="245">
    <xf numFmtId="0" fontId="0" fillId="0" borderId="0" xfId="0">
      <alignment vertical="center"/>
    </xf>
    <xf numFmtId="0" fontId="5" fillId="0" borderId="0" xfId="1" applyFont="1">
      <alignment vertical="center"/>
    </xf>
    <xf numFmtId="0" fontId="9" fillId="0" borderId="0" xfId="1" applyFont="1">
      <alignment vertical="center"/>
    </xf>
    <xf numFmtId="0" fontId="10" fillId="0" borderId="0" xfId="1" applyFont="1" applyAlignment="1">
      <alignment horizontal="center" vertical="center"/>
    </xf>
    <xf numFmtId="0" fontId="9" fillId="0" borderId="15" xfId="1" applyFont="1" applyBorder="1">
      <alignment vertical="center"/>
    </xf>
    <xf numFmtId="0" fontId="9" fillId="0" borderId="0" xfId="1" applyFont="1" applyAlignment="1">
      <alignment vertical="center" wrapText="1"/>
    </xf>
    <xf numFmtId="0" fontId="9" fillId="2" borderId="0" xfId="1" applyFont="1" applyFill="1">
      <alignment vertical="center"/>
    </xf>
    <xf numFmtId="0" fontId="9" fillId="2" borderId="0" xfId="1" applyFont="1" applyFill="1" applyAlignment="1">
      <alignment horizontal="center" vertical="center"/>
    </xf>
    <xf numFmtId="0" fontId="12" fillId="0" borderId="0" xfId="0" applyFont="1" applyProtection="1">
      <alignment vertical="center"/>
      <protection locked="0"/>
    </xf>
    <xf numFmtId="178" fontId="12" fillId="0" borderId="0" xfId="0" applyNumberFormat="1" applyFont="1" applyProtection="1">
      <alignment vertical="center"/>
      <protection locked="0"/>
    </xf>
    <xf numFmtId="0" fontId="12" fillId="0" borderId="0" xfId="0" applyFont="1" applyAlignment="1" applyProtection="1">
      <alignment horizontal="right" vertical="center"/>
      <protection locked="0"/>
    </xf>
    <xf numFmtId="179" fontId="12" fillId="0" borderId="40" xfId="0" applyNumberFormat="1" applyFont="1" applyBorder="1" applyProtection="1">
      <alignment vertical="center"/>
      <protection locked="0"/>
    </xf>
    <xf numFmtId="178" fontId="12" fillId="0" borderId="40" xfId="0" applyNumberFormat="1" applyFont="1" applyBorder="1" applyProtection="1">
      <alignment vertical="center"/>
      <protection locked="0"/>
    </xf>
    <xf numFmtId="0" fontId="9" fillId="0" borderId="0" xfId="0" applyFont="1" applyProtection="1">
      <alignment vertical="center"/>
      <protection locked="0"/>
    </xf>
    <xf numFmtId="177" fontId="9" fillId="0" borderId="35" xfId="0" applyNumberFormat="1" applyFont="1" applyBorder="1" applyProtection="1">
      <alignment vertical="center"/>
      <protection locked="0"/>
    </xf>
    <xf numFmtId="178" fontId="9" fillId="0" borderId="36" xfId="0" applyNumberFormat="1" applyFont="1" applyBorder="1" applyProtection="1">
      <alignment vertical="center"/>
      <protection locked="0"/>
    </xf>
    <xf numFmtId="0" fontId="12" fillId="0" borderId="44" xfId="0" applyFont="1" applyBorder="1" applyAlignment="1" applyProtection="1">
      <alignment horizontal="left" vertical="center" indent="1"/>
      <protection locked="0"/>
    </xf>
    <xf numFmtId="0" fontId="9" fillId="0" borderId="45" xfId="0" applyFont="1" applyBorder="1" applyAlignment="1" applyProtection="1">
      <alignment horizontal="left" vertical="center" wrapText="1"/>
      <protection locked="0"/>
    </xf>
    <xf numFmtId="176" fontId="18" fillId="0" borderId="35" xfId="0" applyNumberFormat="1" applyFont="1" applyBorder="1" applyAlignment="1" applyProtection="1">
      <alignment horizontal="center" vertical="center"/>
      <protection locked="0"/>
    </xf>
    <xf numFmtId="176" fontId="9" fillId="0" borderId="35" xfId="0" applyNumberFormat="1" applyFont="1" applyBorder="1" applyProtection="1">
      <alignment vertical="center"/>
      <protection locked="0"/>
    </xf>
    <xf numFmtId="177" fontId="9" fillId="0" borderId="10" xfId="0" applyNumberFormat="1" applyFont="1" applyBorder="1" applyProtection="1">
      <alignment vertical="center"/>
      <protection locked="0"/>
    </xf>
    <xf numFmtId="178" fontId="9" fillId="0" borderId="26" xfId="0" applyNumberFormat="1" applyFont="1" applyBorder="1" applyProtection="1">
      <alignment vertical="center"/>
      <protection locked="0"/>
    </xf>
    <xf numFmtId="0" fontId="12" fillId="0" borderId="43" xfId="0" applyFont="1" applyBorder="1" applyAlignment="1" applyProtection="1">
      <alignment horizontal="left" vertical="center" indent="1"/>
      <protection locked="0"/>
    </xf>
    <xf numFmtId="0" fontId="9" fillId="0" borderId="11" xfId="0" applyFont="1" applyBorder="1" applyAlignment="1" applyProtection="1">
      <alignment horizontal="left" vertical="center" wrapText="1"/>
      <protection locked="0"/>
    </xf>
    <xf numFmtId="176" fontId="18" fillId="0" borderId="10" xfId="0" applyNumberFormat="1" applyFont="1" applyBorder="1" applyAlignment="1" applyProtection="1">
      <alignment horizontal="center" vertical="center"/>
      <protection locked="0"/>
    </xf>
    <xf numFmtId="176" fontId="9" fillId="0" borderId="10" xfId="0" applyNumberFormat="1" applyFont="1" applyBorder="1" applyProtection="1">
      <alignment vertical="center"/>
      <protection locked="0"/>
    </xf>
    <xf numFmtId="178" fontId="9" fillId="0" borderId="0" xfId="0" applyNumberFormat="1" applyFont="1" applyProtection="1">
      <alignment vertical="center"/>
      <protection locked="0"/>
    </xf>
    <xf numFmtId="0" fontId="12" fillId="0" borderId="41" xfId="0" applyFont="1" applyBorder="1" applyProtection="1">
      <alignment vertical="center"/>
      <protection locked="0"/>
    </xf>
    <xf numFmtId="0" fontId="12" fillId="0" borderId="19" xfId="0" applyFont="1" applyBorder="1" applyProtection="1">
      <alignment vertical="center"/>
      <protection locked="0"/>
    </xf>
    <xf numFmtId="0" fontId="12" fillId="0" borderId="20" xfId="0" applyFont="1" applyBorder="1" applyProtection="1">
      <alignment vertical="center"/>
      <protection locked="0"/>
    </xf>
    <xf numFmtId="0" fontId="20" fillId="0" borderId="20" xfId="0" applyFont="1" applyBorder="1" applyAlignment="1" applyProtection="1">
      <alignment horizontal="right" vertical="center"/>
      <protection locked="0"/>
    </xf>
    <xf numFmtId="176" fontId="9" fillId="0" borderId="20" xfId="0" applyNumberFormat="1" applyFont="1" applyBorder="1" applyProtection="1">
      <alignment vertical="center"/>
      <protection locked="0"/>
    </xf>
    <xf numFmtId="180" fontId="9" fillId="0" borderId="20" xfId="0" applyNumberFormat="1" applyFont="1" applyBorder="1" applyProtection="1">
      <alignment vertical="center"/>
      <protection locked="0"/>
    </xf>
    <xf numFmtId="0" fontId="9" fillId="0" borderId="20" xfId="0" applyFont="1" applyBorder="1" applyProtection="1">
      <alignment vertical="center"/>
      <protection locked="0"/>
    </xf>
    <xf numFmtId="178" fontId="9" fillId="0" borderId="42" xfId="0" applyNumberFormat="1" applyFont="1" applyBorder="1" applyProtection="1">
      <alignment vertical="center"/>
      <protection locked="0"/>
    </xf>
    <xf numFmtId="178" fontId="9" fillId="0" borderId="24" xfId="0" applyNumberFormat="1" applyFont="1" applyBorder="1" applyProtection="1">
      <alignment vertical="center"/>
      <protection locked="0"/>
    </xf>
    <xf numFmtId="177" fontId="20" fillId="0" borderId="35" xfId="0" applyNumberFormat="1" applyFont="1" applyBorder="1" applyProtection="1">
      <alignment vertical="center"/>
      <protection locked="0"/>
    </xf>
    <xf numFmtId="178" fontId="20" fillId="0" borderId="36" xfId="0" applyNumberFormat="1" applyFont="1" applyBorder="1" applyProtection="1">
      <alignment vertical="center"/>
      <protection locked="0"/>
    </xf>
    <xf numFmtId="176" fontId="20" fillId="0" borderId="35" xfId="0" applyNumberFormat="1" applyFont="1" applyBorder="1" applyProtection="1">
      <alignment vertical="center"/>
      <protection locked="0"/>
    </xf>
    <xf numFmtId="0" fontId="12" fillId="0" borderId="33" xfId="0" applyFont="1" applyBorder="1" applyProtection="1">
      <alignment vertical="center"/>
      <protection locked="0"/>
    </xf>
    <xf numFmtId="0" fontId="12" fillId="0" borderId="34" xfId="0" applyFont="1" applyBorder="1" applyProtection="1">
      <alignment vertical="center"/>
      <protection locked="0"/>
    </xf>
    <xf numFmtId="176" fontId="19" fillId="0" borderId="35" xfId="0" applyNumberFormat="1" applyFont="1" applyBorder="1" applyAlignment="1" applyProtection="1">
      <alignment vertical="center" wrapText="1"/>
      <protection locked="0"/>
    </xf>
    <xf numFmtId="0" fontId="12" fillId="0" borderId="21"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12" fillId="0" borderId="21" xfId="0" applyFont="1" applyBorder="1" applyAlignment="1" applyProtection="1">
      <alignment vertical="center" wrapText="1"/>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0" xfId="4" applyFont="1" applyAlignment="1" applyProtection="1">
      <alignment horizontal="left" vertical="center"/>
      <protection locked="0"/>
    </xf>
    <xf numFmtId="0" fontId="13" fillId="0" borderId="0" xfId="0" applyFont="1" applyProtection="1">
      <alignment vertical="center"/>
      <protection locked="0"/>
    </xf>
    <xf numFmtId="0" fontId="12" fillId="0" borderId="0" xfId="0" applyFont="1" applyProtection="1">
      <alignment vertical="center"/>
    </xf>
    <xf numFmtId="0" fontId="13" fillId="0" borderId="0" xfId="0" applyFont="1" applyProtection="1">
      <alignment vertical="center"/>
    </xf>
    <xf numFmtId="0" fontId="12" fillId="0" borderId="0" xfId="4" applyFont="1" applyAlignment="1" applyProtection="1">
      <alignment horizontal="left" vertical="center"/>
    </xf>
    <xf numFmtId="0" fontId="12" fillId="0" borderId="19" xfId="0" applyFont="1" applyBorder="1" applyProtection="1">
      <alignment vertical="center"/>
    </xf>
    <xf numFmtId="0" fontId="12" fillId="0" borderId="20" xfId="0" applyFont="1" applyBorder="1" applyProtection="1">
      <alignment vertical="center"/>
    </xf>
    <xf numFmtId="0" fontId="12"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12" fillId="0" borderId="21" xfId="0" applyFont="1" applyBorder="1" applyAlignment="1" applyProtection="1">
      <alignment vertical="center" wrapText="1"/>
    </xf>
    <xf numFmtId="0" fontId="12" fillId="0" borderId="23"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33" xfId="0" applyFont="1" applyBorder="1" applyProtection="1">
      <alignment vertical="center"/>
    </xf>
    <xf numFmtId="0" fontId="12" fillId="0" borderId="34" xfId="0" applyFont="1" applyBorder="1" applyProtection="1">
      <alignment vertical="center"/>
    </xf>
    <xf numFmtId="176" fontId="19" fillId="0" borderId="35" xfId="0" applyNumberFormat="1" applyFont="1" applyBorder="1" applyAlignment="1" applyProtection="1">
      <alignment vertical="center" wrapText="1"/>
    </xf>
    <xf numFmtId="176" fontId="20" fillId="0" borderId="35" xfId="0" applyNumberFormat="1" applyFont="1" applyBorder="1" applyProtection="1">
      <alignment vertical="center"/>
    </xf>
    <xf numFmtId="177" fontId="20" fillId="0" borderId="35" xfId="0" applyNumberFormat="1" applyFont="1" applyBorder="1" applyProtection="1">
      <alignment vertical="center"/>
    </xf>
    <xf numFmtId="178" fontId="20" fillId="0" borderId="36" xfId="0" applyNumberFormat="1" applyFont="1" applyBorder="1" applyProtection="1">
      <alignment vertical="center"/>
    </xf>
    <xf numFmtId="0" fontId="9" fillId="0" borderId="0" xfId="0" applyFont="1" applyProtection="1">
      <alignment vertical="center"/>
    </xf>
    <xf numFmtId="178" fontId="9" fillId="0" borderId="0" xfId="0" applyNumberFormat="1" applyFont="1" applyProtection="1">
      <alignment vertical="center"/>
    </xf>
    <xf numFmtId="0" fontId="12" fillId="0" borderId="41" xfId="0" applyFont="1" applyBorder="1" applyProtection="1">
      <alignment vertical="center"/>
    </xf>
    <xf numFmtId="0" fontId="20" fillId="0" borderId="20" xfId="0" applyFont="1" applyBorder="1" applyAlignment="1" applyProtection="1">
      <alignment horizontal="right" vertical="center"/>
    </xf>
    <xf numFmtId="176" fontId="9" fillId="0" borderId="20" xfId="0" applyNumberFormat="1" applyFont="1" applyBorder="1" applyProtection="1">
      <alignment vertical="center"/>
    </xf>
    <xf numFmtId="180" fontId="9" fillId="0" borderId="20" xfId="0" applyNumberFormat="1" applyFont="1" applyBorder="1" applyProtection="1">
      <alignment vertical="center"/>
    </xf>
    <xf numFmtId="0" fontId="9" fillId="0" borderId="20" xfId="0" applyFont="1" applyBorder="1" applyProtection="1">
      <alignment vertical="center"/>
    </xf>
    <xf numFmtId="178" fontId="9" fillId="0" borderId="42" xfId="0" applyNumberFormat="1" applyFont="1" applyBorder="1" applyProtection="1">
      <alignment vertical="center"/>
    </xf>
    <xf numFmtId="178" fontId="9" fillId="0" borderId="24" xfId="0" applyNumberFormat="1" applyFont="1" applyBorder="1" applyProtection="1">
      <alignment vertical="center"/>
    </xf>
    <xf numFmtId="0" fontId="12" fillId="0" borderId="43" xfId="0" applyFont="1" applyBorder="1" applyAlignment="1" applyProtection="1">
      <alignment horizontal="left" vertical="center" indent="1"/>
    </xf>
    <xf numFmtId="0" fontId="9" fillId="0" borderId="11" xfId="0" applyFont="1" applyBorder="1" applyAlignment="1" applyProtection="1">
      <alignment horizontal="left" vertical="center" wrapText="1"/>
    </xf>
    <xf numFmtId="176" fontId="18" fillId="0" borderId="10" xfId="0" applyNumberFormat="1" applyFont="1" applyBorder="1" applyAlignment="1" applyProtection="1">
      <alignment horizontal="center" vertical="center"/>
    </xf>
    <xf numFmtId="176" fontId="9" fillId="0" borderId="10" xfId="0" applyNumberFormat="1" applyFont="1" applyBorder="1" applyProtection="1">
      <alignment vertical="center"/>
    </xf>
    <xf numFmtId="177" fontId="9" fillId="0" borderId="10" xfId="0" applyNumberFormat="1" applyFont="1" applyBorder="1" applyProtection="1">
      <alignment vertical="center"/>
    </xf>
    <xf numFmtId="178" fontId="9" fillId="0" borderId="26" xfId="0" applyNumberFormat="1" applyFont="1" applyBorder="1" applyProtection="1">
      <alignment vertical="center"/>
    </xf>
    <xf numFmtId="0" fontId="12" fillId="0" borderId="44" xfId="0" applyFont="1" applyBorder="1" applyAlignment="1" applyProtection="1">
      <alignment horizontal="left" vertical="center" indent="1"/>
    </xf>
    <xf numFmtId="0" fontId="9" fillId="0" borderId="45" xfId="0" applyFont="1" applyBorder="1" applyAlignment="1" applyProtection="1">
      <alignment horizontal="left" vertical="center" wrapText="1"/>
    </xf>
    <xf numFmtId="176" fontId="18" fillId="0" borderId="35" xfId="0" applyNumberFormat="1" applyFont="1" applyBorder="1" applyAlignment="1" applyProtection="1">
      <alignment horizontal="center" vertical="center"/>
    </xf>
    <xf numFmtId="176" fontId="9" fillId="0" borderId="35" xfId="0" applyNumberFormat="1" applyFont="1" applyBorder="1" applyProtection="1">
      <alignment vertical="center"/>
    </xf>
    <xf numFmtId="177" fontId="9" fillId="0" borderId="35" xfId="0" applyNumberFormat="1" applyFont="1" applyBorder="1" applyProtection="1">
      <alignment vertical="center"/>
    </xf>
    <xf numFmtId="178" fontId="9" fillId="0" borderId="36" xfId="0" applyNumberFormat="1" applyFont="1" applyBorder="1" applyProtection="1">
      <alignment vertical="center"/>
    </xf>
    <xf numFmtId="178" fontId="12" fillId="0" borderId="0" xfId="0" applyNumberFormat="1" applyFont="1" applyProtection="1">
      <alignment vertical="center"/>
    </xf>
    <xf numFmtId="0" fontId="12" fillId="0" borderId="0" xfId="0" applyFont="1" applyAlignment="1" applyProtection="1">
      <alignment horizontal="right" vertical="center"/>
    </xf>
    <xf numFmtId="179" fontId="12" fillId="0" borderId="40" xfId="0" applyNumberFormat="1" applyFont="1" applyBorder="1" applyProtection="1">
      <alignment vertical="center"/>
    </xf>
    <xf numFmtId="178" fontId="12" fillId="0" borderId="40" xfId="0" applyNumberFormat="1" applyFont="1" applyBorder="1" applyProtection="1">
      <alignment vertical="center"/>
    </xf>
    <xf numFmtId="0" fontId="20" fillId="6" borderId="35" xfId="0" applyFont="1" applyFill="1" applyBorder="1" applyAlignment="1" applyProtection="1">
      <alignment horizontal="right" vertical="center"/>
      <protection locked="0"/>
    </xf>
    <xf numFmtId="180" fontId="20" fillId="6" borderId="35" xfId="0" applyNumberFormat="1" applyFont="1" applyFill="1" applyBorder="1" applyAlignment="1" applyProtection="1">
      <alignment horizontal="right" vertical="center"/>
      <protection locked="0"/>
    </xf>
    <xf numFmtId="178" fontId="9" fillId="6" borderId="37" xfId="0" applyNumberFormat="1" applyFont="1" applyFill="1" applyBorder="1" applyProtection="1">
      <alignment vertical="center"/>
      <protection locked="0"/>
    </xf>
    <xf numFmtId="180" fontId="9" fillId="6" borderId="10" xfId="0" applyNumberFormat="1" applyFont="1" applyFill="1" applyBorder="1" applyAlignment="1" applyProtection="1">
      <alignment horizontal="right" vertical="center"/>
      <protection locked="0"/>
    </xf>
    <xf numFmtId="178" fontId="9" fillId="6" borderId="27" xfId="0" applyNumberFormat="1" applyFont="1" applyFill="1" applyBorder="1" applyProtection="1">
      <alignment vertical="center"/>
      <protection locked="0"/>
    </xf>
    <xf numFmtId="180" fontId="9" fillId="6" borderId="35" xfId="0" applyNumberFormat="1" applyFont="1" applyFill="1" applyBorder="1" applyAlignment="1" applyProtection="1">
      <alignment horizontal="right" vertical="center"/>
      <protection locked="0"/>
    </xf>
    <xf numFmtId="0" fontId="20" fillId="2" borderId="10" xfId="0" applyFont="1" applyFill="1" applyBorder="1" applyAlignment="1" applyProtection="1">
      <alignment horizontal="right" vertical="center"/>
      <protection locked="0"/>
    </xf>
    <xf numFmtId="0" fontId="9" fillId="2" borderId="10" xfId="0" applyFont="1" applyFill="1" applyBorder="1" applyProtection="1">
      <alignment vertical="center"/>
      <protection locked="0"/>
    </xf>
    <xf numFmtId="178" fontId="9" fillId="2" borderId="27" xfId="0" applyNumberFormat="1" applyFont="1" applyFill="1" applyBorder="1" applyProtection="1">
      <alignment vertical="center"/>
      <protection locked="0"/>
    </xf>
    <xf numFmtId="0" fontId="20" fillId="2" borderId="35" xfId="0" applyFont="1" applyFill="1" applyBorder="1" applyAlignment="1" applyProtection="1">
      <alignment horizontal="right" vertical="center"/>
      <protection locked="0"/>
    </xf>
    <xf numFmtId="0" fontId="9" fillId="2" borderId="35" xfId="0" applyFont="1" applyFill="1" applyBorder="1" applyProtection="1">
      <alignment vertical="center"/>
      <protection locked="0"/>
    </xf>
    <xf numFmtId="178" fontId="9" fillId="2" borderId="37" xfId="0" applyNumberFormat="1" applyFont="1" applyFill="1" applyBorder="1" applyProtection="1">
      <alignment vertical="center"/>
      <protection locked="0"/>
    </xf>
    <xf numFmtId="0" fontId="9" fillId="2" borderId="39" xfId="0" applyFont="1" applyFill="1" applyBorder="1" applyProtection="1">
      <alignment vertical="center"/>
      <protection locked="0"/>
    </xf>
    <xf numFmtId="178" fontId="9" fillId="2" borderId="40" xfId="0" applyNumberFormat="1" applyFont="1" applyFill="1" applyBorder="1" applyProtection="1">
      <alignment vertical="center"/>
      <protection locked="0"/>
    </xf>
    <xf numFmtId="0" fontId="14" fillId="0" borderId="0" xfId="0" applyFont="1" applyProtection="1">
      <alignment vertical="center"/>
    </xf>
    <xf numFmtId="0" fontId="9" fillId="0" borderId="24" xfId="0" applyFont="1" applyBorder="1" applyAlignment="1" applyProtection="1">
      <alignment horizontal="center" vertical="center" wrapText="1"/>
    </xf>
    <xf numFmtId="0" fontId="12" fillId="0" borderId="25" xfId="0" applyFont="1" applyBorder="1" applyProtection="1">
      <alignment vertical="center"/>
    </xf>
    <xf numFmtId="0" fontId="12" fillId="0" borderId="14" xfId="0" applyFont="1" applyBorder="1" applyProtection="1">
      <alignment vertical="center"/>
    </xf>
    <xf numFmtId="176" fontId="19" fillId="0" borderId="10" xfId="0" applyNumberFormat="1" applyFont="1" applyBorder="1" applyAlignment="1" applyProtection="1">
      <alignment horizontal="center" vertical="center" wrapText="1"/>
    </xf>
    <xf numFmtId="177" fontId="19" fillId="0" borderId="10" xfId="0" applyNumberFormat="1" applyFont="1" applyBorder="1" applyAlignment="1" applyProtection="1">
      <alignment horizontal="center" vertical="center" wrapText="1"/>
    </xf>
    <xf numFmtId="0" fontId="12" fillId="0" borderId="28" xfId="0" applyFont="1" applyBorder="1" applyProtection="1">
      <alignment vertical="center"/>
    </xf>
    <xf numFmtId="0" fontId="19" fillId="0" borderId="14" xfId="0" applyFont="1" applyBorder="1" applyAlignment="1" applyProtection="1">
      <alignment vertical="center" wrapText="1"/>
    </xf>
    <xf numFmtId="0" fontId="20" fillId="0" borderId="14" xfId="0" applyFont="1" applyBorder="1" applyAlignment="1" applyProtection="1">
      <alignment horizontal="right" vertical="center"/>
    </xf>
    <xf numFmtId="176" fontId="9" fillId="0" borderId="14" xfId="0" applyNumberFormat="1" applyFont="1" applyBorder="1" applyProtection="1">
      <alignment vertical="center"/>
    </xf>
    <xf numFmtId="0" fontId="9" fillId="0" borderId="14" xfId="0" applyFont="1" applyBorder="1" applyProtection="1">
      <alignment vertical="center"/>
    </xf>
    <xf numFmtId="177" fontId="9" fillId="0" borderId="14" xfId="0" applyNumberFormat="1" applyFont="1" applyBorder="1" applyProtection="1">
      <alignment vertical="center"/>
    </xf>
    <xf numFmtId="178" fontId="9" fillId="0" borderId="29" xfId="0" applyNumberFormat="1" applyFont="1" applyBorder="1" applyProtection="1">
      <alignment vertical="center"/>
    </xf>
    <xf numFmtId="178" fontId="9" fillId="0" borderId="30" xfId="0" applyNumberFormat="1" applyFont="1" applyBorder="1" applyProtection="1">
      <alignment vertical="center"/>
    </xf>
    <xf numFmtId="0" fontId="12" fillId="0" borderId="31" xfId="0" applyFont="1" applyBorder="1" applyAlignment="1" applyProtection="1">
      <alignment horizontal="left" vertical="center" indent="1"/>
    </xf>
    <xf numFmtId="0" fontId="12" fillId="0" borderId="11" xfId="0" applyFont="1" applyBorder="1" applyAlignment="1" applyProtection="1">
      <alignment horizontal="left" vertical="center" wrapText="1"/>
    </xf>
    <xf numFmtId="0" fontId="12" fillId="0" borderId="11" xfId="0" applyFont="1" applyBorder="1" applyAlignment="1" applyProtection="1">
      <alignment horizontal="left" vertical="center"/>
    </xf>
    <xf numFmtId="0" fontId="12" fillId="0" borderId="32" xfId="0" applyFont="1" applyBorder="1" applyAlignment="1" applyProtection="1">
      <alignment horizontal="left" vertical="center" indent="1"/>
    </xf>
    <xf numFmtId="176" fontId="19" fillId="0" borderId="35" xfId="0" applyNumberFormat="1" applyFont="1" applyBorder="1" applyAlignment="1" applyProtection="1">
      <alignment horizontal="center" vertical="center" wrapText="1"/>
    </xf>
    <xf numFmtId="176" fontId="19" fillId="0" borderId="38" xfId="0" applyNumberFormat="1" applyFont="1" applyBorder="1" applyAlignment="1" applyProtection="1">
      <alignment horizontal="center" vertical="center" wrapText="1"/>
    </xf>
    <xf numFmtId="0" fontId="20" fillId="0" borderId="38" xfId="0" applyFont="1" applyBorder="1" applyAlignment="1" applyProtection="1">
      <alignment horizontal="right" vertical="center"/>
    </xf>
    <xf numFmtId="176" fontId="9" fillId="0" borderId="38" xfId="0" applyNumberFormat="1" applyFont="1" applyBorder="1" applyProtection="1">
      <alignment vertical="center"/>
    </xf>
    <xf numFmtId="0" fontId="9" fillId="0" borderId="0" xfId="0" applyFont="1" applyAlignment="1" applyProtection="1">
      <alignment horizontal="right" vertical="center"/>
    </xf>
    <xf numFmtId="179" fontId="9" fillId="0" borderId="40" xfId="0" applyNumberFormat="1" applyFont="1" applyBorder="1" applyProtection="1">
      <alignment vertical="center"/>
    </xf>
    <xf numFmtId="178" fontId="9" fillId="0" borderId="40" xfId="0" applyNumberFormat="1" applyFont="1" applyBorder="1" applyProtection="1">
      <alignment vertical="center"/>
    </xf>
    <xf numFmtId="0" fontId="5" fillId="0" borderId="0" xfId="1" applyFont="1" applyProtection="1">
      <alignment vertical="center"/>
      <protection locked="0"/>
    </xf>
    <xf numFmtId="0" fontId="6" fillId="0" borderId="0" xfId="1" applyFont="1" applyAlignment="1" applyProtection="1">
      <alignment horizontal="center" vertical="center"/>
      <protection locked="0"/>
    </xf>
    <xf numFmtId="0" fontId="5" fillId="0" borderId="0" xfId="1" applyFont="1" applyBorder="1" applyAlignment="1" applyProtection="1">
      <alignment vertical="center"/>
      <protection locked="0"/>
    </xf>
    <xf numFmtId="0" fontId="5" fillId="4" borderId="3" xfId="1" applyFont="1" applyFill="1" applyBorder="1" applyAlignment="1" applyProtection="1">
      <alignment horizontal="center" vertical="center"/>
      <protection locked="0"/>
    </xf>
    <xf numFmtId="0" fontId="5" fillId="4" borderId="6" xfId="1" applyFont="1" applyFill="1" applyBorder="1" applyAlignment="1" applyProtection="1">
      <alignment vertical="center"/>
      <protection locked="0"/>
    </xf>
    <xf numFmtId="0" fontId="5" fillId="4" borderId="6" xfId="1" applyFont="1" applyFill="1" applyBorder="1" applyAlignment="1" applyProtection="1">
      <alignment horizontal="center" vertical="center"/>
      <protection locked="0"/>
    </xf>
    <xf numFmtId="0" fontId="5" fillId="4" borderId="9" xfId="1" applyFont="1" applyFill="1" applyBorder="1" applyAlignment="1" applyProtection="1">
      <alignment horizontal="right" vertical="center"/>
      <protection locked="0"/>
    </xf>
    <xf numFmtId="0" fontId="5" fillId="0" borderId="3" xfId="1" applyFont="1" applyBorder="1" applyAlignment="1" applyProtection="1">
      <alignment horizontal="right" vertical="center"/>
      <protection locked="0"/>
    </xf>
    <xf numFmtId="0" fontId="5" fillId="0" borderId="6" xfId="1" applyFont="1" applyBorder="1" applyProtection="1">
      <alignment vertical="center"/>
      <protection locked="0"/>
    </xf>
    <xf numFmtId="38" fontId="5" fillId="0" borderId="6" xfId="2" applyFont="1" applyBorder="1" applyProtection="1">
      <alignment vertical="center"/>
      <protection locked="0"/>
    </xf>
    <xf numFmtId="38" fontId="5" fillId="0" borderId="6" xfId="1" applyNumberFormat="1" applyFont="1" applyBorder="1" applyProtection="1">
      <alignment vertical="center"/>
      <protection locked="0"/>
    </xf>
    <xf numFmtId="38" fontId="5" fillId="2" borderId="6" xfId="3" applyFont="1" applyFill="1" applyBorder="1" applyProtection="1">
      <alignment vertical="center"/>
      <protection locked="0"/>
    </xf>
    <xf numFmtId="38" fontId="5" fillId="3" borderId="6" xfId="3" applyFont="1" applyFill="1" applyBorder="1" applyProtection="1">
      <alignment vertical="center"/>
      <protection locked="0"/>
    </xf>
    <xf numFmtId="38" fontId="5" fillId="3" borderId="10" xfId="2" applyFont="1" applyFill="1" applyBorder="1" applyProtection="1">
      <alignment vertical="center"/>
      <protection locked="0"/>
    </xf>
    <xf numFmtId="0" fontId="5" fillId="0" borderId="13" xfId="1" applyFont="1" applyBorder="1" applyAlignment="1" applyProtection="1">
      <alignment horizontal="center" vertical="center"/>
      <protection locked="0"/>
    </xf>
    <xf numFmtId="0" fontId="5" fillId="0" borderId="13" xfId="1" applyFont="1" applyBorder="1" applyProtection="1">
      <alignment vertical="center"/>
      <protection locked="0"/>
    </xf>
    <xf numFmtId="0" fontId="5" fillId="0" borderId="0" xfId="1" applyFont="1" applyBorder="1" applyProtection="1">
      <alignment vertical="center"/>
      <protection locked="0"/>
    </xf>
    <xf numFmtId="0" fontId="6" fillId="0" borderId="0" xfId="1" applyFont="1" applyAlignment="1" applyProtection="1">
      <alignment vertical="center"/>
      <protection locked="0"/>
    </xf>
    <xf numFmtId="0" fontId="5" fillId="0" borderId="0" xfId="1" applyFont="1" applyProtection="1">
      <alignment vertical="center"/>
    </xf>
    <xf numFmtId="0" fontId="6" fillId="0" borderId="0" xfId="1" applyFont="1" applyAlignment="1" applyProtection="1">
      <alignment horizontal="center" vertical="center"/>
    </xf>
    <xf numFmtId="0" fontId="5" fillId="0" borderId="0" xfId="1" applyFont="1" applyBorder="1" applyAlignment="1" applyProtection="1">
      <alignment vertical="center"/>
    </xf>
    <xf numFmtId="0" fontId="5" fillId="4" borderId="3" xfId="1" applyFont="1" applyFill="1" applyBorder="1" applyAlignment="1" applyProtection="1">
      <alignment horizontal="center" vertical="center"/>
    </xf>
    <xf numFmtId="0" fontId="5" fillId="4" borderId="6" xfId="1" applyFont="1" applyFill="1" applyBorder="1" applyAlignment="1" applyProtection="1">
      <alignment vertical="center"/>
    </xf>
    <xf numFmtId="0" fontId="5" fillId="4" borderId="6" xfId="1" applyFont="1" applyFill="1" applyBorder="1" applyAlignment="1" applyProtection="1">
      <alignment horizontal="center" vertical="center"/>
    </xf>
    <xf numFmtId="0" fontId="5" fillId="4" borderId="9" xfId="1" applyFont="1" applyFill="1" applyBorder="1" applyAlignment="1" applyProtection="1">
      <alignment horizontal="right" vertical="center"/>
    </xf>
    <xf numFmtId="0" fontId="5" fillId="0" borderId="3" xfId="1" applyFont="1" applyBorder="1" applyAlignment="1" applyProtection="1">
      <alignment horizontal="right" vertical="center"/>
    </xf>
    <xf numFmtId="0" fontId="5" fillId="0" borderId="6" xfId="1" applyFont="1" applyBorder="1" applyProtection="1">
      <alignment vertical="center"/>
    </xf>
    <xf numFmtId="38" fontId="5" fillId="0" borderId="6" xfId="2" applyFont="1" applyBorder="1" applyProtection="1">
      <alignment vertical="center"/>
    </xf>
    <xf numFmtId="38" fontId="5" fillId="0" borderId="6" xfId="1" applyNumberFormat="1" applyFont="1" applyBorder="1" applyProtection="1">
      <alignment vertical="center"/>
    </xf>
    <xf numFmtId="0" fontId="6" fillId="0" borderId="0" xfId="1" applyFont="1" applyAlignment="1" applyProtection="1">
      <alignment vertical="center"/>
    </xf>
    <xf numFmtId="0" fontId="5" fillId="0" borderId="4" xfId="1" applyFont="1" applyBorder="1" applyAlignment="1" applyProtection="1">
      <alignment horizontal="center" vertical="center"/>
    </xf>
    <xf numFmtId="0" fontId="5" fillId="0" borderId="4" xfId="1" applyFont="1" applyBorder="1" applyAlignment="1" applyProtection="1">
      <alignment horizontal="distributed" vertical="center"/>
    </xf>
    <xf numFmtId="0" fontId="5" fillId="0" borderId="4" xfId="1" applyFont="1" applyBorder="1" applyProtection="1">
      <alignment vertical="center"/>
    </xf>
    <xf numFmtId="38" fontId="5" fillId="3" borderId="6" xfId="3" applyFont="1" applyFill="1" applyBorder="1" applyProtection="1">
      <alignment vertical="center"/>
    </xf>
    <xf numFmtId="38" fontId="5" fillId="3" borderId="10" xfId="2" applyFont="1" applyFill="1" applyBorder="1" applyProtection="1">
      <alignment vertical="center"/>
    </xf>
    <xf numFmtId="0" fontId="5" fillId="0" borderId="13" xfId="1" applyFont="1" applyBorder="1" applyAlignment="1" applyProtection="1">
      <alignment horizontal="center" vertical="center"/>
    </xf>
    <xf numFmtId="0" fontId="5" fillId="0" borderId="13" xfId="1" applyFont="1" applyBorder="1" applyProtection="1">
      <alignment vertical="center"/>
    </xf>
    <xf numFmtId="0" fontId="5" fillId="0" borderId="0" xfId="1" applyFont="1" applyBorder="1" applyProtection="1">
      <alignment vertical="center"/>
    </xf>
    <xf numFmtId="0" fontId="5" fillId="0" borderId="0" xfId="1" applyFont="1" applyFill="1" applyAlignment="1" applyProtection="1">
      <alignment vertical="center" shrinkToFit="1"/>
      <protection locked="0"/>
    </xf>
    <xf numFmtId="0" fontId="5" fillId="0" borderId="0" xfId="1" applyFont="1" applyFill="1" applyAlignment="1" applyProtection="1">
      <alignment vertical="center" shrinkToFit="1"/>
    </xf>
    <xf numFmtId="0" fontId="12" fillId="0" borderId="0" xfId="4" applyFont="1" applyAlignment="1" applyProtection="1">
      <alignment horizontal="left" vertical="center" shrinkToFit="1"/>
      <protection locked="0"/>
    </xf>
    <xf numFmtId="0" fontId="12" fillId="0" borderId="0" xfId="4" applyFont="1" applyAlignment="1" applyProtection="1">
      <alignment horizontal="left" vertical="center" shrinkToFit="1"/>
    </xf>
    <xf numFmtId="0" fontId="5" fillId="0" borderId="0" xfId="1" applyFont="1" applyAlignment="1" applyProtection="1">
      <alignment vertical="center"/>
      <protection locked="0"/>
    </xf>
    <xf numFmtId="0" fontId="25" fillId="0" borderId="0" xfId="1" applyFont="1" applyAlignment="1" applyProtection="1">
      <alignment vertical="center"/>
      <protection locked="0"/>
    </xf>
    <xf numFmtId="38" fontId="5" fillId="2" borderId="6" xfId="3" applyFont="1" applyFill="1" applyBorder="1" applyProtection="1">
      <alignment vertical="center"/>
    </xf>
    <xf numFmtId="0" fontId="5" fillId="4" borderId="11" xfId="1" applyFont="1" applyFill="1" applyBorder="1" applyAlignment="1" applyProtection="1">
      <alignment horizontal="center" vertical="center"/>
    </xf>
    <xf numFmtId="0" fontId="5" fillId="4" borderId="12" xfId="1" applyFont="1" applyFill="1" applyBorder="1" applyAlignment="1" applyProtection="1">
      <alignment horizontal="center" vertical="center"/>
    </xf>
    <xf numFmtId="0" fontId="5" fillId="0" borderId="0" xfId="1" applyFont="1" applyBorder="1" applyAlignment="1" applyProtection="1">
      <alignment horizontal="left" vertical="center"/>
    </xf>
    <xf numFmtId="0" fontId="5" fillId="0" borderId="0" xfId="1" applyFont="1" applyAlignment="1" applyProtection="1">
      <alignment horizontal="left" vertical="center"/>
    </xf>
    <xf numFmtId="0" fontId="5" fillId="4" borderId="1" xfId="1" applyFont="1" applyFill="1" applyBorder="1" applyAlignment="1" applyProtection="1">
      <alignment horizontal="center" vertical="center"/>
    </xf>
    <xf numFmtId="0" fontId="5" fillId="4" borderId="2" xfId="1" applyFont="1" applyFill="1" applyBorder="1" applyAlignment="1" applyProtection="1">
      <alignment horizontal="center" vertical="center"/>
    </xf>
    <xf numFmtId="0" fontId="5" fillId="4" borderId="4" xfId="1" applyFont="1" applyFill="1" applyBorder="1" applyAlignment="1" applyProtection="1">
      <alignment horizontal="center" vertical="center"/>
    </xf>
    <xf numFmtId="0" fontId="5" fillId="4" borderId="5" xfId="1" applyFont="1" applyFill="1" applyBorder="1" applyAlignment="1" applyProtection="1">
      <alignment horizontal="center" vertical="center"/>
    </xf>
    <xf numFmtId="0" fontId="5" fillId="4" borderId="7" xfId="1" applyFont="1" applyFill="1" applyBorder="1" applyAlignment="1" applyProtection="1">
      <alignment horizontal="center" vertical="center"/>
    </xf>
    <xf numFmtId="0" fontId="5" fillId="4" borderId="8" xfId="1" applyFont="1" applyFill="1" applyBorder="1" applyAlignment="1" applyProtection="1">
      <alignment horizontal="center" vertical="center"/>
    </xf>
    <xf numFmtId="0" fontId="5" fillId="0" borderId="4" xfId="1" applyFont="1" applyBorder="1" applyAlignment="1" applyProtection="1">
      <alignment horizontal="distributed" vertical="center" wrapText="1"/>
    </xf>
    <xf numFmtId="0" fontId="6" fillId="0" borderId="0" xfId="1" applyFont="1" applyAlignment="1" applyProtection="1">
      <alignment horizontal="center" vertical="center"/>
    </xf>
    <xf numFmtId="0" fontId="5" fillId="0" borderId="1" xfId="1" applyFont="1" applyBorder="1" applyAlignment="1" applyProtection="1">
      <alignment horizontal="center" vertical="center" wrapText="1"/>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8" xfId="1" applyFont="1" applyBorder="1" applyAlignment="1" applyProtection="1">
      <alignment horizontal="center" vertical="center" wrapText="1"/>
    </xf>
    <xf numFmtId="0" fontId="5" fillId="2" borderId="0" xfId="1" applyFont="1" applyFill="1" applyBorder="1" applyAlignment="1" applyProtection="1">
      <alignment horizontal="left" vertical="center" indent="1" shrinkToFit="1"/>
      <protection locked="0"/>
    </xf>
    <xf numFmtId="0" fontId="5" fillId="4" borderId="1"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5" fillId="4" borderId="4" xfId="1" applyFont="1" applyFill="1" applyBorder="1" applyAlignment="1" applyProtection="1">
      <alignment horizontal="center" vertical="center"/>
      <protection locked="0"/>
    </xf>
    <xf numFmtId="0" fontId="5" fillId="4" borderId="5" xfId="1" applyFont="1" applyFill="1" applyBorder="1" applyAlignment="1" applyProtection="1">
      <alignment horizontal="center" vertical="center"/>
      <protection locked="0"/>
    </xf>
    <xf numFmtId="0" fontId="5" fillId="4" borderId="7" xfId="1" applyFont="1" applyFill="1" applyBorder="1" applyAlignment="1" applyProtection="1">
      <alignment horizontal="center" vertical="center"/>
      <protection locked="0"/>
    </xf>
    <xf numFmtId="0" fontId="5" fillId="4" borderId="8" xfId="1" applyFont="1" applyFill="1" applyBorder="1" applyAlignment="1" applyProtection="1">
      <alignment horizontal="center" vertical="center"/>
      <protection locked="0"/>
    </xf>
    <xf numFmtId="0" fontId="5" fillId="0" borderId="0" xfId="1" applyFont="1" applyBorder="1" applyAlignment="1" applyProtection="1">
      <alignment horizontal="left" vertical="center"/>
      <protection locked="0"/>
    </xf>
    <xf numFmtId="0" fontId="5" fillId="4" borderId="11" xfId="1" applyFont="1" applyFill="1" applyBorder="1" applyAlignment="1" applyProtection="1">
      <alignment horizontal="center" vertical="center"/>
      <protection locked="0"/>
    </xf>
    <xf numFmtId="0" fontId="5" fillId="4" borderId="12" xfId="1" applyFont="1" applyFill="1" applyBorder="1" applyAlignment="1" applyProtection="1">
      <alignment horizontal="center" vertical="center"/>
      <protection locked="0"/>
    </xf>
    <xf numFmtId="0" fontId="5" fillId="0" borderId="1"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7" fillId="0" borderId="5" xfId="1" applyFont="1" applyBorder="1" applyAlignment="1" applyProtection="1">
      <alignment horizontal="center" vertical="center" wrapText="1"/>
      <protection locked="0"/>
    </xf>
    <xf numFmtId="0" fontId="7" fillId="0" borderId="7" xfId="1" applyFont="1" applyBorder="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0" fontId="17" fillId="0" borderId="33" xfId="0" applyFont="1" applyBorder="1" applyAlignment="1" applyProtection="1">
      <alignment horizontal="left" vertical="center" wrapText="1"/>
    </xf>
    <xf numFmtId="0" fontId="17" fillId="0" borderId="34" xfId="0" applyFont="1" applyBorder="1" applyAlignment="1" applyProtection="1">
      <alignment horizontal="left" vertical="center" wrapText="1"/>
    </xf>
    <xf numFmtId="0" fontId="17" fillId="0" borderId="16"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49" fontId="12" fillId="2" borderId="16" xfId="4" applyNumberFormat="1" applyFont="1" applyFill="1" applyBorder="1" applyAlignment="1" applyProtection="1">
      <alignment horizontal="left" vertical="center"/>
      <protection locked="0"/>
    </xf>
    <xf numFmtId="49" fontId="12" fillId="2" borderId="17" xfId="4" applyNumberFormat="1" applyFont="1" applyFill="1" applyBorder="1" applyAlignment="1" applyProtection="1">
      <alignment horizontal="left" vertical="center"/>
      <protection locked="0"/>
    </xf>
    <xf numFmtId="0" fontId="12" fillId="2" borderId="16" xfId="4" applyFont="1" applyFill="1" applyBorder="1" applyAlignment="1" applyProtection="1">
      <alignment horizontal="left" vertical="center" shrinkToFit="1"/>
      <protection locked="0"/>
    </xf>
    <xf numFmtId="0" fontId="12" fillId="2" borderId="18" xfId="4" applyFont="1" applyFill="1" applyBorder="1" applyAlignment="1" applyProtection="1">
      <alignment horizontal="left" vertical="center" shrinkToFit="1"/>
      <protection locked="0"/>
    </xf>
    <xf numFmtId="0" fontId="12" fillId="2" borderId="17" xfId="4" applyFont="1" applyFill="1" applyBorder="1" applyAlignment="1" applyProtection="1">
      <alignment horizontal="left" vertical="center" shrinkToFit="1"/>
      <protection locked="0"/>
    </xf>
    <xf numFmtId="0" fontId="12" fillId="0" borderId="25"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7" fillId="0" borderId="25"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49" fontId="12" fillId="6" borderId="16" xfId="4" applyNumberFormat="1" applyFont="1" applyFill="1" applyBorder="1" applyAlignment="1" applyProtection="1">
      <alignment horizontal="left" vertical="center"/>
      <protection locked="0"/>
    </xf>
    <xf numFmtId="49" fontId="12" fillId="6" borderId="17" xfId="4" applyNumberFormat="1" applyFont="1" applyFill="1" applyBorder="1" applyAlignment="1" applyProtection="1">
      <alignment horizontal="left" vertical="center"/>
      <protection locked="0"/>
    </xf>
    <xf numFmtId="0" fontId="12" fillId="6" borderId="16" xfId="4" applyFont="1" applyFill="1" applyBorder="1" applyAlignment="1" applyProtection="1">
      <alignment horizontal="left" vertical="center" shrinkToFit="1"/>
      <protection locked="0"/>
    </xf>
    <xf numFmtId="0" fontId="12" fillId="6" borderId="18" xfId="4" applyFont="1" applyFill="1" applyBorder="1" applyAlignment="1" applyProtection="1">
      <alignment horizontal="left" vertical="center" shrinkToFit="1"/>
      <protection locked="0"/>
    </xf>
    <xf numFmtId="0" fontId="12" fillId="6" borderId="17" xfId="4" applyFont="1" applyFill="1" applyBorder="1" applyAlignment="1" applyProtection="1">
      <alignment horizontal="left" vertical="center" shrinkToFit="1"/>
      <protection locked="0"/>
    </xf>
    <xf numFmtId="0" fontId="9" fillId="0" borderId="11" xfId="1" applyFont="1" applyBorder="1" applyAlignment="1">
      <alignment horizontal="center" vertical="center"/>
    </xf>
    <xf numFmtId="0" fontId="9" fillId="0" borderId="14" xfId="1" applyFont="1" applyBorder="1" applyAlignment="1">
      <alignment horizontal="center" vertical="center"/>
    </xf>
    <xf numFmtId="0" fontId="9" fillId="0" borderId="12" xfId="1" applyFont="1" applyBorder="1" applyAlignment="1">
      <alignment horizontal="center" vertical="center"/>
    </xf>
    <xf numFmtId="38" fontId="9" fillId="3" borderId="11" xfId="2" applyFont="1" applyFill="1" applyBorder="1" applyAlignment="1">
      <alignment vertical="center"/>
    </xf>
    <xf numFmtId="38" fontId="9" fillId="3" borderId="14" xfId="2" applyFont="1" applyFill="1" applyBorder="1" applyAlignment="1">
      <alignment vertical="center"/>
    </xf>
    <xf numFmtId="38" fontId="9" fillId="3" borderId="12" xfId="2" applyFont="1" applyFill="1" applyBorder="1" applyAlignment="1">
      <alignment vertical="center"/>
    </xf>
    <xf numFmtId="0" fontId="11" fillId="0" borderId="0" xfId="1" applyFont="1" applyAlignment="1">
      <alignment horizontal="center" vertical="center" wrapText="1"/>
    </xf>
    <xf numFmtId="0" fontId="11" fillId="0" borderId="0" xfId="1" applyFont="1" applyAlignment="1">
      <alignment horizontal="center" vertical="center"/>
    </xf>
    <xf numFmtId="0" fontId="9" fillId="5" borderId="11" xfId="1" applyFont="1" applyFill="1" applyBorder="1" applyAlignment="1">
      <alignment horizontal="center" vertical="center"/>
    </xf>
    <xf numFmtId="0" fontId="9" fillId="5" borderId="14" xfId="1" applyFont="1" applyFill="1" applyBorder="1" applyAlignment="1">
      <alignment horizontal="center" vertical="center"/>
    </xf>
    <xf numFmtId="0" fontId="9" fillId="5" borderId="12" xfId="1" applyFont="1" applyFill="1" applyBorder="1" applyAlignment="1">
      <alignment horizontal="center" vertical="center"/>
    </xf>
    <xf numFmtId="38" fontId="9" fillId="3" borderId="11" xfId="1" applyNumberFormat="1" applyFont="1" applyFill="1" applyBorder="1" applyAlignment="1">
      <alignment vertical="center"/>
    </xf>
    <xf numFmtId="0" fontId="9" fillId="3" borderId="14" xfId="1" applyFont="1" applyFill="1" applyBorder="1" applyAlignment="1">
      <alignment vertical="center"/>
    </xf>
    <xf numFmtId="0" fontId="9" fillId="3" borderId="12" xfId="1" applyFont="1" applyFill="1" applyBorder="1" applyAlignment="1">
      <alignment vertical="center"/>
    </xf>
    <xf numFmtId="38" fontId="9" fillId="0" borderId="11" xfId="2" applyFont="1" applyBorder="1" applyAlignment="1">
      <alignment vertical="center"/>
    </xf>
    <xf numFmtId="38" fontId="9" fillId="0" borderId="14" xfId="2" applyFont="1" applyBorder="1" applyAlignment="1">
      <alignment vertical="center"/>
    </xf>
    <xf numFmtId="38" fontId="9" fillId="0" borderId="12" xfId="2" applyFont="1" applyBorder="1" applyAlignment="1">
      <alignment vertical="center"/>
    </xf>
    <xf numFmtId="49" fontId="9" fillId="2" borderId="0" xfId="1" applyNumberFormat="1" applyFont="1" applyFill="1" applyAlignment="1">
      <alignment horizontal="left" vertical="center"/>
    </xf>
    <xf numFmtId="0" fontId="9" fillId="0" borderId="11" xfId="1" applyFont="1" applyBorder="1" applyAlignment="1">
      <alignment horizontal="center" vertical="center" wrapText="1"/>
    </xf>
  </cellXfs>
  <cellStyles count="5">
    <cellStyle name="桁区切り" xfId="3" builtinId="6"/>
    <cellStyle name="桁区切り 2" xfId="2" xr:uid="{00000000-0005-0000-0000-000000000000}"/>
    <cellStyle name="標準" xfId="0" builtinId="0"/>
    <cellStyle name="標準 2" xfId="1" xr:uid="{00000000-0005-0000-0000-000002000000}"/>
    <cellStyle name="標準 4" xfId="4" xr:uid="{F7FF12AA-C90F-4430-ADB5-14020F3467F5}"/>
  </cellStyles>
  <dxfs count="0"/>
  <tableStyles count="0" defaultTableStyle="TableStyleMedium2" defaultPivotStyle="PivotStyleLight16"/>
  <colors>
    <mruColors>
      <color rgb="FF66FFFF"/>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379758</xdr:colOff>
      <xdr:row>11</xdr:row>
      <xdr:rowOff>147846</xdr:rowOff>
    </xdr:from>
    <xdr:ext cx="5087592" cy="1195180"/>
    <xdr:sp macro="" textlink="">
      <xdr:nvSpPr>
        <xdr:cNvPr id="2" name="四角形: 角を丸くする 1">
          <a:extLst>
            <a:ext uri="{FF2B5EF4-FFF2-40B4-BE49-F238E27FC236}">
              <a16:creationId xmlns:a16="http://schemas.microsoft.com/office/drawing/2014/main" id="{8A63931D-7E9C-4F96-B447-37F13AA0F8E1}"/>
            </a:ext>
          </a:extLst>
        </xdr:cNvPr>
        <xdr:cNvSpPr/>
      </xdr:nvSpPr>
      <xdr:spPr>
        <a:xfrm>
          <a:off x="11447808" y="2814846"/>
          <a:ext cx="5087592" cy="1195180"/>
        </a:xfrm>
        <a:prstGeom prst="roundRect">
          <a:avLst/>
        </a:prstGeom>
        <a:solidFill>
          <a:schemeClr val="accent2">
            <a:lumMod val="60000"/>
            <a:lumOff val="4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wrap="square" tIns="36000" bIns="36000" rtlCol="0" anchor="ctr">
          <a:noAutofit/>
        </a:bodyPr>
        <a:lstStyle/>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●黄色セルにご入力ください</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●水色セルは計算式が入っているためノータッチ</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●黄色セル以外は保護を掛けています</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●変更がない場合は、</a:t>
          </a:r>
          <a:r>
            <a:rPr kumimoji="1" lang="en-US" altLang="ja-JP" sz="1600">
              <a:latin typeface="UD デジタル 教科書体 NP-R" panose="02020400000000000000" pitchFamily="18" charset="-128"/>
              <a:ea typeface="UD デジタル 教科書体 NP-R" panose="02020400000000000000" pitchFamily="18" charset="-128"/>
            </a:rPr>
            <a:t>A</a:t>
          </a:r>
          <a:r>
            <a:rPr kumimoji="1" lang="ja-JP" altLang="en-US" sz="1600">
              <a:latin typeface="UD デジタル 教科書体 NP-R" panose="02020400000000000000" pitchFamily="18" charset="-128"/>
              <a:ea typeface="UD デジタル 教科書体 NP-R" panose="02020400000000000000" pitchFamily="18" charset="-128"/>
            </a:rPr>
            <a:t>～</a:t>
          </a:r>
          <a:r>
            <a:rPr kumimoji="1" lang="en-US" altLang="ja-JP" sz="1600">
              <a:latin typeface="UD デジタル 教科書体 NP-R" panose="02020400000000000000" pitchFamily="18" charset="-128"/>
              <a:ea typeface="UD デジタル 教科書体 NP-R" panose="02020400000000000000" pitchFamily="18" charset="-128"/>
            </a:rPr>
            <a:t>H</a:t>
          </a:r>
          <a:r>
            <a:rPr kumimoji="1" lang="ja-JP" altLang="en-US" sz="1600">
              <a:latin typeface="UD デジタル 教科書体 NP-R" panose="02020400000000000000" pitchFamily="18" charset="-128"/>
              <a:ea typeface="UD デジタル 教科書体 NP-R" panose="02020400000000000000" pitchFamily="18" charset="-128"/>
            </a:rPr>
            <a:t>欄は</a:t>
          </a:r>
          <a:r>
            <a:rPr kumimoji="1" lang="en-US" altLang="ja-JP" sz="1600">
              <a:latin typeface="UD デジタル 教科書体 NP-R" panose="02020400000000000000" pitchFamily="18" charset="-128"/>
              <a:ea typeface="UD デジタル 教科書体 NP-R" panose="02020400000000000000" pitchFamily="18" charset="-128"/>
            </a:rPr>
            <a:t>R6.6</a:t>
          </a:r>
          <a:r>
            <a:rPr kumimoji="1" lang="ja-JP" altLang="en-US" sz="1600">
              <a:latin typeface="UD デジタル 教科書体 NP-R" panose="02020400000000000000" pitchFamily="18" charset="-128"/>
              <a:ea typeface="UD デジタル 教科書体 NP-R" panose="02020400000000000000" pitchFamily="18" charset="-128"/>
            </a:rPr>
            <a:t>に提出していただいた経費所要額調書と同額になります</a:t>
          </a:r>
          <a:endParaRPr kumimoji="1" lang="en-US" altLang="ja-JP" sz="1600">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523875</xdr:colOff>
      <xdr:row>0</xdr:row>
      <xdr:rowOff>118641</xdr:rowOff>
    </xdr:from>
    <xdr:ext cx="1152525" cy="400890"/>
    <xdr:sp macro="" textlink="">
      <xdr:nvSpPr>
        <xdr:cNvPr id="3" name="四角形: 角を丸くする 2">
          <a:extLst>
            <a:ext uri="{FF2B5EF4-FFF2-40B4-BE49-F238E27FC236}">
              <a16:creationId xmlns:a16="http://schemas.microsoft.com/office/drawing/2014/main" id="{D52BD868-79C8-466F-999C-B5E9547C30E1}"/>
            </a:ext>
          </a:extLst>
        </xdr:cNvPr>
        <xdr:cNvSpPr/>
      </xdr:nvSpPr>
      <xdr:spPr>
        <a:xfrm>
          <a:off x="9629775" y="118641"/>
          <a:ext cx="1152525" cy="400890"/>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400">
              <a:solidFill>
                <a:srgbClr val="FF0000"/>
              </a:solidFill>
              <a:latin typeface="UD デジタル 教科書体 NP-R" panose="02020400000000000000" pitchFamily="18" charset="-128"/>
              <a:ea typeface="UD デジタル 教科書体 NP-R" panose="02020400000000000000" pitchFamily="18" charset="-128"/>
            </a:rPr>
            <a:t>記載例</a:t>
          </a:r>
        </a:p>
      </xdr:txBody>
    </xdr:sp>
    <xdr:clientData/>
  </xdr:oneCellAnchor>
  <xdr:oneCellAnchor>
    <xdr:from>
      <xdr:col>14</xdr:col>
      <xdr:colOff>381000</xdr:colOff>
      <xdr:row>11</xdr:row>
      <xdr:rowOff>142875</xdr:rowOff>
    </xdr:from>
    <xdr:ext cx="5087592" cy="1195180"/>
    <xdr:sp macro="" textlink="">
      <xdr:nvSpPr>
        <xdr:cNvPr id="4" name="四角形: 角を丸くする 3">
          <a:extLst>
            <a:ext uri="{FF2B5EF4-FFF2-40B4-BE49-F238E27FC236}">
              <a16:creationId xmlns:a16="http://schemas.microsoft.com/office/drawing/2014/main" id="{FA66290D-E4B6-4616-83DC-F5CC461E2513}"/>
            </a:ext>
          </a:extLst>
        </xdr:cNvPr>
        <xdr:cNvSpPr/>
      </xdr:nvSpPr>
      <xdr:spPr>
        <a:xfrm>
          <a:off x="11449050" y="2809875"/>
          <a:ext cx="5087592" cy="1195180"/>
        </a:xfrm>
        <a:prstGeom prst="roundRect">
          <a:avLst/>
        </a:prstGeom>
        <a:solidFill>
          <a:schemeClr val="accent2">
            <a:lumMod val="60000"/>
            <a:lumOff val="4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wrap="square" tIns="36000" bIns="36000" rtlCol="0" anchor="ctr">
          <a:noAutofit/>
        </a:bodyPr>
        <a:lstStyle/>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●黄色セルにご入力ください</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●水色セルは計算式が入っているためノータッチ</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●黄色セル以外は保護を掛けています</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●変更がない場合は、</a:t>
          </a:r>
          <a:r>
            <a:rPr kumimoji="1" lang="en-US" altLang="ja-JP" sz="1600">
              <a:latin typeface="UD デジタル 教科書体 NP-R" panose="02020400000000000000" pitchFamily="18" charset="-128"/>
              <a:ea typeface="UD デジタル 教科書体 NP-R" panose="02020400000000000000" pitchFamily="18" charset="-128"/>
            </a:rPr>
            <a:t>A</a:t>
          </a:r>
          <a:r>
            <a:rPr kumimoji="1" lang="ja-JP" altLang="en-US" sz="1600">
              <a:latin typeface="UD デジタル 教科書体 NP-R" panose="02020400000000000000" pitchFamily="18" charset="-128"/>
              <a:ea typeface="UD デジタル 教科書体 NP-R" panose="02020400000000000000" pitchFamily="18" charset="-128"/>
            </a:rPr>
            <a:t>～</a:t>
          </a:r>
          <a:r>
            <a:rPr kumimoji="1" lang="en-US" altLang="ja-JP" sz="1600">
              <a:latin typeface="UD デジタル 教科書体 NP-R" panose="02020400000000000000" pitchFamily="18" charset="-128"/>
              <a:ea typeface="UD デジタル 教科書体 NP-R" panose="02020400000000000000" pitchFamily="18" charset="-128"/>
            </a:rPr>
            <a:t>H</a:t>
          </a:r>
          <a:r>
            <a:rPr kumimoji="1" lang="ja-JP" altLang="en-US" sz="1600">
              <a:latin typeface="UD デジタル 教科書体 NP-R" panose="02020400000000000000" pitchFamily="18" charset="-128"/>
              <a:ea typeface="UD デジタル 教科書体 NP-R" panose="02020400000000000000" pitchFamily="18" charset="-128"/>
            </a:rPr>
            <a:t>欄は</a:t>
          </a:r>
          <a:r>
            <a:rPr kumimoji="1" lang="en-US" altLang="ja-JP" sz="1600">
              <a:latin typeface="UD デジタル 教科書体 NP-R" panose="02020400000000000000" pitchFamily="18" charset="-128"/>
              <a:ea typeface="UD デジタル 教科書体 NP-R" panose="02020400000000000000" pitchFamily="18" charset="-128"/>
            </a:rPr>
            <a:t>R6.6</a:t>
          </a:r>
          <a:r>
            <a:rPr kumimoji="1" lang="ja-JP" altLang="en-US" sz="1600">
              <a:latin typeface="UD デジタル 教科書体 NP-R" panose="02020400000000000000" pitchFamily="18" charset="-128"/>
              <a:ea typeface="UD デジタル 教科書体 NP-R" panose="02020400000000000000" pitchFamily="18" charset="-128"/>
            </a:rPr>
            <a:t>に提出していただいた経費所要額調書と同額になります</a:t>
          </a:r>
          <a:endParaRPr kumimoji="1" lang="en-US" altLang="ja-JP" sz="1600">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1234965</xdr:rowOff>
    </xdr:to>
    <xdr:sp macro="" textlink="">
      <xdr:nvSpPr>
        <xdr:cNvPr id="2" name="大かっこ 1">
          <a:extLst>
            <a:ext uri="{FF2B5EF4-FFF2-40B4-BE49-F238E27FC236}">
              <a16:creationId xmlns:a16="http://schemas.microsoft.com/office/drawing/2014/main" id="{05C72B49-AB4D-4543-9655-8581ECD7B288}"/>
            </a:ext>
          </a:extLst>
        </xdr:cNvPr>
        <xdr:cNvSpPr/>
      </xdr:nvSpPr>
      <xdr:spPr>
        <a:xfrm>
          <a:off x="7458075" y="1895475"/>
          <a:ext cx="1114425" cy="511065"/>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8FEC7EFE-A905-476E-966E-993ACD9BE1CE}"/>
            </a:ext>
          </a:extLst>
        </xdr:cNvPr>
        <xdr:cNvSpPr/>
      </xdr:nvSpPr>
      <xdr:spPr>
        <a:xfrm>
          <a:off x="8677275" y="163830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246532</xdr:colOff>
      <xdr:row>5</xdr:row>
      <xdr:rowOff>44824</xdr:rowOff>
    </xdr:from>
    <xdr:ext cx="7160559" cy="784896"/>
    <xdr:sp macro="" textlink="">
      <xdr:nvSpPr>
        <xdr:cNvPr id="5" name="四角形: 角を丸くする 4">
          <a:extLst>
            <a:ext uri="{FF2B5EF4-FFF2-40B4-BE49-F238E27FC236}">
              <a16:creationId xmlns:a16="http://schemas.microsoft.com/office/drawing/2014/main" id="{5504BA11-6122-4A77-BCD7-E8875E76F0B3}"/>
            </a:ext>
          </a:extLst>
        </xdr:cNvPr>
        <xdr:cNvSpPr/>
      </xdr:nvSpPr>
      <xdr:spPr>
        <a:xfrm>
          <a:off x="11945473" y="1322295"/>
          <a:ext cx="7160559" cy="784896"/>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年６月に県庁へ報告した処遇改善報告書と合致させてください。</a:t>
          </a:r>
          <a:endPar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もし、両者が相違する場合、急ぎ県庁の担当者へお問い合わせください。</a:t>
          </a:r>
          <a:endPar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1234965</xdr:rowOff>
    </xdr:to>
    <xdr:sp macro="" textlink="">
      <xdr:nvSpPr>
        <xdr:cNvPr id="2" name="大かっこ 1">
          <a:extLst>
            <a:ext uri="{FF2B5EF4-FFF2-40B4-BE49-F238E27FC236}">
              <a16:creationId xmlns:a16="http://schemas.microsoft.com/office/drawing/2014/main" id="{9A57FBFE-6A37-40AB-887C-A587EFC487E2}"/>
            </a:ext>
          </a:extLst>
        </xdr:cNvPr>
        <xdr:cNvSpPr/>
      </xdr:nvSpPr>
      <xdr:spPr>
        <a:xfrm>
          <a:off x="7458075" y="2000250"/>
          <a:ext cx="1114425" cy="511065"/>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A70B22E7-7792-4A0D-B5C0-5765C8C89E50}"/>
            </a:ext>
          </a:extLst>
        </xdr:cNvPr>
        <xdr:cNvSpPr/>
      </xdr:nvSpPr>
      <xdr:spPr>
        <a:xfrm>
          <a:off x="8677275" y="1743075"/>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145676</xdr:colOff>
      <xdr:row>0</xdr:row>
      <xdr:rowOff>120016</xdr:rowOff>
    </xdr:from>
    <xdr:ext cx="1400735" cy="443526"/>
    <xdr:sp macro="" textlink="">
      <xdr:nvSpPr>
        <xdr:cNvPr id="6" name="四角形: 角を丸くする 5">
          <a:extLst>
            <a:ext uri="{FF2B5EF4-FFF2-40B4-BE49-F238E27FC236}">
              <a16:creationId xmlns:a16="http://schemas.microsoft.com/office/drawing/2014/main" id="{61C5A58E-6FB7-4F36-B717-53F5F1259DC7}"/>
            </a:ext>
          </a:extLst>
        </xdr:cNvPr>
        <xdr:cNvSpPr/>
      </xdr:nvSpPr>
      <xdr:spPr>
        <a:xfrm>
          <a:off x="10085294" y="120016"/>
          <a:ext cx="1400735" cy="443526"/>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600">
              <a:solidFill>
                <a:srgbClr val="FF0000"/>
              </a:solidFill>
              <a:latin typeface="UD デジタル 教科書体 NP-R" panose="02020400000000000000" pitchFamily="18" charset="-128"/>
              <a:ea typeface="UD デジタル 教科書体 NP-R" panose="02020400000000000000" pitchFamily="18" charset="-128"/>
            </a:rPr>
            <a:t>記載例</a:t>
          </a:r>
        </a:p>
      </xdr:txBody>
    </xdr:sp>
    <xdr:clientData/>
  </xdr:oneCellAnchor>
  <xdr:oneCellAnchor>
    <xdr:from>
      <xdr:col>10</xdr:col>
      <xdr:colOff>245972</xdr:colOff>
      <xdr:row>5</xdr:row>
      <xdr:rowOff>33634</xdr:rowOff>
    </xdr:from>
    <xdr:ext cx="7160559" cy="784896"/>
    <xdr:sp macro="" textlink="">
      <xdr:nvSpPr>
        <xdr:cNvPr id="4" name="四角形: 角を丸くする 3">
          <a:extLst>
            <a:ext uri="{FF2B5EF4-FFF2-40B4-BE49-F238E27FC236}">
              <a16:creationId xmlns:a16="http://schemas.microsoft.com/office/drawing/2014/main" id="{AB8B3C37-0C92-439A-AA93-C76DAB506176}"/>
            </a:ext>
          </a:extLst>
        </xdr:cNvPr>
        <xdr:cNvSpPr/>
      </xdr:nvSpPr>
      <xdr:spPr>
        <a:xfrm>
          <a:off x="11947068" y="1308519"/>
          <a:ext cx="7160559" cy="784896"/>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年６月に県庁へ報告した処遇改善報告書と合致させてください。</a:t>
          </a:r>
          <a:endPar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もし、両者が相違する場合、急ぎ県庁の担当者へお問い合わせください。</a:t>
          </a:r>
          <a:endPar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28575</xdr:colOff>
      <xdr:row>5</xdr:row>
      <xdr:rowOff>821870</xdr:rowOff>
    </xdr:from>
    <xdr:to>
      <xdr:col>6</xdr:col>
      <xdr:colOff>1143000</xdr:colOff>
      <xdr:row>5</xdr:row>
      <xdr:rowOff>1312200</xdr:rowOff>
    </xdr:to>
    <xdr:sp macro="" textlink="">
      <xdr:nvSpPr>
        <xdr:cNvPr id="2" name="大かっこ 1">
          <a:extLst>
            <a:ext uri="{FF2B5EF4-FFF2-40B4-BE49-F238E27FC236}">
              <a16:creationId xmlns:a16="http://schemas.microsoft.com/office/drawing/2014/main" id="{0AE8C133-D7BE-4622-AC3D-0871212011B8}"/>
            </a:ext>
          </a:extLst>
        </xdr:cNvPr>
        <xdr:cNvSpPr/>
      </xdr:nvSpPr>
      <xdr:spPr>
        <a:xfrm>
          <a:off x="7734300" y="1926770"/>
          <a:ext cx="1114425" cy="49033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93890</xdr:colOff>
      <xdr:row>5</xdr:row>
      <xdr:rowOff>778328</xdr:rowOff>
    </xdr:from>
    <xdr:to>
      <xdr:col>7</xdr:col>
      <xdr:colOff>1151165</xdr:colOff>
      <xdr:row>5</xdr:row>
      <xdr:rowOff>1137558</xdr:rowOff>
    </xdr:to>
    <xdr:sp macro="" textlink="">
      <xdr:nvSpPr>
        <xdr:cNvPr id="3" name="大かっこ 2">
          <a:extLst>
            <a:ext uri="{FF2B5EF4-FFF2-40B4-BE49-F238E27FC236}">
              <a16:creationId xmlns:a16="http://schemas.microsoft.com/office/drawing/2014/main" id="{A97F52DD-6974-41A6-8803-756AD101C56C}"/>
            </a:ext>
          </a:extLst>
        </xdr:cNvPr>
        <xdr:cNvSpPr/>
      </xdr:nvSpPr>
      <xdr:spPr>
        <a:xfrm>
          <a:off x="8961665" y="1883228"/>
          <a:ext cx="1057275" cy="3592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14</xdr:col>
      <xdr:colOff>367393</xdr:colOff>
      <xdr:row>5</xdr:row>
      <xdr:rowOff>13607</xdr:rowOff>
    </xdr:from>
    <xdr:ext cx="7160559" cy="784896"/>
    <xdr:sp macro="" textlink="">
      <xdr:nvSpPr>
        <xdr:cNvPr id="4" name="四角形: 角を丸くする 3">
          <a:extLst>
            <a:ext uri="{FF2B5EF4-FFF2-40B4-BE49-F238E27FC236}">
              <a16:creationId xmlns:a16="http://schemas.microsoft.com/office/drawing/2014/main" id="{E86B559C-EA65-4813-ACC6-71AA30A2FD0C}"/>
            </a:ext>
          </a:extLst>
        </xdr:cNvPr>
        <xdr:cNvSpPr/>
      </xdr:nvSpPr>
      <xdr:spPr>
        <a:xfrm>
          <a:off x="15185572" y="1238250"/>
          <a:ext cx="7160559" cy="784896"/>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年６月に県庁へ報告した処遇改善報告書と合致させてください。</a:t>
          </a:r>
          <a:endPar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もし、両者が相違する場合、急ぎ県庁の担当者へお問い合わせください。</a:t>
          </a:r>
          <a:endPar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6</xdr:col>
      <xdr:colOff>28575</xdr:colOff>
      <xdr:row>5</xdr:row>
      <xdr:rowOff>821870</xdr:rowOff>
    </xdr:from>
    <xdr:to>
      <xdr:col>6</xdr:col>
      <xdr:colOff>1143000</xdr:colOff>
      <xdr:row>5</xdr:row>
      <xdr:rowOff>1312200</xdr:rowOff>
    </xdr:to>
    <xdr:sp macro="" textlink="">
      <xdr:nvSpPr>
        <xdr:cNvPr id="2" name="大かっこ 1">
          <a:extLst>
            <a:ext uri="{FF2B5EF4-FFF2-40B4-BE49-F238E27FC236}">
              <a16:creationId xmlns:a16="http://schemas.microsoft.com/office/drawing/2014/main" id="{9EC24306-7A57-4502-A329-6878EB442D31}"/>
            </a:ext>
          </a:extLst>
        </xdr:cNvPr>
        <xdr:cNvSpPr/>
      </xdr:nvSpPr>
      <xdr:spPr>
        <a:xfrm>
          <a:off x="7734300" y="2041070"/>
          <a:ext cx="1114425" cy="49033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93890</xdr:colOff>
      <xdr:row>5</xdr:row>
      <xdr:rowOff>778328</xdr:rowOff>
    </xdr:from>
    <xdr:to>
      <xdr:col>7</xdr:col>
      <xdr:colOff>1151165</xdr:colOff>
      <xdr:row>5</xdr:row>
      <xdr:rowOff>1137558</xdr:rowOff>
    </xdr:to>
    <xdr:sp macro="" textlink="">
      <xdr:nvSpPr>
        <xdr:cNvPr id="3" name="大かっこ 2">
          <a:extLst>
            <a:ext uri="{FF2B5EF4-FFF2-40B4-BE49-F238E27FC236}">
              <a16:creationId xmlns:a16="http://schemas.microsoft.com/office/drawing/2014/main" id="{4716314B-3C15-418D-93A6-C4A09E7A2543}"/>
            </a:ext>
          </a:extLst>
        </xdr:cNvPr>
        <xdr:cNvSpPr/>
      </xdr:nvSpPr>
      <xdr:spPr>
        <a:xfrm>
          <a:off x="8961665" y="1997528"/>
          <a:ext cx="1057275" cy="3592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347382</xdr:colOff>
      <xdr:row>0</xdr:row>
      <xdr:rowOff>179294</xdr:rowOff>
    </xdr:from>
    <xdr:ext cx="1400735" cy="443526"/>
    <xdr:sp macro="" textlink="">
      <xdr:nvSpPr>
        <xdr:cNvPr id="5" name="四角形: 角を丸くする 4">
          <a:extLst>
            <a:ext uri="{FF2B5EF4-FFF2-40B4-BE49-F238E27FC236}">
              <a16:creationId xmlns:a16="http://schemas.microsoft.com/office/drawing/2014/main" id="{E119C379-D656-4D7D-9244-DB88D8B8B870}"/>
            </a:ext>
          </a:extLst>
        </xdr:cNvPr>
        <xdr:cNvSpPr/>
      </xdr:nvSpPr>
      <xdr:spPr>
        <a:xfrm>
          <a:off x="12203206" y="179294"/>
          <a:ext cx="1400735" cy="443526"/>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600">
              <a:solidFill>
                <a:srgbClr val="FF0000"/>
              </a:solidFill>
              <a:latin typeface="UD デジタル 教科書体 NP-R" panose="02020400000000000000" pitchFamily="18" charset="-128"/>
              <a:ea typeface="UD デジタル 教科書体 NP-R" panose="02020400000000000000" pitchFamily="18" charset="-128"/>
            </a:rPr>
            <a:t>記載例</a:t>
          </a:r>
        </a:p>
      </xdr:txBody>
    </xdr:sp>
    <xdr:clientData/>
  </xdr:oneCellAnchor>
  <xdr:oneCellAnchor>
    <xdr:from>
      <xdr:col>14</xdr:col>
      <xdr:colOff>340178</xdr:colOff>
      <xdr:row>5</xdr:row>
      <xdr:rowOff>27214</xdr:rowOff>
    </xdr:from>
    <xdr:ext cx="7160559" cy="784896"/>
    <xdr:sp macro="" textlink="">
      <xdr:nvSpPr>
        <xdr:cNvPr id="4" name="四角形: 角を丸くする 3">
          <a:extLst>
            <a:ext uri="{FF2B5EF4-FFF2-40B4-BE49-F238E27FC236}">
              <a16:creationId xmlns:a16="http://schemas.microsoft.com/office/drawing/2014/main" id="{F24D847E-F472-4C3D-B179-2917F26CB374}"/>
            </a:ext>
          </a:extLst>
        </xdr:cNvPr>
        <xdr:cNvSpPr/>
      </xdr:nvSpPr>
      <xdr:spPr>
        <a:xfrm>
          <a:off x="15158357" y="1251857"/>
          <a:ext cx="7160559" cy="784896"/>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年６月に県庁へ報告した処遇改善報告書と合致させてください。</a:t>
          </a:r>
          <a:endPar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6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もし、両者が相違する場合、急ぎ県庁の担当者へお問い合わせください。</a:t>
          </a:r>
          <a:endParaRPr kumimoji="1" lang="en-US" altLang="ja-JP" sz="16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111816</xdr:colOff>
      <xdr:row>23</xdr:row>
      <xdr:rowOff>91999</xdr:rowOff>
    </xdr:from>
    <xdr:ext cx="5719141" cy="588816"/>
    <xdr:sp macro="" textlink="">
      <xdr:nvSpPr>
        <xdr:cNvPr id="2" name="Rectangle 1">
          <a:extLst>
            <a:ext uri="{FF2B5EF4-FFF2-40B4-BE49-F238E27FC236}">
              <a16:creationId xmlns:a16="http://schemas.microsoft.com/office/drawing/2014/main" id="{1823CC1A-35E1-41AA-BDDC-19B4DE4D0318}"/>
            </a:ext>
          </a:extLst>
        </xdr:cNvPr>
        <xdr:cNvSpPr>
          <a:spLocks noChangeArrowheads="1"/>
        </xdr:cNvSpPr>
      </xdr:nvSpPr>
      <xdr:spPr bwMode="auto">
        <a:xfrm>
          <a:off x="385142" y="6933434"/>
          <a:ext cx="5719141" cy="588816"/>
        </a:xfrm>
        <a:prstGeom prst="rect">
          <a:avLst/>
        </a:prstGeom>
        <a:solidFill>
          <a:srgbClr val="FFFF00"/>
        </a:solidFill>
        <a:ln w="19050">
          <a:solidFill>
            <a:schemeClr val="tx1"/>
          </a:solidFill>
          <a:miter lim="800000"/>
          <a:headEnd/>
          <a:tailEnd/>
        </a:ln>
      </xdr:spPr>
      <xdr:txBody>
        <a:bodyPr vertOverflow="clip" wrap="square" lIns="74295" tIns="8890" rIns="74295" bIns="8890" anchor="ctr" anchorCtr="0" upright="1">
          <a:spAutoFit/>
        </a:bodyPr>
        <a:lstStyle/>
        <a:p>
          <a:pPr algn="l" rtl="0">
            <a:defRPr sz="1000"/>
          </a:pPr>
          <a:r>
            <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rPr>
            <a:t>発行責任者及び担当者</a:t>
          </a:r>
        </a:p>
        <a:p>
          <a:pPr algn="l" rtl="0">
            <a:defRPr sz="1000"/>
          </a:pPr>
          <a:r>
            <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rPr>
            <a:t>　発行責任者　（役職）○○　（氏名）〇〇　〇〇（連絡先〇〇〇－〇〇〇－〇〇〇〇）</a:t>
          </a:r>
        </a:p>
        <a:p>
          <a:pPr algn="l" rtl="0">
            <a:lnSpc>
              <a:spcPts val="1200"/>
            </a:lnSpc>
            <a:defRPr sz="1000"/>
          </a:pPr>
          <a:r>
            <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rPr>
            <a:t>　発行担当者　（役職）△△　（氏名）△△　△△（連絡先〇〇〇－〇〇〇－〇〇〇〇）</a:t>
          </a:r>
          <a:endPar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cs typeface="Times New Roman"/>
          </a:endParaRPr>
        </a:p>
      </xdr:txBody>
    </xdr:sp>
    <xdr:clientData/>
  </xdr:oneCellAnchor>
  <xdr:oneCellAnchor>
    <xdr:from>
      <xdr:col>18</xdr:col>
      <xdr:colOff>231913</xdr:colOff>
      <xdr:row>7</xdr:row>
      <xdr:rowOff>397565</xdr:rowOff>
    </xdr:from>
    <xdr:ext cx="4799529" cy="746091"/>
    <xdr:sp macro="" textlink="">
      <xdr:nvSpPr>
        <xdr:cNvPr id="4" name="四角形: 角を丸くする 3">
          <a:extLst>
            <a:ext uri="{FF2B5EF4-FFF2-40B4-BE49-F238E27FC236}">
              <a16:creationId xmlns:a16="http://schemas.microsoft.com/office/drawing/2014/main" id="{D142D691-CE5F-4374-8A67-7159CCEF19DF}"/>
            </a:ext>
          </a:extLst>
        </xdr:cNvPr>
        <xdr:cNvSpPr/>
      </xdr:nvSpPr>
      <xdr:spPr>
        <a:xfrm>
          <a:off x="7437295" y="2369800"/>
          <a:ext cx="4799529" cy="746091"/>
        </a:xfrm>
        <a:prstGeom prst="roundRect">
          <a:avLst/>
        </a:prstGeom>
        <a:solidFill>
          <a:schemeClr val="accent2">
            <a:lumMod val="60000"/>
            <a:lumOff val="4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spAutoFit/>
        </a:bodyPr>
        <a:lstStyle/>
        <a:p>
          <a:pPr algn="l">
            <a:lnSpc>
              <a:spcPts val="1500"/>
            </a:lnSpc>
          </a:pPr>
          <a:r>
            <a:rPr kumimoji="1" lang="ja-JP" altLang="en-US" sz="1100">
              <a:latin typeface="UD デジタル 教科書体 NP-R" panose="02020400000000000000" pitchFamily="18" charset="-128"/>
              <a:ea typeface="UD デジタル 教科書体 NP-R" panose="02020400000000000000" pitchFamily="18" charset="-128"/>
            </a:rPr>
            <a:t>●黄色セルにご入力ください</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100">
              <a:latin typeface="UD デジタル 教科書体 NP-R" panose="02020400000000000000" pitchFamily="18" charset="-128"/>
              <a:ea typeface="UD デジタル 教科書体 NP-R" panose="02020400000000000000" pitchFamily="18" charset="-128"/>
            </a:rPr>
            <a:t>●水色セルは計算式が入っているためノータッチ</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100">
              <a:latin typeface="UD デジタル 教科書体 NP-R" panose="02020400000000000000" pitchFamily="18" charset="-128"/>
              <a:ea typeface="UD デジタル 教科書体 NP-R" panose="02020400000000000000" pitchFamily="18" charset="-128"/>
            </a:rPr>
            <a:t>（経費所要額調書シートを入力すると水色セルに自動入力されます）</a:t>
          </a:r>
          <a:endParaRPr kumimoji="1" lang="en-US" altLang="ja-JP" sz="1100">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tabSelected="1" view="pageBreakPreview" zoomScaleNormal="100" zoomScaleSheetLayoutView="100" workbookViewId="0"/>
  </sheetViews>
  <sheetFormatPr defaultColWidth="9" defaultRowHeight="15"/>
  <cols>
    <col min="1" max="1" width="1.625" style="1" customWidth="1"/>
    <col min="2" max="3" width="9.875" style="1" customWidth="1"/>
    <col min="4" max="4" width="12.125" style="1" customWidth="1"/>
    <col min="5" max="5" width="13.25" style="1" bestFit="1" customWidth="1"/>
    <col min="6" max="13" width="12.125" style="1" customWidth="1"/>
    <col min="14" max="14" width="1.5" style="1" customWidth="1"/>
    <col min="15" max="16384" width="9" style="1"/>
  </cols>
  <sheetData>
    <row r="1" spans="1:14" ht="18" customHeight="1">
      <c r="A1" s="147"/>
      <c r="B1" s="177"/>
      <c r="C1" s="177"/>
      <c r="D1" s="177"/>
      <c r="E1" s="177"/>
      <c r="F1" s="177"/>
      <c r="G1" s="177"/>
      <c r="H1" s="177"/>
      <c r="I1" s="177"/>
      <c r="J1" s="177"/>
      <c r="K1" s="177"/>
      <c r="L1" s="147"/>
      <c r="M1" s="147"/>
    </row>
    <row r="2" spans="1:14" ht="30" customHeight="1">
      <c r="A2" s="147"/>
      <c r="B2" s="185" t="s">
        <v>105</v>
      </c>
      <c r="C2" s="185"/>
      <c r="D2" s="185"/>
      <c r="E2" s="185"/>
      <c r="F2" s="185"/>
      <c r="G2" s="185"/>
      <c r="H2" s="185"/>
      <c r="I2" s="185"/>
      <c r="J2" s="185"/>
      <c r="K2" s="185"/>
      <c r="L2" s="185"/>
      <c r="M2" s="158"/>
    </row>
    <row r="3" spans="1:14" ht="18" customHeight="1">
      <c r="A3" s="147"/>
      <c r="B3" s="148"/>
      <c r="C3" s="148"/>
      <c r="D3" s="148"/>
      <c r="E3" s="148"/>
      <c r="F3" s="148"/>
      <c r="G3" s="148"/>
      <c r="H3" s="148"/>
      <c r="I3" s="148"/>
      <c r="J3" s="148"/>
      <c r="K3" s="148"/>
      <c r="L3" s="148"/>
      <c r="M3" s="148"/>
    </row>
    <row r="4" spans="1:14" ht="18" customHeight="1">
      <c r="A4" s="147"/>
      <c r="B4" s="148"/>
      <c r="C4" s="148"/>
      <c r="D4" s="148"/>
      <c r="E4" s="148"/>
      <c r="F4" s="148"/>
      <c r="G4" s="148"/>
      <c r="H4" s="168" t="s">
        <v>95</v>
      </c>
      <c r="I4" s="192"/>
      <c r="J4" s="192"/>
      <c r="K4" s="192"/>
      <c r="L4" s="192"/>
      <c r="M4" s="148"/>
    </row>
    <row r="5" spans="1:14" ht="18" customHeight="1">
      <c r="A5" s="147"/>
      <c r="B5" s="149"/>
      <c r="C5" s="149"/>
      <c r="D5" s="149"/>
      <c r="E5" s="149"/>
      <c r="F5" s="149"/>
      <c r="G5" s="149"/>
      <c r="H5" s="149"/>
      <c r="I5" s="149"/>
      <c r="J5" s="149"/>
      <c r="K5" s="149"/>
      <c r="L5" s="149"/>
      <c r="M5" s="149"/>
    </row>
    <row r="6" spans="1:14" ht="18" customHeight="1">
      <c r="A6" s="147"/>
      <c r="B6" s="178" t="s">
        <v>0</v>
      </c>
      <c r="C6" s="179"/>
      <c r="D6" s="150" t="s">
        <v>1</v>
      </c>
      <c r="E6" s="150" t="s">
        <v>2</v>
      </c>
      <c r="F6" s="150" t="s">
        <v>3</v>
      </c>
      <c r="G6" s="150" t="s">
        <v>4</v>
      </c>
      <c r="H6" s="150"/>
      <c r="I6" s="150"/>
      <c r="J6" s="150"/>
      <c r="K6" s="150"/>
      <c r="L6" s="150"/>
      <c r="M6" s="150" t="s">
        <v>110</v>
      </c>
      <c r="N6" s="159"/>
    </row>
    <row r="7" spans="1:14" ht="18" customHeight="1">
      <c r="A7" s="147"/>
      <c r="B7" s="180"/>
      <c r="C7" s="181"/>
      <c r="D7" s="151"/>
      <c r="E7" s="151" t="s">
        <v>5</v>
      </c>
      <c r="F7" s="152"/>
      <c r="G7" s="152" t="s">
        <v>26</v>
      </c>
      <c r="H7" s="152" t="s">
        <v>24</v>
      </c>
      <c r="I7" s="152" t="s">
        <v>6</v>
      </c>
      <c r="J7" s="152" t="s">
        <v>25</v>
      </c>
      <c r="K7" s="152" t="s">
        <v>7</v>
      </c>
      <c r="L7" s="152" t="s">
        <v>107</v>
      </c>
      <c r="M7" s="152" t="s">
        <v>111</v>
      </c>
      <c r="N7" s="184"/>
    </row>
    <row r="8" spans="1:14" ht="18" customHeight="1">
      <c r="A8" s="147"/>
      <c r="B8" s="180"/>
      <c r="C8" s="181"/>
      <c r="D8" s="151"/>
      <c r="E8" s="151"/>
      <c r="F8" s="151"/>
      <c r="G8" s="151"/>
      <c r="H8" s="151"/>
      <c r="I8" s="151"/>
      <c r="J8" s="151"/>
      <c r="K8" s="151"/>
      <c r="L8" s="151"/>
      <c r="M8" s="151"/>
      <c r="N8" s="184"/>
    </row>
    <row r="9" spans="1:14" ht="18" customHeight="1">
      <c r="A9" s="147"/>
      <c r="B9" s="182"/>
      <c r="C9" s="183"/>
      <c r="D9" s="153" t="s">
        <v>9</v>
      </c>
      <c r="E9" s="153" t="s">
        <v>10</v>
      </c>
      <c r="F9" s="153" t="s">
        <v>22</v>
      </c>
      <c r="G9" s="153" t="s">
        <v>11</v>
      </c>
      <c r="H9" s="153" t="s">
        <v>12</v>
      </c>
      <c r="I9" s="153" t="s">
        <v>13</v>
      </c>
      <c r="J9" s="153" t="s">
        <v>14</v>
      </c>
      <c r="K9" s="153" t="s">
        <v>15</v>
      </c>
      <c r="L9" s="153" t="s">
        <v>108</v>
      </c>
      <c r="M9" s="153" t="s">
        <v>109</v>
      </c>
      <c r="N9" s="160"/>
    </row>
    <row r="10" spans="1:14" ht="18" customHeight="1">
      <c r="A10" s="129"/>
      <c r="B10" s="186" t="s">
        <v>23</v>
      </c>
      <c r="C10" s="187"/>
      <c r="D10" s="154" t="s">
        <v>16</v>
      </c>
      <c r="E10" s="154" t="s">
        <v>16</v>
      </c>
      <c r="F10" s="154" t="s">
        <v>16</v>
      </c>
      <c r="G10" s="154" t="s">
        <v>16</v>
      </c>
      <c r="H10" s="154" t="s">
        <v>16</v>
      </c>
      <c r="I10" s="154" t="s">
        <v>16</v>
      </c>
      <c r="J10" s="154" t="s">
        <v>16</v>
      </c>
      <c r="K10" s="154" t="s">
        <v>16</v>
      </c>
      <c r="L10" s="154" t="s">
        <v>16</v>
      </c>
      <c r="M10" s="154" t="s">
        <v>16</v>
      </c>
      <c r="N10" s="161"/>
    </row>
    <row r="11" spans="1:14" ht="18" customHeight="1">
      <c r="A11" s="129"/>
      <c r="B11" s="188"/>
      <c r="C11" s="189"/>
      <c r="D11" s="155"/>
      <c r="E11" s="155"/>
      <c r="F11" s="147"/>
      <c r="G11" s="155"/>
      <c r="H11" s="155"/>
      <c r="I11" s="155"/>
      <c r="J11" s="155"/>
      <c r="K11" s="155"/>
      <c r="L11" s="155"/>
      <c r="M11" s="155"/>
      <c r="N11" s="161"/>
    </row>
    <row r="12" spans="1:14" ht="18" customHeight="1">
      <c r="A12" s="129"/>
      <c r="B12" s="188"/>
      <c r="C12" s="189"/>
      <c r="D12" s="155"/>
      <c r="E12" s="155"/>
      <c r="F12" s="155"/>
      <c r="G12" s="155"/>
      <c r="H12" s="155"/>
      <c r="I12" s="155"/>
      <c r="J12" s="155"/>
      <c r="K12" s="155"/>
      <c r="L12" s="155"/>
      <c r="M12" s="155"/>
      <c r="N12" s="161"/>
    </row>
    <row r="13" spans="1:14" ht="18" customHeight="1">
      <c r="A13" s="129"/>
      <c r="B13" s="188"/>
      <c r="C13" s="189"/>
      <c r="D13" s="155"/>
      <c r="E13" s="155"/>
      <c r="F13" s="155"/>
      <c r="G13" s="155"/>
      <c r="H13" s="155"/>
      <c r="I13" s="155"/>
      <c r="J13" s="155"/>
      <c r="K13" s="155"/>
      <c r="L13" s="155"/>
      <c r="M13" s="155"/>
      <c r="N13" s="161"/>
    </row>
    <row r="14" spans="1:14" ht="18" customHeight="1">
      <c r="A14" s="129"/>
      <c r="B14" s="188"/>
      <c r="C14" s="189"/>
      <c r="D14" s="156"/>
      <c r="E14" s="156"/>
      <c r="F14" s="157"/>
      <c r="G14" s="156"/>
      <c r="H14" s="156"/>
      <c r="I14" s="156"/>
      <c r="J14" s="156"/>
      <c r="K14" s="156"/>
      <c r="L14" s="155"/>
      <c r="M14" s="155"/>
      <c r="N14" s="161"/>
    </row>
    <row r="15" spans="1:14" ht="18" customHeight="1">
      <c r="A15" s="129"/>
      <c r="B15" s="188"/>
      <c r="C15" s="189"/>
      <c r="D15" s="140"/>
      <c r="E15" s="140"/>
      <c r="F15" s="162">
        <f>D15-E15</f>
        <v>0</v>
      </c>
      <c r="G15" s="140"/>
      <c r="H15" s="140"/>
      <c r="I15" s="162">
        <f>MIN(G15,H15)</f>
        <v>0</v>
      </c>
      <c r="J15" s="162">
        <f>MIN(F15,I15)</f>
        <v>0</v>
      </c>
      <c r="K15" s="141">
        <f>ROUNDDOWN(J15,-3)</f>
        <v>0</v>
      </c>
      <c r="L15" s="140"/>
      <c r="M15" s="162">
        <f>L15-K15</f>
        <v>0</v>
      </c>
      <c r="N15" s="161"/>
    </row>
    <row r="16" spans="1:14" ht="18" customHeight="1">
      <c r="A16" s="129"/>
      <c r="B16" s="188"/>
      <c r="C16" s="189"/>
      <c r="D16" s="155"/>
      <c r="E16" s="155"/>
      <c r="F16" s="155"/>
      <c r="G16" s="155"/>
      <c r="H16" s="155"/>
      <c r="I16" s="155"/>
      <c r="J16" s="155"/>
      <c r="K16" s="155"/>
      <c r="L16" s="155"/>
      <c r="M16" s="155"/>
      <c r="N16" s="161"/>
    </row>
    <row r="17" spans="1:14" ht="18" customHeight="1">
      <c r="A17" s="129"/>
      <c r="B17" s="188"/>
      <c r="C17" s="189"/>
      <c r="D17" s="155"/>
      <c r="E17" s="155"/>
      <c r="F17" s="155"/>
      <c r="G17" s="155"/>
      <c r="H17" s="155"/>
      <c r="I17" s="155"/>
      <c r="J17" s="155"/>
      <c r="K17" s="155"/>
      <c r="L17" s="155"/>
      <c r="M17" s="155"/>
      <c r="N17" s="161"/>
    </row>
    <row r="18" spans="1:14" ht="18" customHeight="1">
      <c r="A18" s="129"/>
      <c r="B18" s="188"/>
      <c r="C18" s="189"/>
      <c r="D18" s="155"/>
      <c r="E18" s="155"/>
      <c r="F18" s="155"/>
      <c r="G18" s="155"/>
      <c r="H18" s="155"/>
      <c r="I18" s="155"/>
      <c r="J18" s="155"/>
      <c r="K18" s="155"/>
      <c r="L18" s="155"/>
      <c r="M18" s="155"/>
      <c r="N18" s="161"/>
    </row>
    <row r="19" spans="1:14" ht="18" customHeight="1">
      <c r="A19" s="129"/>
      <c r="B19" s="188"/>
      <c r="C19" s="189"/>
      <c r="D19" s="155"/>
      <c r="E19" s="155"/>
      <c r="F19" s="155"/>
      <c r="G19" s="155"/>
      <c r="H19" s="155"/>
      <c r="I19" s="155"/>
      <c r="J19" s="155"/>
      <c r="K19" s="155"/>
      <c r="L19" s="155"/>
      <c r="M19" s="155"/>
      <c r="N19" s="161"/>
    </row>
    <row r="20" spans="1:14" ht="18" customHeight="1">
      <c r="A20" s="129"/>
      <c r="B20" s="190"/>
      <c r="C20" s="191"/>
      <c r="D20" s="155"/>
      <c r="E20" s="155"/>
      <c r="F20" s="155"/>
      <c r="G20" s="155"/>
      <c r="H20" s="155"/>
      <c r="I20" s="155"/>
      <c r="J20" s="155"/>
      <c r="K20" s="155"/>
      <c r="L20" s="155"/>
      <c r="M20" s="155"/>
      <c r="N20" s="161"/>
    </row>
    <row r="21" spans="1:14" ht="18" customHeight="1">
      <c r="A21" s="129"/>
      <c r="B21" s="174" t="s">
        <v>17</v>
      </c>
      <c r="C21" s="175"/>
      <c r="D21" s="163">
        <f>SUM(D11:D20)</f>
        <v>0</v>
      </c>
      <c r="E21" s="163">
        <f t="shared" ref="E21:I21" si="0">SUM(E11:E20)</f>
        <v>0</v>
      </c>
      <c r="F21" s="163">
        <f t="shared" si="0"/>
        <v>0</v>
      </c>
      <c r="G21" s="163">
        <f t="shared" si="0"/>
        <v>0</v>
      </c>
      <c r="H21" s="163">
        <f t="shared" si="0"/>
        <v>0</v>
      </c>
      <c r="I21" s="163">
        <f t="shared" si="0"/>
        <v>0</v>
      </c>
      <c r="J21" s="163">
        <f>SUM(J11:J20)</f>
        <v>0</v>
      </c>
      <c r="K21" s="163">
        <f>SUM(K11:K20)</f>
        <v>0</v>
      </c>
      <c r="L21" s="163">
        <f t="shared" ref="L21:M21" si="1">SUM(L11:L20)</f>
        <v>0</v>
      </c>
      <c r="M21" s="163">
        <f t="shared" si="1"/>
        <v>0</v>
      </c>
      <c r="N21" s="161"/>
    </row>
    <row r="22" spans="1:14" ht="18" customHeight="1">
      <c r="A22" s="129"/>
      <c r="B22" s="164"/>
      <c r="C22" s="164"/>
      <c r="D22" s="165"/>
      <c r="E22" s="165"/>
      <c r="F22" s="165"/>
      <c r="G22" s="165"/>
      <c r="H22" s="165"/>
      <c r="I22" s="165"/>
      <c r="J22" s="165"/>
      <c r="K22" s="165"/>
      <c r="L22" s="165"/>
      <c r="M22" s="166"/>
    </row>
    <row r="23" spans="1:14" ht="18" customHeight="1">
      <c r="A23" s="129"/>
      <c r="B23" s="176" t="s">
        <v>18</v>
      </c>
      <c r="C23" s="176"/>
      <c r="D23" s="176"/>
      <c r="E23" s="176"/>
      <c r="F23" s="176"/>
      <c r="G23" s="176"/>
      <c r="H23" s="176"/>
      <c r="I23" s="176"/>
      <c r="J23" s="176"/>
      <c r="K23" s="176"/>
      <c r="L23" s="166"/>
      <c r="M23" s="166"/>
    </row>
    <row r="24" spans="1:14" ht="18" customHeight="1">
      <c r="A24" s="129"/>
      <c r="B24" s="176" t="s">
        <v>19</v>
      </c>
      <c r="C24" s="176"/>
      <c r="D24" s="176"/>
      <c r="E24" s="176"/>
      <c r="F24" s="176"/>
      <c r="G24" s="176"/>
      <c r="H24" s="176"/>
      <c r="I24" s="176"/>
      <c r="J24" s="176"/>
      <c r="K24" s="176"/>
      <c r="L24" s="166"/>
      <c r="M24" s="166"/>
    </row>
    <row r="25" spans="1:14" ht="18" customHeight="1">
      <c r="A25" s="129"/>
      <c r="B25" s="176" t="s">
        <v>20</v>
      </c>
      <c r="C25" s="176"/>
      <c r="D25" s="176"/>
      <c r="E25" s="176"/>
      <c r="F25" s="176"/>
      <c r="G25" s="176"/>
      <c r="H25" s="176"/>
      <c r="I25" s="176"/>
      <c r="J25" s="176"/>
      <c r="K25" s="176"/>
      <c r="L25" s="166"/>
      <c r="M25" s="166"/>
    </row>
    <row r="26" spans="1:14" ht="18" customHeight="1">
      <c r="A26" s="129"/>
      <c r="B26" s="176" t="s">
        <v>21</v>
      </c>
      <c r="C26" s="176"/>
      <c r="D26" s="176"/>
      <c r="E26" s="176"/>
      <c r="F26" s="176"/>
      <c r="G26" s="176"/>
      <c r="H26" s="176"/>
      <c r="I26" s="176"/>
      <c r="J26" s="176"/>
      <c r="K26" s="176"/>
      <c r="L26" s="147"/>
      <c r="M26" s="147"/>
    </row>
    <row r="27" spans="1:14" ht="18" customHeight="1"/>
    <row r="28" spans="1:14" ht="18" customHeight="1"/>
  </sheetData>
  <sheetProtection algorithmName="SHA-512" hashValue="0DTBgbzl3HEaJJYr22f1q8H4BKD0T9PaR2kEXztA8N6yZAjJ0GWI7B4hYygjjZu9KCvayzfPqvcwGjLya/ltOg==" saltValue="PXMeZsJZGk72KZJU37+IhA==" spinCount="100000" sheet="1" objects="1" scenarios="1"/>
  <mergeCells count="11">
    <mergeCell ref="B1:K1"/>
    <mergeCell ref="B6:C9"/>
    <mergeCell ref="N7:N8"/>
    <mergeCell ref="B2:L2"/>
    <mergeCell ref="B10:C20"/>
    <mergeCell ref="I4:L4"/>
    <mergeCell ref="B21:C21"/>
    <mergeCell ref="B23:K23"/>
    <mergeCell ref="B24:K24"/>
    <mergeCell ref="B25:K25"/>
    <mergeCell ref="B26:K26"/>
  </mergeCells>
  <phoneticPr fontId="2"/>
  <printOptions horizontalCentered="1"/>
  <pageMargins left="0.39370078740157483" right="0.39370078740157483" top="0.98425196850393704" bottom="0.47244094488188981" header="0.51181102362204722" footer="0.51181102362204722"/>
  <pageSetup paperSize="9" scale="98"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1B979-6213-422F-AE0C-AB66F2F5BCAA}">
  <dimension ref="A1:M28"/>
  <sheetViews>
    <sheetView view="pageBreakPreview" zoomScaleNormal="100" zoomScaleSheetLayoutView="100" workbookViewId="0"/>
  </sheetViews>
  <sheetFormatPr defaultColWidth="9" defaultRowHeight="15"/>
  <cols>
    <col min="1" max="1" width="1.625" style="1" customWidth="1"/>
    <col min="2" max="3" width="9.875" style="1" customWidth="1"/>
    <col min="4" max="4" width="12.125" style="1" customWidth="1"/>
    <col min="5" max="5" width="13.25" style="1" bestFit="1" customWidth="1"/>
    <col min="6" max="13" width="12.125" style="1" customWidth="1"/>
    <col min="14" max="14" width="1.5" style="1" customWidth="1"/>
    <col min="15" max="16384" width="9" style="1"/>
  </cols>
  <sheetData>
    <row r="1" spans="1:13" ht="18" customHeight="1">
      <c r="A1" s="129"/>
      <c r="B1" s="172"/>
      <c r="C1" s="171"/>
      <c r="D1" s="171"/>
      <c r="E1" s="171"/>
      <c r="F1" s="171"/>
      <c r="G1" s="171"/>
      <c r="H1" s="171"/>
      <c r="I1" s="171"/>
      <c r="J1" s="171"/>
      <c r="K1" s="171"/>
      <c r="L1" s="129"/>
      <c r="M1" s="129"/>
    </row>
    <row r="2" spans="1:13" ht="30" customHeight="1">
      <c r="A2" s="129"/>
      <c r="B2" s="185" t="s">
        <v>105</v>
      </c>
      <c r="C2" s="185"/>
      <c r="D2" s="185"/>
      <c r="E2" s="185"/>
      <c r="F2" s="185"/>
      <c r="G2" s="185"/>
      <c r="H2" s="185"/>
      <c r="I2" s="185"/>
      <c r="J2" s="185"/>
      <c r="K2" s="185"/>
      <c r="L2" s="185"/>
      <c r="M2" s="146"/>
    </row>
    <row r="3" spans="1:13" ht="18" customHeight="1">
      <c r="A3" s="129"/>
      <c r="B3" s="130"/>
      <c r="C3" s="130"/>
      <c r="D3" s="130"/>
      <c r="E3" s="130"/>
      <c r="F3" s="130"/>
      <c r="G3" s="130"/>
      <c r="H3" s="130"/>
      <c r="I3" s="130"/>
      <c r="J3" s="130"/>
      <c r="K3" s="130"/>
      <c r="L3" s="130"/>
      <c r="M3" s="130"/>
    </row>
    <row r="4" spans="1:13" ht="18" customHeight="1">
      <c r="A4" s="129"/>
      <c r="B4" s="130"/>
      <c r="C4" s="130"/>
      <c r="D4" s="130"/>
      <c r="E4" s="130"/>
      <c r="F4" s="130"/>
      <c r="G4" s="130"/>
      <c r="H4" s="167" t="s">
        <v>95</v>
      </c>
      <c r="I4" s="192" t="s">
        <v>96</v>
      </c>
      <c r="J4" s="192"/>
      <c r="K4" s="192"/>
      <c r="L4" s="192"/>
      <c r="M4" s="130"/>
    </row>
    <row r="5" spans="1:13" ht="18" customHeight="1">
      <c r="A5" s="129"/>
      <c r="B5" s="131"/>
      <c r="C5" s="131"/>
      <c r="D5" s="131"/>
      <c r="E5" s="131"/>
      <c r="F5" s="131"/>
      <c r="G5" s="131"/>
      <c r="H5" s="131"/>
      <c r="I5" s="131"/>
      <c r="J5" s="131"/>
      <c r="K5" s="131"/>
      <c r="L5" s="131"/>
      <c r="M5" s="131"/>
    </row>
    <row r="6" spans="1:13" ht="18" customHeight="1">
      <c r="A6" s="129"/>
      <c r="B6" s="193" t="s">
        <v>0</v>
      </c>
      <c r="C6" s="194"/>
      <c r="D6" s="132" t="s">
        <v>1</v>
      </c>
      <c r="E6" s="132" t="s">
        <v>2</v>
      </c>
      <c r="F6" s="132" t="s">
        <v>3</v>
      </c>
      <c r="G6" s="132" t="s">
        <v>4</v>
      </c>
      <c r="H6" s="132"/>
      <c r="I6" s="132"/>
      <c r="J6" s="132"/>
      <c r="K6" s="132"/>
      <c r="L6" s="150"/>
      <c r="M6" s="150" t="s">
        <v>110</v>
      </c>
    </row>
    <row r="7" spans="1:13" ht="18" customHeight="1">
      <c r="A7" s="129"/>
      <c r="B7" s="195"/>
      <c r="C7" s="196"/>
      <c r="D7" s="133"/>
      <c r="E7" s="133" t="s">
        <v>5</v>
      </c>
      <c r="F7" s="134"/>
      <c r="G7" s="134" t="s">
        <v>26</v>
      </c>
      <c r="H7" s="134" t="s">
        <v>24</v>
      </c>
      <c r="I7" s="134" t="s">
        <v>6</v>
      </c>
      <c r="J7" s="134" t="s">
        <v>25</v>
      </c>
      <c r="K7" s="134" t="s">
        <v>7</v>
      </c>
      <c r="L7" s="152" t="s">
        <v>107</v>
      </c>
      <c r="M7" s="152" t="s">
        <v>111</v>
      </c>
    </row>
    <row r="8" spans="1:13" ht="18" customHeight="1">
      <c r="A8" s="129"/>
      <c r="B8" s="195"/>
      <c r="C8" s="196"/>
      <c r="D8" s="133"/>
      <c r="E8" s="133"/>
      <c r="F8" s="133"/>
      <c r="G8" s="133"/>
      <c r="H8" s="133"/>
      <c r="I8" s="133"/>
      <c r="J8" s="133"/>
      <c r="K8" s="133"/>
      <c r="L8" s="151"/>
      <c r="M8" s="151"/>
    </row>
    <row r="9" spans="1:13" ht="18" customHeight="1">
      <c r="A9" s="129"/>
      <c r="B9" s="197"/>
      <c r="C9" s="198"/>
      <c r="D9" s="135" t="s">
        <v>9</v>
      </c>
      <c r="E9" s="135" t="s">
        <v>10</v>
      </c>
      <c r="F9" s="135" t="s">
        <v>22</v>
      </c>
      <c r="G9" s="135" t="s">
        <v>11</v>
      </c>
      <c r="H9" s="135" t="s">
        <v>12</v>
      </c>
      <c r="I9" s="135" t="s">
        <v>13</v>
      </c>
      <c r="J9" s="135" t="s">
        <v>14</v>
      </c>
      <c r="K9" s="135" t="s">
        <v>15</v>
      </c>
      <c r="L9" s="153" t="s">
        <v>108</v>
      </c>
      <c r="M9" s="153" t="s">
        <v>109</v>
      </c>
    </row>
    <row r="10" spans="1:13" ht="18" customHeight="1">
      <c r="A10" s="129"/>
      <c r="B10" s="202" t="s">
        <v>23</v>
      </c>
      <c r="C10" s="203"/>
      <c r="D10" s="136" t="s">
        <v>16</v>
      </c>
      <c r="E10" s="136" t="s">
        <v>16</v>
      </c>
      <c r="F10" s="136" t="s">
        <v>16</v>
      </c>
      <c r="G10" s="136" t="s">
        <v>16</v>
      </c>
      <c r="H10" s="136" t="s">
        <v>16</v>
      </c>
      <c r="I10" s="136" t="s">
        <v>16</v>
      </c>
      <c r="J10" s="136" t="s">
        <v>16</v>
      </c>
      <c r="K10" s="136" t="s">
        <v>16</v>
      </c>
      <c r="L10" s="154" t="s">
        <v>16</v>
      </c>
      <c r="M10" s="154" t="s">
        <v>16</v>
      </c>
    </row>
    <row r="11" spans="1:13" ht="18" customHeight="1">
      <c r="A11" s="129"/>
      <c r="B11" s="204"/>
      <c r="C11" s="205"/>
      <c r="D11" s="137"/>
      <c r="E11" s="137"/>
      <c r="F11" s="129"/>
      <c r="G11" s="137"/>
      <c r="H11" s="137"/>
      <c r="I11" s="137"/>
      <c r="J11" s="137"/>
      <c r="K11" s="137"/>
      <c r="L11" s="155"/>
      <c r="M11" s="155"/>
    </row>
    <row r="12" spans="1:13" ht="18" customHeight="1">
      <c r="A12" s="129"/>
      <c r="B12" s="204"/>
      <c r="C12" s="205"/>
      <c r="D12" s="137"/>
      <c r="E12" s="137"/>
      <c r="F12" s="137"/>
      <c r="G12" s="137"/>
      <c r="H12" s="137"/>
      <c r="I12" s="137"/>
      <c r="J12" s="137"/>
      <c r="K12" s="137"/>
      <c r="L12" s="155"/>
      <c r="M12" s="155"/>
    </row>
    <row r="13" spans="1:13" ht="18" customHeight="1">
      <c r="A13" s="129"/>
      <c r="B13" s="204"/>
      <c r="C13" s="205"/>
      <c r="D13" s="137"/>
      <c r="E13" s="137"/>
      <c r="F13" s="137"/>
      <c r="G13" s="137"/>
      <c r="H13" s="137"/>
      <c r="I13" s="137"/>
      <c r="J13" s="137"/>
      <c r="K13" s="137"/>
      <c r="L13" s="155"/>
      <c r="M13" s="155"/>
    </row>
    <row r="14" spans="1:13" ht="18" customHeight="1">
      <c r="A14" s="129"/>
      <c r="B14" s="204"/>
      <c r="C14" s="205"/>
      <c r="D14" s="138"/>
      <c r="E14" s="138"/>
      <c r="F14" s="139"/>
      <c r="G14" s="138"/>
      <c r="H14" s="138"/>
      <c r="I14" s="138"/>
      <c r="J14" s="138"/>
      <c r="K14" s="138"/>
      <c r="L14" s="155"/>
      <c r="M14" s="155"/>
    </row>
    <row r="15" spans="1:13" ht="18" customHeight="1">
      <c r="A15" s="129"/>
      <c r="B15" s="204"/>
      <c r="C15" s="205"/>
      <c r="D15" s="140">
        <v>613722</v>
      </c>
      <c r="E15" s="140">
        <v>0</v>
      </c>
      <c r="F15" s="141">
        <f>D15-E15</f>
        <v>613722</v>
      </c>
      <c r="G15" s="140">
        <v>613722</v>
      </c>
      <c r="H15" s="140">
        <v>559200</v>
      </c>
      <c r="I15" s="141">
        <f>MIN(G15,H15)</f>
        <v>559200</v>
      </c>
      <c r="J15" s="141">
        <f>MIN(F15,I15)</f>
        <v>559200</v>
      </c>
      <c r="K15" s="141">
        <f>ROUNDDOWN(J15,-3)</f>
        <v>559000</v>
      </c>
      <c r="L15" s="173">
        <v>559000</v>
      </c>
      <c r="M15" s="162">
        <f>L15-K15</f>
        <v>0</v>
      </c>
    </row>
    <row r="16" spans="1:13" ht="18" customHeight="1">
      <c r="A16" s="129"/>
      <c r="B16" s="204"/>
      <c r="C16" s="205"/>
      <c r="D16" s="137"/>
      <c r="E16" s="137"/>
      <c r="F16" s="137"/>
      <c r="G16" s="137"/>
      <c r="H16" s="137"/>
      <c r="I16" s="137"/>
      <c r="J16" s="137"/>
      <c r="K16" s="137"/>
      <c r="L16" s="155"/>
      <c r="M16" s="155"/>
    </row>
    <row r="17" spans="1:13" ht="18" customHeight="1">
      <c r="A17" s="129"/>
      <c r="B17" s="204"/>
      <c r="C17" s="205"/>
      <c r="D17" s="137"/>
      <c r="E17" s="137"/>
      <c r="F17" s="137"/>
      <c r="G17" s="137"/>
      <c r="H17" s="137"/>
      <c r="I17" s="137"/>
      <c r="J17" s="137"/>
      <c r="K17" s="137"/>
      <c r="L17" s="155"/>
      <c r="M17" s="155"/>
    </row>
    <row r="18" spans="1:13" ht="18" customHeight="1">
      <c r="A18" s="129"/>
      <c r="B18" s="204"/>
      <c r="C18" s="205"/>
      <c r="D18" s="137"/>
      <c r="E18" s="137"/>
      <c r="F18" s="137"/>
      <c r="G18" s="137"/>
      <c r="H18" s="137"/>
      <c r="I18" s="137"/>
      <c r="J18" s="137"/>
      <c r="K18" s="137"/>
      <c r="L18" s="155"/>
      <c r="M18" s="155"/>
    </row>
    <row r="19" spans="1:13" ht="18" customHeight="1">
      <c r="A19" s="129"/>
      <c r="B19" s="204"/>
      <c r="C19" s="205"/>
      <c r="D19" s="137"/>
      <c r="E19" s="137"/>
      <c r="F19" s="137"/>
      <c r="G19" s="137"/>
      <c r="H19" s="137"/>
      <c r="I19" s="137"/>
      <c r="J19" s="137"/>
      <c r="K19" s="137"/>
      <c r="L19" s="155"/>
      <c r="M19" s="155"/>
    </row>
    <row r="20" spans="1:13" ht="18" customHeight="1">
      <c r="A20" s="129"/>
      <c r="B20" s="206"/>
      <c r="C20" s="207"/>
      <c r="D20" s="137"/>
      <c r="E20" s="137"/>
      <c r="F20" s="137"/>
      <c r="G20" s="137"/>
      <c r="H20" s="137"/>
      <c r="I20" s="137"/>
      <c r="J20" s="137"/>
      <c r="K20" s="137"/>
      <c r="L20" s="155"/>
      <c r="M20" s="155"/>
    </row>
    <row r="21" spans="1:13" ht="18" customHeight="1">
      <c r="A21" s="129"/>
      <c r="B21" s="200" t="s">
        <v>17</v>
      </c>
      <c r="C21" s="201"/>
      <c r="D21" s="142">
        <f>SUM(D11:D20)</f>
        <v>613722</v>
      </c>
      <c r="E21" s="142">
        <f t="shared" ref="E21:I21" si="0">SUM(E11:E20)</f>
        <v>0</v>
      </c>
      <c r="F21" s="142">
        <f t="shared" si="0"/>
        <v>613722</v>
      </c>
      <c r="G21" s="142">
        <f t="shared" si="0"/>
        <v>613722</v>
      </c>
      <c r="H21" s="142">
        <f t="shared" si="0"/>
        <v>559200</v>
      </c>
      <c r="I21" s="142">
        <f t="shared" si="0"/>
        <v>559200</v>
      </c>
      <c r="J21" s="142">
        <f>SUM(J11:J20)</f>
        <v>559200</v>
      </c>
      <c r="K21" s="142">
        <f>SUM(K11:K20)</f>
        <v>559000</v>
      </c>
      <c r="L21" s="163">
        <f t="shared" ref="L21:M21" si="1">SUM(L11:L20)</f>
        <v>559000</v>
      </c>
      <c r="M21" s="163">
        <f t="shared" si="1"/>
        <v>0</v>
      </c>
    </row>
    <row r="22" spans="1:13" ht="18" customHeight="1">
      <c r="A22" s="129"/>
      <c r="B22" s="143"/>
      <c r="C22" s="143"/>
      <c r="D22" s="144"/>
      <c r="E22" s="144"/>
      <c r="F22" s="144"/>
      <c r="G22" s="144"/>
      <c r="H22" s="144"/>
      <c r="I22" s="144"/>
      <c r="J22" s="144"/>
      <c r="K22" s="144"/>
      <c r="L22" s="144"/>
      <c r="M22" s="145"/>
    </row>
    <row r="23" spans="1:13" ht="18" customHeight="1">
      <c r="A23" s="129"/>
      <c r="B23" s="199" t="s">
        <v>18</v>
      </c>
      <c r="C23" s="199"/>
      <c r="D23" s="199"/>
      <c r="E23" s="199"/>
      <c r="F23" s="199"/>
      <c r="G23" s="199"/>
      <c r="H23" s="199"/>
      <c r="I23" s="199"/>
      <c r="J23" s="199"/>
      <c r="K23" s="199"/>
      <c r="L23" s="145"/>
      <c r="M23" s="145"/>
    </row>
    <row r="24" spans="1:13" ht="18" customHeight="1">
      <c r="A24" s="129"/>
      <c r="B24" s="199" t="s">
        <v>19</v>
      </c>
      <c r="C24" s="199"/>
      <c r="D24" s="199"/>
      <c r="E24" s="199"/>
      <c r="F24" s="199"/>
      <c r="G24" s="199"/>
      <c r="H24" s="199"/>
      <c r="I24" s="199"/>
      <c r="J24" s="199"/>
      <c r="K24" s="199"/>
      <c r="L24" s="145"/>
      <c r="M24" s="145"/>
    </row>
    <row r="25" spans="1:13" ht="18" customHeight="1">
      <c r="A25" s="129"/>
      <c r="B25" s="199" t="s">
        <v>20</v>
      </c>
      <c r="C25" s="199"/>
      <c r="D25" s="199"/>
      <c r="E25" s="199"/>
      <c r="F25" s="199"/>
      <c r="G25" s="199"/>
      <c r="H25" s="199"/>
      <c r="I25" s="199"/>
      <c r="J25" s="199"/>
      <c r="K25" s="199"/>
      <c r="L25" s="145"/>
      <c r="M25" s="145"/>
    </row>
    <row r="26" spans="1:13" ht="18" customHeight="1">
      <c r="A26" s="129"/>
      <c r="B26" s="199" t="s">
        <v>21</v>
      </c>
      <c r="C26" s="199"/>
      <c r="D26" s="199"/>
      <c r="E26" s="199"/>
      <c r="F26" s="199"/>
      <c r="G26" s="199"/>
      <c r="H26" s="199"/>
      <c r="I26" s="199"/>
      <c r="J26" s="199"/>
      <c r="K26" s="199"/>
      <c r="L26" s="129"/>
      <c r="M26" s="129"/>
    </row>
    <row r="27" spans="1:13" ht="18" customHeight="1"/>
    <row r="28" spans="1:13" ht="18" customHeight="1"/>
  </sheetData>
  <mergeCells count="9">
    <mergeCell ref="B2:L2"/>
    <mergeCell ref="B6:C9"/>
    <mergeCell ref="B26:K26"/>
    <mergeCell ref="B21:C21"/>
    <mergeCell ref="B23:K23"/>
    <mergeCell ref="B24:K24"/>
    <mergeCell ref="B25:K25"/>
    <mergeCell ref="B10:C20"/>
    <mergeCell ref="I4:L4"/>
  </mergeCells>
  <phoneticPr fontId="2"/>
  <printOptions horizontalCentered="1"/>
  <pageMargins left="0.39370078740157483" right="0.39370078740157483" top="0.98425196850393704" bottom="0.47244094488188981" header="0.51181102362204722" footer="0.51181102362204722"/>
  <pageSetup paperSize="9" scale="98"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B2FA5-6C2A-4A6B-B9ED-EF3165593CC2}">
  <sheetPr>
    <pageSetUpPr fitToPage="1"/>
  </sheetPr>
  <dimension ref="A1:J38"/>
  <sheetViews>
    <sheetView view="pageBreakPreview" zoomScale="85" zoomScaleNormal="70" zoomScaleSheetLayoutView="85" workbookViewId="0"/>
  </sheetViews>
  <sheetFormatPr defaultRowHeight="15"/>
  <cols>
    <col min="1" max="1" width="1.875" style="8" customWidth="1"/>
    <col min="2" max="2" width="33.625" style="8" customWidth="1"/>
    <col min="3" max="3" width="11.75" style="8" customWidth="1"/>
    <col min="4" max="4" width="15.75" style="8" customWidth="1"/>
    <col min="5" max="5" width="16.25" style="8" customWidth="1"/>
    <col min="6" max="6" width="18.25" style="8" customWidth="1"/>
    <col min="7" max="7" width="15.25" style="8" customWidth="1"/>
    <col min="8" max="8" width="17.5" style="8" customWidth="1"/>
    <col min="9" max="9" width="5.625" style="8" customWidth="1"/>
    <col min="10" max="10" width="17.5" style="8" customWidth="1"/>
    <col min="11" max="16384" width="9" style="8"/>
  </cols>
  <sheetData>
    <row r="1" spans="1:10">
      <c r="A1" s="49" t="s">
        <v>39</v>
      </c>
      <c r="B1" s="49"/>
      <c r="C1" s="49"/>
      <c r="D1" s="49"/>
      <c r="E1" s="49"/>
      <c r="F1" s="49"/>
      <c r="G1" s="49"/>
      <c r="H1" s="49"/>
      <c r="I1" s="49"/>
      <c r="J1" s="49"/>
    </row>
    <row r="2" spans="1:10" ht="15.75" thickBot="1">
      <c r="A2" s="49"/>
      <c r="B2" s="49"/>
      <c r="C2" s="49"/>
      <c r="D2" s="49"/>
      <c r="E2" s="49"/>
      <c r="F2" s="49"/>
      <c r="G2" s="49"/>
      <c r="H2" s="49"/>
      <c r="I2" s="49"/>
      <c r="J2" s="49"/>
    </row>
    <row r="3" spans="1:10" ht="24.75" customHeight="1" thickBot="1">
      <c r="A3" s="50" t="s">
        <v>40</v>
      </c>
      <c r="B3" s="50"/>
      <c r="C3" s="50"/>
      <c r="D3" s="50"/>
      <c r="E3" s="50"/>
      <c r="F3" s="170" t="s">
        <v>41</v>
      </c>
      <c r="G3" s="212"/>
      <c r="H3" s="213"/>
      <c r="I3" s="51"/>
      <c r="J3" s="51"/>
    </row>
    <row r="4" spans="1:10" ht="24.75" customHeight="1" thickBot="1">
      <c r="A4" s="104"/>
      <c r="B4" s="104"/>
      <c r="C4" s="49"/>
      <c r="D4" s="104"/>
      <c r="E4" s="49"/>
      <c r="F4" s="51" t="s">
        <v>42</v>
      </c>
      <c r="G4" s="214"/>
      <c r="H4" s="215"/>
      <c r="I4" s="215"/>
      <c r="J4" s="216"/>
    </row>
    <row r="5" spans="1:10" ht="20.25" customHeight="1" thickBot="1">
      <c r="A5" s="104"/>
      <c r="B5" s="49"/>
      <c r="C5" s="49"/>
      <c r="D5" s="49"/>
      <c r="E5" s="49"/>
      <c r="F5" s="49"/>
      <c r="G5" s="49"/>
      <c r="H5" s="49"/>
      <c r="I5" s="49"/>
      <c r="J5" s="49"/>
    </row>
    <row r="6" spans="1:10" ht="120">
      <c r="A6" s="52"/>
      <c r="B6" s="53" t="s">
        <v>43</v>
      </c>
      <c r="C6" s="54" t="s">
        <v>44</v>
      </c>
      <c r="D6" s="54" t="s">
        <v>45</v>
      </c>
      <c r="E6" s="54" t="s">
        <v>46</v>
      </c>
      <c r="F6" s="55" t="s">
        <v>47</v>
      </c>
      <c r="G6" s="56" t="s">
        <v>99</v>
      </c>
      <c r="H6" s="57" t="s">
        <v>100</v>
      </c>
      <c r="I6" s="49"/>
      <c r="J6" s="105" t="s">
        <v>48</v>
      </c>
    </row>
    <row r="7" spans="1:10" ht="34.5" customHeight="1">
      <c r="A7" s="106" t="s">
        <v>49</v>
      </c>
      <c r="B7" s="107"/>
      <c r="C7" s="108">
        <v>20</v>
      </c>
      <c r="D7" s="96"/>
      <c r="E7" s="77">
        <f>ROUNDUP(D7/C7,0)*5</f>
        <v>0</v>
      </c>
      <c r="F7" s="97"/>
      <c r="G7" s="78">
        <f>IF(F7&lt;&gt;"",ROUND(MIN(E7,F7),1)*4,0)</f>
        <v>0</v>
      </c>
      <c r="H7" s="79">
        <f>G7*6990</f>
        <v>0</v>
      </c>
      <c r="I7" s="65"/>
      <c r="J7" s="98"/>
    </row>
    <row r="8" spans="1:10" ht="34.5" customHeight="1">
      <c r="A8" s="106" t="s">
        <v>50</v>
      </c>
      <c r="B8" s="107"/>
      <c r="C8" s="108">
        <v>20</v>
      </c>
      <c r="D8" s="96"/>
      <c r="E8" s="77">
        <f t="shared" ref="E8:E27" si="0">ROUNDUP(D8/C8,0)*5</f>
        <v>0</v>
      </c>
      <c r="F8" s="97"/>
      <c r="G8" s="78">
        <f t="shared" ref="G8:G15" si="1">IF(F8&lt;&gt;"",ROUND(MIN(E8,F8),1)*4,0)</f>
        <v>0</v>
      </c>
      <c r="H8" s="79">
        <f t="shared" ref="H8:H27" si="2">G8*6990</f>
        <v>0</v>
      </c>
      <c r="I8" s="65"/>
      <c r="J8" s="98"/>
    </row>
    <row r="9" spans="1:10" ht="34.5" customHeight="1">
      <c r="A9" s="217" t="s">
        <v>51</v>
      </c>
      <c r="B9" s="218"/>
      <c r="C9" s="108">
        <v>30</v>
      </c>
      <c r="D9" s="96"/>
      <c r="E9" s="77">
        <f t="shared" si="0"/>
        <v>0</v>
      </c>
      <c r="F9" s="97"/>
      <c r="G9" s="78">
        <f>IF(F9&lt;&gt;"",ROUND(MIN(E9,F9),1)*4,0)</f>
        <v>0</v>
      </c>
      <c r="H9" s="79">
        <f t="shared" si="2"/>
        <v>0</v>
      </c>
      <c r="I9" s="65"/>
      <c r="J9" s="98"/>
    </row>
    <row r="10" spans="1:10" ht="34.5" customHeight="1">
      <c r="A10" s="106" t="s">
        <v>52</v>
      </c>
      <c r="B10" s="107"/>
      <c r="C10" s="108">
        <v>20</v>
      </c>
      <c r="D10" s="96"/>
      <c r="E10" s="77">
        <f t="shared" si="0"/>
        <v>0</v>
      </c>
      <c r="F10" s="97"/>
      <c r="G10" s="78">
        <f t="shared" si="1"/>
        <v>0</v>
      </c>
      <c r="H10" s="79">
        <f t="shared" si="2"/>
        <v>0</v>
      </c>
      <c r="I10" s="65"/>
      <c r="J10" s="98"/>
    </row>
    <row r="11" spans="1:10" ht="34.5" customHeight="1">
      <c r="A11" s="106" t="s">
        <v>53</v>
      </c>
      <c r="B11" s="107"/>
      <c r="C11" s="108">
        <v>30</v>
      </c>
      <c r="D11" s="96"/>
      <c r="E11" s="77">
        <f t="shared" si="0"/>
        <v>0</v>
      </c>
      <c r="F11" s="97"/>
      <c r="G11" s="78">
        <f t="shared" si="1"/>
        <v>0</v>
      </c>
      <c r="H11" s="79">
        <f t="shared" si="2"/>
        <v>0</v>
      </c>
      <c r="I11" s="65"/>
      <c r="J11" s="98"/>
    </row>
    <row r="12" spans="1:10" ht="34.5" customHeight="1">
      <c r="A12" s="106" t="s">
        <v>54</v>
      </c>
      <c r="B12" s="107"/>
      <c r="C12" s="108">
        <v>30</v>
      </c>
      <c r="D12" s="96"/>
      <c r="E12" s="77">
        <f t="shared" si="0"/>
        <v>0</v>
      </c>
      <c r="F12" s="97"/>
      <c r="G12" s="78">
        <f t="shared" si="1"/>
        <v>0</v>
      </c>
      <c r="H12" s="79">
        <f t="shared" si="2"/>
        <v>0</v>
      </c>
      <c r="I12" s="65"/>
      <c r="J12" s="98"/>
    </row>
    <row r="13" spans="1:10" ht="34.5" customHeight="1">
      <c r="A13" s="106" t="s">
        <v>55</v>
      </c>
      <c r="B13" s="107"/>
      <c r="C13" s="108">
        <v>25</v>
      </c>
      <c r="D13" s="96"/>
      <c r="E13" s="77">
        <f t="shared" si="0"/>
        <v>0</v>
      </c>
      <c r="F13" s="97"/>
      <c r="G13" s="78">
        <f t="shared" si="1"/>
        <v>0</v>
      </c>
      <c r="H13" s="79">
        <f t="shared" si="2"/>
        <v>0</v>
      </c>
      <c r="I13" s="65"/>
      <c r="J13" s="98"/>
    </row>
    <row r="14" spans="1:10" ht="34.5" customHeight="1">
      <c r="A14" s="106" t="s">
        <v>56</v>
      </c>
      <c r="B14" s="107"/>
      <c r="C14" s="109">
        <v>37.5</v>
      </c>
      <c r="D14" s="96"/>
      <c r="E14" s="77">
        <f t="shared" si="0"/>
        <v>0</v>
      </c>
      <c r="F14" s="97"/>
      <c r="G14" s="78">
        <f t="shared" si="1"/>
        <v>0</v>
      </c>
      <c r="H14" s="79">
        <f t="shared" si="2"/>
        <v>0</v>
      </c>
      <c r="I14" s="65"/>
      <c r="J14" s="98"/>
    </row>
    <row r="15" spans="1:10" ht="34.5" customHeight="1">
      <c r="A15" s="217" t="s">
        <v>57</v>
      </c>
      <c r="B15" s="218"/>
      <c r="C15" s="108">
        <v>30</v>
      </c>
      <c r="D15" s="96"/>
      <c r="E15" s="77">
        <f t="shared" si="0"/>
        <v>0</v>
      </c>
      <c r="F15" s="97"/>
      <c r="G15" s="78">
        <f t="shared" si="1"/>
        <v>0</v>
      </c>
      <c r="H15" s="79">
        <f t="shared" si="2"/>
        <v>0</v>
      </c>
      <c r="I15" s="65"/>
      <c r="J15" s="98"/>
    </row>
    <row r="16" spans="1:10" ht="20.25" customHeight="1">
      <c r="A16" s="110" t="s">
        <v>58</v>
      </c>
      <c r="B16" s="107"/>
      <c r="C16" s="111"/>
      <c r="D16" s="112"/>
      <c r="E16" s="113"/>
      <c r="F16" s="114"/>
      <c r="G16" s="115"/>
      <c r="H16" s="116"/>
      <c r="I16" s="65"/>
      <c r="J16" s="117"/>
    </row>
    <row r="17" spans="1:10" ht="34.5" customHeight="1">
      <c r="A17" s="118"/>
      <c r="B17" s="119" t="s">
        <v>59</v>
      </c>
      <c r="C17" s="108">
        <v>25</v>
      </c>
      <c r="D17" s="96"/>
      <c r="E17" s="77">
        <f t="shared" si="0"/>
        <v>0</v>
      </c>
      <c r="F17" s="97"/>
      <c r="G17" s="78">
        <f t="shared" ref="G17:G20" si="3">IF(F17&lt;&gt;"",ROUND(MIN(E17,F17),1)*4,0)</f>
        <v>0</v>
      </c>
      <c r="H17" s="79">
        <f t="shared" si="2"/>
        <v>0</v>
      </c>
      <c r="I17" s="65"/>
      <c r="J17" s="98"/>
    </row>
    <row r="18" spans="1:10" ht="34.5" customHeight="1">
      <c r="A18" s="118"/>
      <c r="B18" s="119" t="s">
        <v>60</v>
      </c>
      <c r="C18" s="108">
        <v>50</v>
      </c>
      <c r="D18" s="96"/>
      <c r="E18" s="77">
        <f t="shared" si="0"/>
        <v>0</v>
      </c>
      <c r="F18" s="97"/>
      <c r="G18" s="78">
        <f t="shared" si="3"/>
        <v>0</v>
      </c>
      <c r="H18" s="79">
        <f t="shared" si="2"/>
        <v>0</v>
      </c>
      <c r="I18" s="65"/>
      <c r="J18" s="98"/>
    </row>
    <row r="19" spans="1:10" ht="34.5" customHeight="1">
      <c r="A19" s="118"/>
      <c r="B19" s="120" t="s">
        <v>61</v>
      </c>
      <c r="C19" s="108">
        <v>50</v>
      </c>
      <c r="D19" s="96"/>
      <c r="E19" s="77">
        <f t="shared" si="0"/>
        <v>0</v>
      </c>
      <c r="F19" s="97"/>
      <c r="G19" s="78">
        <f t="shared" si="3"/>
        <v>0</v>
      </c>
      <c r="H19" s="79">
        <f t="shared" si="2"/>
        <v>0</v>
      </c>
      <c r="I19" s="65"/>
      <c r="J19" s="98"/>
    </row>
    <row r="20" spans="1:10" ht="34.5" customHeight="1">
      <c r="A20" s="121"/>
      <c r="B20" s="120" t="s">
        <v>62</v>
      </c>
      <c r="C20" s="108">
        <v>75</v>
      </c>
      <c r="D20" s="96"/>
      <c r="E20" s="77">
        <f t="shared" si="0"/>
        <v>0</v>
      </c>
      <c r="F20" s="97"/>
      <c r="G20" s="78">
        <f t="shared" si="3"/>
        <v>0</v>
      </c>
      <c r="H20" s="79">
        <f t="shared" si="2"/>
        <v>0</v>
      </c>
      <c r="I20" s="65"/>
      <c r="J20" s="98"/>
    </row>
    <row r="21" spans="1:10" ht="34.5" customHeight="1">
      <c r="A21" s="217" t="s">
        <v>63</v>
      </c>
      <c r="B21" s="218"/>
      <c r="C21" s="108">
        <v>10</v>
      </c>
      <c r="D21" s="96"/>
      <c r="E21" s="77">
        <f t="shared" si="0"/>
        <v>0</v>
      </c>
      <c r="F21" s="97"/>
      <c r="G21" s="78">
        <f>IF(F21&lt;&gt;"",ROUND(MIN(E21,F21),1)*4,0)</f>
        <v>0</v>
      </c>
      <c r="H21" s="79">
        <f>G21*6990</f>
        <v>0</v>
      </c>
      <c r="I21" s="65"/>
      <c r="J21" s="98"/>
    </row>
    <row r="22" spans="1:10" ht="20.25" customHeight="1">
      <c r="A22" s="110" t="s">
        <v>64</v>
      </c>
      <c r="B22" s="107"/>
      <c r="C22" s="111"/>
      <c r="D22" s="112"/>
      <c r="E22" s="113"/>
      <c r="F22" s="114"/>
      <c r="G22" s="115"/>
      <c r="H22" s="116"/>
      <c r="I22" s="65"/>
      <c r="J22" s="117"/>
    </row>
    <row r="23" spans="1:10" ht="34.5" customHeight="1">
      <c r="A23" s="118"/>
      <c r="B23" s="120" t="s">
        <v>65</v>
      </c>
      <c r="C23" s="108">
        <v>30</v>
      </c>
      <c r="D23" s="96"/>
      <c r="E23" s="77">
        <f t="shared" si="0"/>
        <v>0</v>
      </c>
      <c r="F23" s="97"/>
      <c r="G23" s="78">
        <f t="shared" ref="G23:G27" si="4">IF(F23&lt;&gt;"",ROUND(MIN(E23,F23),1)*4,0)</f>
        <v>0</v>
      </c>
      <c r="H23" s="79">
        <f t="shared" si="2"/>
        <v>0</v>
      </c>
      <c r="I23" s="65"/>
      <c r="J23" s="98"/>
    </row>
    <row r="24" spans="1:10" ht="34.5" customHeight="1">
      <c r="A24" s="118"/>
      <c r="B24" s="120" t="s">
        <v>66</v>
      </c>
      <c r="C24" s="108">
        <v>50</v>
      </c>
      <c r="D24" s="96"/>
      <c r="E24" s="77">
        <f t="shared" si="0"/>
        <v>0</v>
      </c>
      <c r="F24" s="97"/>
      <c r="G24" s="78">
        <f t="shared" si="4"/>
        <v>0</v>
      </c>
      <c r="H24" s="79">
        <f t="shared" si="2"/>
        <v>0</v>
      </c>
      <c r="I24" s="65"/>
      <c r="J24" s="98"/>
    </row>
    <row r="25" spans="1:10" ht="34.5" customHeight="1">
      <c r="A25" s="121"/>
      <c r="B25" s="120" t="s">
        <v>67</v>
      </c>
      <c r="C25" s="108">
        <v>75</v>
      </c>
      <c r="D25" s="96"/>
      <c r="E25" s="77">
        <f t="shared" si="0"/>
        <v>0</v>
      </c>
      <c r="F25" s="97"/>
      <c r="G25" s="78">
        <f t="shared" si="4"/>
        <v>0</v>
      </c>
      <c r="H25" s="79">
        <f t="shared" si="2"/>
        <v>0</v>
      </c>
      <c r="I25" s="65"/>
      <c r="J25" s="98"/>
    </row>
    <row r="26" spans="1:10" ht="34.5" customHeight="1">
      <c r="A26" s="219" t="s">
        <v>68</v>
      </c>
      <c r="B26" s="220"/>
      <c r="C26" s="108">
        <v>30</v>
      </c>
      <c r="D26" s="96"/>
      <c r="E26" s="77">
        <f t="shared" si="0"/>
        <v>0</v>
      </c>
      <c r="F26" s="97"/>
      <c r="G26" s="78">
        <f t="shared" si="4"/>
        <v>0</v>
      </c>
      <c r="H26" s="79">
        <f t="shared" si="2"/>
        <v>0</v>
      </c>
      <c r="I26" s="65"/>
      <c r="J26" s="98"/>
    </row>
    <row r="27" spans="1:10" ht="45" customHeight="1" thickBot="1">
      <c r="A27" s="208" t="s">
        <v>69</v>
      </c>
      <c r="B27" s="209"/>
      <c r="C27" s="122">
        <v>25</v>
      </c>
      <c r="D27" s="99"/>
      <c r="E27" s="83">
        <f t="shared" si="0"/>
        <v>0</v>
      </c>
      <c r="F27" s="100"/>
      <c r="G27" s="84">
        <f t="shared" si="4"/>
        <v>0</v>
      </c>
      <c r="H27" s="85">
        <f t="shared" si="2"/>
        <v>0</v>
      </c>
      <c r="I27" s="65"/>
      <c r="J27" s="101"/>
    </row>
    <row r="28" spans="1:10" ht="11.25" customHeight="1" thickBot="1">
      <c r="A28" s="49"/>
      <c r="B28" s="49"/>
      <c r="C28" s="49"/>
      <c r="D28" s="65"/>
      <c r="E28" s="65"/>
      <c r="F28" s="65"/>
      <c r="G28" s="65"/>
      <c r="H28" s="66"/>
      <c r="I28" s="65"/>
      <c r="J28" s="66"/>
    </row>
    <row r="29" spans="1:10" ht="34.5" customHeight="1" thickBot="1">
      <c r="A29" s="210" t="s">
        <v>70</v>
      </c>
      <c r="B29" s="211"/>
      <c r="C29" s="123"/>
      <c r="D29" s="124"/>
      <c r="E29" s="125"/>
      <c r="F29" s="102"/>
      <c r="G29" s="125"/>
      <c r="H29" s="125"/>
      <c r="I29" s="65"/>
      <c r="J29" s="103"/>
    </row>
    <row r="30" spans="1:10" ht="6.75" customHeight="1" thickBot="1">
      <c r="A30" s="49"/>
      <c r="B30" s="49"/>
      <c r="C30" s="49"/>
      <c r="D30" s="65"/>
      <c r="E30" s="65"/>
      <c r="F30" s="65"/>
      <c r="G30" s="65"/>
      <c r="H30" s="65"/>
      <c r="I30" s="65"/>
      <c r="J30" s="65"/>
    </row>
    <row r="31" spans="1:10" ht="26.25" customHeight="1" thickBot="1">
      <c r="A31" s="49"/>
      <c r="B31" s="49"/>
      <c r="C31" s="49"/>
      <c r="D31" s="65"/>
      <c r="E31" s="126" t="s">
        <v>71</v>
      </c>
      <c r="F31" s="127">
        <f>ROUND(SUM(F7:F29),1)</f>
        <v>0</v>
      </c>
      <c r="G31" s="126" t="s">
        <v>71</v>
      </c>
      <c r="H31" s="128">
        <f>SUM(H7:H29)</f>
        <v>0</v>
      </c>
      <c r="I31" s="126" t="s">
        <v>71</v>
      </c>
      <c r="J31" s="128">
        <f>SUM(J7:J29)</f>
        <v>0</v>
      </c>
    </row>
    <row r="32" spans="1:10" ht="21" customHeight="1">
      <c r="A32" s="49" t="s">
        <v>72</v>
      </c>
      <c r="B32" s="49"/>
      <c r="C32" s="49"/>
      <c r="D32" s="49"/>
      <c r="E32" s="49"/>
      <c r="F32" s="49"/>
      <c r="G32" s="87"/>
      <c r="H32" s="86"/>
      <c r="I32" s="87"/>
      <c r="J32" s="86"/>
    </row>
    <row r="33" spans="1:10" ht="21" customHeight="1">
      <c r="A33" s="49" t="s">
        <v>73</v>
      </c>
      <c r="B33" s="49"/>
      <c r="C33" s="49"/>
      <c r="D33" s="49"/>
      <c r="E33" s="49"/>
      <c r="F33" s="49"/>
      <c r="G33" s="87"/>
      <c r="H33" s="86"/>
      <c r="I33" s="87"/>
      <c r="J33" s="86"/>
    </row>
    <row r="34" spans="1:10" ht="21" customHeight="1">
      <c r="A34" s="49" t="s">
        <v>74</v>
      </c>
      <c r="B34" s="49"/>
      <c r="C34" s="49"/>
      <c r="D34" s="49"/>
      <c r="E34" s="49"/>
      <c r="F34" s="49"/>
      <c r="G34" s="49"/>
      <c r="H34" s="49"/>
      <c r="I34" s="49"/>
      <c r="J34" s="49"/>
    </row>
    <row r="35" spans="1:10" ht="21" customHeight="1">
      <c r="A35" s="65" t="s">
        <v>75</v>
      </c>
      <c r="B35" s="65"/>
      <c r="C35" s="65"/>
      <c r="D35" s="65"/>
      <c r="E35" s="65"/>
      <c r="F35" s="65"/>
      <c r="G35" s="65"/>
      <c r="H35" s="65"/>
      <c r="I35" s="65"/>
      <c r="J35" s="65"/>
    </row>
    <row r="36" spans="1:10" ht="21" customHeight="1">
      <c r="A36" s="65" t="s">
        <v>76</v>
      </c>
      <c r="B36" s="65"/>
      <c r="C36" s="65"/>
      <c r="D36" s="65"/>
      <c r="E36" s="65"/>
      <c r="F36" s="65"/>
      <c r="G36" s="65"/>
      <c r="H36" s="65"/>
      <c r="I36" s="65"/>
      <c r="J36" s="65"/>
    </row>
    <row r="37" spans="1:10" ht="21" customHeight="1">
      <c r="A37" s="49" t="s">
        <v>97</v>
      </c>
      <c r="B37" s="49"/>
      <c r="C37" s="49"/>
      <c r="D37" s="49"/>
      <c r="E37" s="49"/>
      <c r="F37" s="49"/>
      <c r="G37" s="49"/>
      <c r="H37" s="49"/>
      <c r="I37" s="49"/>
      <c r="J37" s="49"/>
    </row>
    <row r="38" spans="1:10" ht="21" customHeight="1">
      <c r="B38" s="49"/>
      <c r="C38" s="49"/>
      <c r="D38" s="49"/>
      <c r="E38" s="49"/>
      <c r="F38" s="49"/>
      <c r="G38" s="49"/>
      <c r="H38" s="49"/>
      <c r="I38" s="49"/>
      <c r="J38" s="49"/>
    </row>
  </sheetData>
  <sheetProtection algorithmName="SHA-512" hashValue="OpnSLQl7rVp3dCe8bYTyKyMLeKVuMv1NCR+Gpi4AriVZN9G28iUN/KQvoPfDc7/xGrl6IDzHysRM2Z4RZNoUcA==" saltValue="ogAShosKELAHy/Of3UhhEw==" spinCount="100000" sheet="1" objects="1" scenarios="1"/>
  <mergeCells count="8">
    <mergeCell ref="A27:B27"/>
    <mergeCell ref="A29:B29"/>
    <mergeCell ref="G3:H3"/>
    <mergeCell ref="G4:J4"/>
    <mergeCell ref="A9:B9"/>
    <mergeCell ref="A15:B15"/>
    <mergeCell ref="A21:B21"/>
    <mergeCell ref="A26:B26"/>
  </mergeCells>
  <phoneticPr fontId="2"/>
  <dataValidations count="1">
    <dataValidation type="custom" allowBlank="1" showInputMessage="1" showErrorMessage="1" sqref="C22:H22 C16:H16" xr:uid="{907EA776-79BD-4259-8440-769FE7752D13}">
      <formula1>""""""</formula1>
    </dataValidation>
  </dataValidations>
  <pageMargins left="0.55118110236220474" right="0.27559055118110237" top="0.47244094488188981" bottom="0.31496062992125984" header="0.31496062992125984" footer="0.31496062992125984"/>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BCD43-E1C1-4603-BB36-7CB8B0C2141D}">
  <sheetPr>
    <pageSetUpPr fitToPage="1"/>
  </sheetPr>
  <dimension ref="A1:J38"/>
  <sheetViews>
    <sheetView view="pageBreakPreview" zoomScale="85" zoomScaleNormal="70" zoomScaleSheetLayoutView="85" workbookViewId="0">
      <selection activeCell="L6" sqref="L6"/>
    </sheetView>
  </sheetViews>
  <sheetFormatPr defaultRowHeight="15"/>
  <cols>
    <col min="1" max="1" width="1.875" style="8" customWidth="1"/>
    <col min="2" max="2" width="33.625" style="8" customWidth="1"/>
    <col min="3" max="3" width="11.75" style="8" customWidth="1"/>
    <col min="4" max="4" width="15.75" style="8" customWidth="1"/>
    <col min="5" max="5" width="16.25" style="8" customWidth="1"/>
    <col min="6" max="6" width="18.25" style="8" customWidth="1"/>
    <col min="7" max="7" width="15.25" style="8" customWidth="1"/>
    <col min="8" max="8" width="17.5" style="8" customWidth="1"/>
    <col min="9" max="9" width="5.625" style="8" customWidth="1"/>
    <col min="10" max="10" width="17.5" style="8" customWidth="1"/>
    <col min="11" max="16384" width="9" style="8"/>
  </cols>
  <sheetData>
    <row r="1" spans="1:10">
      <c r="A1" s="49" t="s">
        <v>39</v>
      </c>
      <c r="B1" s="49"/>
      <c r="C1" s="49"/>
      <c r="D1" s="49"/>
      <c r="E1" s="49"/>
      <c r="F1" s="49"/>
      <c r="G1" s="49"/>
      <c r="H1" s="49"/>
      <c r="I1" s="49"/>
      <c r="J1" s="49"/>
    </row>
    <row r="2" spans="1:10" ht="15.75" thickBot="1">
      <c r="A2" s="49"/>
      <c r="B2" s="49"/>
      <c r="C2" s="49"/>
      <c r="D2" s="49"/>
      <c r="E2" s="49"/>
      <c r="F2" s="49"/>
      <c r="G2" s="49"/>
      <c r="H2" s="49"/>
      <c r="I2" s="49"/>
      <c r="J2" s="49"/>
    </row>
    <row r="3" spans="1:10" ht="24.75" customHeight="1" thickBot="1">
      <c r="A3" s="50" t="s">
        <v>40</v>
      </c>
      <c r="B3" s="50"/>
      <c r="C3" s="50"/>
      <c r="D3" s="50"/>
      <c r="E3" s="50"/>
      <c r="F3" s="170" t="s">
        <v>41</v>
      </c>
      <c r="G3" s="212" t="s">
        <v>101</v>
      </c>
      <c r="H3" s="213"/>
      <c r="I3" s="51"/>
      <c r="J3" s="51"/>
    </row>
    <row r="4" spans="1:10" ht="24.75" customHeight="1" thickBot="1">
      <c r="A4" s="104"/>
      <c r="B4" s="104"/>
      <c r="C4" s="49"/>
      <c r="D4" s="104"/>
      <c r="E4" s="49"/>
      <c r="F4" s="51" t="s">
        <v>42</v>
      </c>
      <c r="G4" s="214" t="s">
        <v>93</v>
      </c>
      <c r="H4" s="215"/>
      <c r="I4" s="215"/>
      <c r="J4" s="216"/>
    </row>
    <row r="5" spans="1:10" ht="20.25" customHeight="1" thickBot="1">
      <c r="A5" s="104"/>
      <c r="B5" s="49"/>
      <c r="C5" s="49"/>
      <c r="D5" s="49"/>
      <c r="E5" s="49"/>
      <c r="F5" s="49"/>
      <c r="G5" s="49"/>
      <c r="H5" s="49"/>
      <c r="I5" s="49"/>
      <c r="J5" s="49"/>
    </row>
    <row r="6" spans="1:10" ht="120">
      <c r="A6" s="52"/>
      <c r="B6" s="53" t="s">
        <v>43</v>
      </c>
      <c r="C6" s="54" t="s">
        <v>44</v>
      </c>
      <c r="D6" s="54" t="s">
        <v>45</v>
      </c>
      <c r="E6" s="54" t="s">
        <v>46</v>
      </c>
      <c r="F6" s="55" t="s">
        <v>47</v>
      </c>
      <c r="G6" s="56" t="s">
        <v>99</v>
      </c>
      <c r="H6" s="57" t="s">
        <v>100</v>
      </c>
      <c r="I6" s="49"/>
      <c r="J6" s="105" t="s">
        <v>48</v>
      </c>
    </row>
    <row r="7" spans="1:10" ht="34.5" customHeight="1">
      <c r="A7" s="106" t="s">
        <v>49</v>
      </c>
      <c r="B7" s="107"/>
      <c r="C7" s="108">
        <v>20</v>
      </c>
      <c r="D7" s="96">
        <v>19</v>
      </c>
      <c r="E7" s="77">
        <f>ROUNDUP(D7/C7,0)*5</f>
        <v>5</v>
      </c>
      <c r="F7" s="97">
        <v>5.3</v>
      </c>
      <c r="G7" s="78">
        <f>IF(F7&lt;&gt;"",ROUND(MIN(E7,F7),1)*4,0)</f>
        <v>20</v>
      </c>
      <c r="H7" s="79">
        <f>G7*6990</f>
        <v>139800</v>
      </c>
      <c r="I7" s="65"/>
      <c r="J7" s="98">
        <v>117432</v>
      </c>
    </row>
    <row r="8" spans="1:10" ht="34.5" customHeight="1">
      <c r="A8" s="106" t="s">
        <v>50</v>
      </c>
      <c r="B8" s="107"/>
      <c r="C8" s="108">
        <v>20</v>
      </c>
      <c r="D8" s="96"/>
      <c r="E8" s="77">
        <f t="shared" ref="E8:E27" si="0">ROUNDUP(D8/C8,0)*5</f>
        <v>0</v>
      </c>
      <c r="F8" s="97"/>
      <c r="G8" s="78">
        <f t="shared" ref="G8:G15" si="1">IF(F8&lt;&gt;"",ROUND(MIN(E8,F8),1)*4,0)</f>
        <v>0</v>
      </c>
      <c r="H8" s="79">
        <f t="shared" ref="H8:H27" si="2">G8*6990</f>
        <v>0</v>
      </c>
      <c r="I8" s="65"/>
      <c r="J8" s="98"/>
    </row>
    <row r="9" spans="1:10" ht="34.5" customHeight="1">
      <c r="A9" s="217" t="s">
        <v>51</v>
      </c>
      <c r="B9" s="218"/>
      <c r="C9" s="108">
        <v>30</v>
      </c>
      <c r="D9" s="96"/>
      <c r="E9" s="77">
        <f t="shared" si="0"/>
        <v>0</v>
      </c>
      <c r="F9" s="97"/>
      <c r="G9" s="78">
        <f>IF(F9&lt;&gt;"",ROUND(MIN(E9,F9),1)*4,0)</f>
        <v>0</v>
      </c>
      <c r="H9" s="79">
        <f t="shared" si="2"/>
        <v>0</v>
      </c>
      <c r="I9" s="65"/>
      <c r="J9" s="98"/>
    </row>
    <row r="10" spans="1:10" ht="34.5" customHeight="1">
      <c r="A10" s="106" t="s">
        <v>52</v>
      </c>
      <c r="B10" s="107"/>
      <c r="C10" s="108">
        <v>20</v>
      </c>
      <c r="D10" s="96">
        <v>43</v>
      </c>
      <c r="E10" s="77">
        <f t="shared" si="0"/>
        <v>15</v>
      </c>
      <c r="F10" s="97">
        <v>16</v>
      </c>
      <c r="G10" s="78">
        <f t="shared" si="1"/>
        <v>60</v>
      </c>
      <c r="H10" s="79">
        <f t="shared" si="2"/>
        <v>419400</v>
      </c>
      <c r="I10" s="65"/>
      <c r="J10" s="98">
        <v>447360</v>
      </c>
    </row>
    <row r="11" spans="1:10" ht="34.5" customHeight="1">
      <c r="A11" s="106" t="s">
        <v>53</v>
      </c>
      <c r="B11" s="107"/>
      <c r="C11" s="108">
        <v>30</v>
      </c>
      <c r="D11" s="96"/>
      <c r="E11" s="77">
        <f t="shared" si="0"/>
        <v>0</v>
      </c>
      <c r="F11" s="97"/>
      <c r="G11" s="78">
        <f t="shared" si="1"/>
        <v>0</v>
      </c>
      <c r="H11" s="79">
        <f t="shared" si="2"/>
        <v>0</v>
      </c>
      <c r="I11" s="65"/>
      <c r="J11" s="98"/>
    </row>
    <row r="12" spans="1:10" ht="34.5" customHeight="1">
      <c r="A12" s="106" t="s">
        <v>54</v>
      </c>
      <c r="B12" s="107"/>
      <c r="C12" s="108">
        <v>30</v>
      </c>
      <c r="D12" s="96"/>
      <c r="E12" s="77">
        <f t="shared" si="0"/>
        <v>0</v>
      </c>
      <c r="F12" s="97"/>
      <c r="G12" s="78">
        <f t="shared" si="1"/>
        <v>0</v>
      </c>
      <c r="H12" s="79">
        <f t="shared" si="2"/>
        <v>0</v>
      </c>
      <c r="I12" s="65"/>
      <c r="J12" s="98"/>
    </row>
    <row r="13" spans="1:10" ht="34.5" customHeight="1">
      <c r="A13" s="106" t="s">
        <v>55</v>
      </c>
      <c r="B13" s="107"/>
      <c r="C13" s="108">
        <v>25</v>
      </c>
      <c r="D13" s="96"/>
      <c r="E13" s="77">
        <f t="shared" si="0"/>
        <v>0</v>
      </c>
      <c r="F13" s="97"/>
      <c r="G13" s="78">
        <f t="shared" si="1"/>
        <v>0</v>
      </c>
      <c r="H13" s="79">
        <f t="shared" si="2"/>
        <v>0</v>
      </c>
      <c r="I13" s="65"/>
      <c r="J13" s="98"/>
    </row>
    <row r="14" spans="1:10" ht="34.5" customHeight="1">
      <c r="A14" s="106" t="s">
        <v>56</v>
      </c>
      <c r="B14" s="107"/>
      <c r="C14" s="109">
        <v>37.5</v>
      </c>
      <c r="D14" s="96"/>
      <c r="E14" s="77">
        <f t="shared" si="0"/>
        <v>0</v>
      </c>
      <c r="F14" s="97"/>
      <c r="G14" s="78">
        <f t="shared" si="1"/>
        <v>0</v>
      </c>
      <c r="H14" s="79">
        <f t="shared" si="2"/>
        <v>0</v>
      </c>
      <c r="I14" s="65"/>
      <c r="J14" s="98"/>
    </row>
    <row r="15" spans="1:10" ht="34.5" customHeight="1">
      <c r="A15" s="217" t="s">
        <v>57</v>
      </c>
      <c r="B15" s="218"/>
      <c r="C15" s="108">
        <v>30</v>
      </c>
      <c r="D15" s="96"/>
      <c r="E15" s="77">
        <f t="shared" si="0"/>
        <v>0</v>
      </c>
      <c r="F15" s="97"/>
      <c r="G15" s="78">
        <f t="shared" si="1"/>
        <v>0</v>
      </c>
      <c r="H15" s="79">
        <f t="shared" si="2"/>
        <v>0</v>
      </c>
      <c r="I15" s="65"/>
      <c r="J15" s="98"/>
    </row>
    <row r="16" spans="1:10" ht="20.25" customHeight="1">
      <c r="A16" s="110" t="s">
        <v>58</v>
      </c>
      <c r="B16" s="107"/>
      <c r="C16" s="111"/>
      <c r="D16" s="112"/>
      <c r="E16" s="113"/>
      <c r="F16" s="114"/>
      <c r="G16" s="115"/>
      <c r="H16" s="116"/>
      <c r="I16" s="65"/>
      <c r="J16" s="117"/>
    </row>
    <row r="17" spans="1:10" ht="34.5" customHeight="1">
      <c r="A17" s="118"/>
      <c r="B17" s="119" t="s">
        <v>59</v>
      </c>
      <c r="C17" s="108">
        <v>25</v>
      </c>
      <c r="D17" s="96"/>
      <c r="E17" s="77">
        <f t="shared" si="0"/>
        <v>0</v>
      </c>
      <c r="F17" s="97"/>
      <c r="G17" s="78">
        <f t="shared" ref="G17:G20" si="3">IF(F17&lt;&gt;"",ROUND(MIN(E17,F17),1)*4,0)</f>
        <v>0</v>
      </c>
      <c r="H17" s="79">
        <f t="shared" si="2"/>
        <v>0</v>
      </c>
      <c r="I17" s="65"/>
      <c r="J17" s="98"/>
    </row>
    <row r="18" spans="1:10" ht="34.5" customHeight="1">
      <c r="A18" s="118"/>
      <c r="B18" s="119" t="s">
        <v>60</v>
      </c>
      <c r="C18" s="108">
        <v>50</v>
      </c>
      <c r="D18" s="96"/>
      <c r="E18" s="77">
        <f t="shared" si="0"/>
        <v>0</v>
      </c>
      <c r="F18" s="97"/>
      <c r="G18" s="78">
        <f t="shared" si="3"/>
        <v>0</v>
      </c>
      <c r="H18" s="79">
        <f t="shared" si="2"/>
        <v>0</v>
      </c>
      <c r="I18" s="65"/>
      <c r="J18" s="98"/>
    </row>
    <row r="19" spans="1:10" ht="34.5" customHeight="1">
      <c r="A19" s="118"/>
      <c r="B19" s="120" t="s">
        <v>61</v>
      </c>
      <c r="C19" s="108">
        <v>50</v>
      </c>
      <c r="D19" s="96"/>
      <c r="E19" s="77">
        <f t="shared" si="0"/>
        <v>0</v>
      </c>
      <c r="F19" s="97"/>
      <c r="G19" s="78">
        <f t="shared" si="3"/>
        <v>0</v>
      </c>
      <c r="H19" s="79">
        <f t="shared" si="2"/>
        <v>0</v>
      </c>
      <c r="I19" s="65"/>
      <c r="J19" s="98"/>
    </row>
    <row r="20" spans="1:10" ht="34.5" customHeight="1">
      <c r="A20" s="121"/>
      <c r="B20" s="120" t="s">
        <v>62</v>
      </c>
      <c r="C20" s="108">
        <v>75</v>
      </c>
      <c r="D20" s="96"/>
      <c r="E20" s="77">
        <f t="shared" si="0"/>
        <v>0</v>
      </c>
      <c r="F20" s="97"/>
      <c r="G20" s="78">
        <f t="shared" si="3"/>
        <v>0</v>
      </c>
      <c r="H20" s="79">
        <f t="shared" si="2"/>
        <v>0</v>
      </c>
      <c r="I20" s="65"/>
      <c r="J20" s="98"/>
    </row>
    <row r="21" spans="1:10" ht="34.5" customHeight="1">
      <c r="A21" s="217" t="s">
        <v>63</v>
      </c>
      <c r="B21" s="218"/>
      <c r="C21" s="108">
        <v>10</v>
      </c>
      <c r="D21" s="96"/>
      <c r="E21" s="77">
        <f t="shared" si="0"/>
        <v>0</v>
      </c>
      <c r="F21" s="97"/>
      <c r="G21" s="78">
        <f>IF(F21&lt;&gt;"",ROUND(MIN(E21,F21),1)*4,0)</f>
        <v>0</v>
      </c>
      <c r="H21" s="79">
        <f>G21*6990</f>
        <v>0</v>
      </c>
      <c r="I21" s="65"/>
      <c r="J21" s="98"/>
    </row>
    <row r="22" spans="1:10" ht="20.25" customHeight="1">
      <c r="A22" s="110" t="s">
        <v>64</v>
      </c>
      <c r="B22" s="107"/>
      <c r="C22" s="111"/>
      <c r="D22" s="112"/>
      <c r="E22" s="113"/>
      <c r="F22" s="114"/>
      <c r="G22" s="115"/>
      <c r="H22" s="116"/>
      <c r="I22" s="65"/>
      <c r="J22" s="117"/>
    </row>
    <row r="23" spans="1:10" ht="34.5" customHeight="1">
      <c r="A23" s="118"/>
      <c r="B23" s="120" t="s">
        <v>65</v>
      </c>
      <c r="C23" s="108">
        <v>30</v>
      </c>
      <c r="D23" s="96"/>
      <c r="E23" s="77">
        <f t="shared" si="0"/>
        <v>0</v>
      </c>
      <c r="F23" s="97"/>
      <c r="G23" s="78">
        <f t="shared" ref="G23:G27" si="4">IF(F23&lt;&gt;"",ROUND(MIN(E23,F23),1)*4,0)</f>
        <v>0</v>
      </c>
      <c r="H23" s="79">
        <f t="shared" si="2"/>
        <v>0</v>
      </c>
      <c r="I23" s="65"/>
      <c r="J23" s="98"/>
    </row>
    <row r="24" spans="1:10" ht="34.5" customHeight="1">
      <c r="A24" s="118"/>
      <c r="B24" s="120" t="s">
        <v>66</v>
      </c>
      <c r="C24" s="108">
        <v>50</v>
      </c>
      <c r="D24" s="96"/>
      <c r="E24" s="77">
        <f t="shared" si="0"/>
        <v>0</v>
      </c>
      <c r="F24" s="97"/>
      <c r="G24" s="78">
        <f t="shared" si="4"/>
        <v>0</v>
      </c>
      <c r="H24" s="79">
        <f t="shared" si="2"/>
        <v>0</v>
      </c>
      <c r="I24" s="65"/>
      <c r="J24" s="98"/>
    </row>
    <row r="25" spans="1:10" ht="34.5" customHeight="1">
      <c r="A25" s="121"/>
      <c r="B25" s="120" t="s">
        <v>67</v>
      </c>
      <c r="C25" s="108">
        <v>75</v>
      </c>
      <c r="D25" s="96"/>
      <c r="E25" s="77">
        <f t="shared" si="0"/>
        <v>0</v>
      </c>
      <c r="F25" s="97"/>
      <c r="G25" s="78">
        <f t="shared" si="4"/>
        <v>0</v>
      </c>
      <c r="H25" s="79">
        <f t="shared" si="2"/>
        <v>0</v>
      </c>
      <c r="I25" s="65"/>
      <c r="J25" s="98"/>
    </row>
    <row r="26" spans="1:10" ht="34.5" customHeight="1">
      <c r="A26" s="219" t="s">
        <v>68</v>
      </c>
      <c r="B26" s="220"/>
      <c r="C26" s="108">
        <v>30</v>
      </c>
      <c r="D26" s="96"/>
      <c r="E26" s="77">
        <f t="shared" si="0"/>
        <v>0</v>
      </c>
      <c r="F26" s="97"/>
      <c r="G26" s="78">
        <f t="shared" si="4"/>
        <v>0</v>
      </c>
      <c r="H26" s="79">
        <f t="shared" si="2"/>
        <v>0</v>
      </c>
      <c r="I26" s="65"/>
      <c r="J26" s="98"/>
    </row>
    <row r="27" spans="1:10" ht="45" customHeight="1" thickBot="1">
      <c r="A27" s="208" t="s">
        <v>69</v>
      </c>
      <c r="B27" s="209"/>
      <c r="C27" s="122">
        <v>25</v>
      </c>
      <c r="D27" s="99"/>
      <c r="E27" s="83">
        <f t="shared" si="0"/>
        <v>0</v>
      </c>
      <c r="F27" s="100"/>
      <c r="G27" s="84">
        <f t="shared" si="4"/>
        <v>0</v>
      </c>
      <c r="H27" s="85">
        <f t="shared" si="2"/>
        <v>0</v>
      </c>
      <c r="I27" s="65"/>
      <c r="J27" s="101"/>
    </row>
    <row r="28" spans="1:10" ht="11.25" customHeight="1" thickBot="1">
      <c r="A28" s="49"/>
      <c r="B28" s="49"/>
      <c r="C28" s="49"/>
      <c r="D28" s="65"/>
      <c r="E28" s="65"/>
      <c r="F28" s="65"/>
      <c r="G28" s="65"/>
      <c r="H28" s="66"/>
      <c r="I28" s="65"/>
      <c r="J28" s="66"/>
    </row>
    <row r="29" spans="1:10" ht="34.5" customHeight="1" thickBot="1">
      <c r="A29" s="210" t="s">
        <v>70</v>
      </c>
      <c r="B29" s="211"/>
      <c r="C29" s="123"/>
      <c r="D29" s="124"/>
      <c r="E29" s="125"/>
      <c r="F29" s="102">
        <v>1.8</v>
      </c>
      <c r="G29" s="125"/>
      <c r="H29" s="125"/>
      <c r="I29" s="65"/>
      <c r="J29" s="103">
        <v>48930</v>
      </c>
    </row>
    <row r="30" spans="1:10" ht="6.75" customHeight="1" thickBot="1">
      <c r="A30" s="49"/>
      <c r="B30" s="49"/>
      <c r="C30" s="49"/>
      <c r="D30" s="65"/>
      <c r="E30" s="65"/>
      <c r="F30" s="65"/>
      <c r="G30" s="65"/>
      <c r="H30" s="65"/>
      <c r="I30" s="65"/>
      <c r="J30" s="65"/>
    </row>
    <row r="31" spans="1:10" ht="26.25" customHeight="1" thickBot="1">
      <c r="A31" s="49"/>
      <c r="B31" s="49"/>
      <c r="C31" s="49"/>
      <c r="D31" s="65"/>
      <c r="E31" s="126" t="s">
        <v>71</v>
      </c>
      <c r="F31" s="127">
        <f>ROUND(SUM(F7:F29),1)</f>
        <v>23.1</v>
      </c>
      <c r="G31" s="126" t="s">
        <v>71</v>
      </c>
      <c r="H31" s="128">
        <f>SUM(H7:H29)</f>
        <v>559200</v>
      </c>
      <c r="I31" s="126" t="s">
        <v>71</v>
      </c>
      <c r="J31" s="128">
        <f>SUM(J7:J29)</f>
        <v>613722</v>
      </c>
    </row>
    <row r="32" spans="1:10" ht="21" customHeight="1">
      <c r="A32" s="49" t="s">
        <v>72</v>
      </c>
      <c r="B32" s="49"/>
      <c r="C32" s="49"/>
      <c r="D32" s="49"/>
      <c r="E32" s="49"/>
      <c r="F32" s="49"/>
      <c r="G32" s="87"/>
      <c r="H32" s="86"/>
      <c r="I32" s="87"/>
      <c r="J32" s="86"/>
    </row>
    <row r="33" spans="1:10" ht="21" customHeight="1">
      <c r="A33" s="49" t="s">
        <v>73</v>
      </c>
      <c r="B33" s="49"/>
      <c r="C33" s="49"/>
      <c r="D33" s="49"/>
      <c r="E33" s="49"/>
      <c r="F33" s="49"/>
      <c r="G33" s="87"/>
      <c r="H33" s="86"/>
      <c r="I33" s="87"/>
      <c r="J33" s="86"/>
    </row>
    <row r="34" spans="1:10" ht="21" customHeight="1">
      <c r="A34" s="49" t="s">
        <v>74</v>
      </c>
      <c r="B34" s="49"/>
      <c r="C34" s="49"/>
      <c r="D34" s="49"/>
      <c r="E34" s="49"/>
      <c r="F34" s="49"/>
      <c r="G34" s="49"/>
      <c r="H34" s="49"/>
      <c r="I34" s="49"/>
      <c r="J34" s="49"/>
    </row>
    <row r="35" spans="1:10" ht="21" customHeight="1">
      <c r="A35" s="65" t="s">
        <v>75</v>
      </c>
      <c r="B35" s="65"/>
      <c r="C35" s="65"/>
      <c r="D35" s="65"/>
      <c r="E35" s="65"/>
      <c r="F35" s="65"/>
      <c r="G35" s="65"/>
      <c r="H35" s="65"/>
      <c r="I35" s="65"/>
      <c r="J35" s="65"/>
    </row>
    <row r="36" spans="1:10" ht="21" customHeight="1">
      <c r="A36" s="65" t="s">
        <v>76</v>
      </c>
      <c r="B36" s="65"/>
      <c r="C36" s="65"/>
      <c r="D36" s="65"/>
      <c r="E36" s="65"/>
      <c r="F36" s="65"/>
      <c r="G36" s="65"/>
      <c r="H36" s="65"/>
      <c r="I36" s="65"/>
      <c r="J36" s="65"/>
    </row>
    <row r="37" spans="1:10" ht="21" customHeight="1">
      <c r="A37" s="49" t="s">
        <v>97</v>
      </c>
      <c r="B37" s="49"/>
      <c r="C37" s="49"/>
      <c r="D37" s="49"/>
      <c r="E37" s="49"/>
      <c r="F37" s="49"/>
      <c r="G37" s="49"/>
      <c r="H37" s="49"/>
      <c r="I37" s="49"/>
      <c r="J37" s="49"/>
    </row>
    <row r="38" spans="1:10" ht="21" customHeight="1">
      <c r="B38" s="49"/>
      <c r="C38" s="49"/>
      <c r="D38" s="49"/>
      <c r="E38" s="49"/>
      <c r="F38" s="49"/>
      <c r="G38" s="49"/>
      <c r="H38" s="49"/>
      <c r="I38" s="49"/>
      <c r="J38" s="49"/>
    </row>
  </sheetData>
  <mergeCells count="8">
    <mergeCell ref="A27:B27"/>
    <mergeCell ref="A29:B29"/>
    <mergeCell ref="G3:H3"/>
    <mergeCell ref="G4:J4"/>
    <mergeCell ref="A9:B9"/>
    <mergeCell ref="A15:B15"/>
    <mergeCell ref="A21:B21"/>
    <mergeCell ref="A26:B26"/>
  </mergeCells>
  <phoneticPr fontId="2"/>
  <dataValidations count="1">
    <dataValidation type="custom" allowBlank="1" showInputMessage="1" showErrorMessage="1" sqref="C22:H22 C16:H16" xr:uid="{FCDA3981-7101-415C-AB4A-D5153C70C4D5}">
      <formula1>""""""</formula1>
    </dataValidation>
  </dataValidations>
  <pageMargins left="0.55118110236220474" right="0.27559055118110237" top="0.47244094488188981" bottom="0.31496062992125984" header="0.31496062992125984" footer="0.31496062992125984"/>
  <pageSetup paperSize="9" scale="63"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A531B-D2F5-4D99-AAA8-7ADB98A6E1CE}">
  <sheetPr>
    <pageSetUpPr fitToPage="1"/>
  </sheetPr>
  <dimension ref="A1:N21"/>
  <sheetViews>
    <sheetView view="pageBreakPreview" zoomScale="70" zoomScaleNormal="100" zoomScaleSheetLayoutView="70" workbookViewId="0"/>
  </sheetViews>
  <sheetFormatPr defaultRowHeight="15"/>
  <cols>
    <col min="1" max="1" width="2.375" style="8" customWidth="1"/>
    <col min="2" max="2" width="38.625" style="8" customWidth="1"/>
    <col min="3" max="3" width="13.375" style="8" customWidth="1"/>
    <col min="4" max="4" width="15.75" style="8" customWidth="1"/>
    <col min="5" max="5" width="16.25" style="8" customWidth="1"/>
    <col min="6" max="6" width="18.25" style="8" customWidth="1"/>
    <col min="7" max="7" width="15.25" style="8" customWidth="1"/>
    <col min="8" max="8" width="16.125" style="8" customWidth="1"/>
    <col min="9" max="9" width="5.625" style="8" customWidth="1"/>
    <col min="10" max="10" width="17.375" style="8" customWidth="1"/>
    <col min="11" max="16384" width="9" style="8"/>
  </cols>
  <sheetData>
    <row r="1" spans="1:13">
      <c r="A1" s="49" t="s">
        <v>77</v>
      </c>
      <c r="B1" s="49"/>
      <c r="C1" s="49"/>
      <c r="D1" s="49"/>
      <c r="E1" s="49"/>
      <c r="F1" s="49"/>
      <c r="G1" s="49"/>
      <c r="H1" s="49"/>
      <c r="I1" s="49"/>
      <c r="J1" s="49"/>
      <c r="K1" s="49"/>
      <c r="L1" s="49"/>
      <c r="M1" s="49"/>
    </row>
    <row r="2" spans="1:13" ht="15.75" thickBot="1">
      <c r="A2" s="49"/>
      <c r="B2" s="49"/>
      <c r="C2" s="49"/>
      <c r="D2" s="49"/>
      <c r="E2" s="49"/>
      <c r="F2" s="49"/>
      <c r="G2" s="49"/>
      <c r="H2" s="49"/>
      <c r="I2" s="49"/>
      <c r="J2" s="49"/>
      <c r="K2" s="49"/>
      <c r="L2" s="49"/>
      <c r="M2" s="49"/>
    </row>
    <row r="3" spans="1:13" ht="24.75" customHeight="1" thickBot="1">
      <c r="A3" s="50" t="s">
        <v>78</v>
      </c>
      <c r="B3" s="50"/>
      <c r="C3" s="50"/>
      <c r="D3" s="50"/>
      <c r="E3" s="49"/>
      <c r="F3" s="170" t="s">
        <v>41</v>
      </c>
      <c r="G3" s="221"/>
      <c r="H3" s="222"/>
      <c r="I3" s="51"/>
      <c r="J3" s="51"/>
      <c r="K3" s="49"/>
      <c r="L3" s="49"/>
      <c r="M3" s="49"/>
    </row>
    <row r="4" spans="1:13" ht="24.75" customHeight="1" thickBot="1">
      <c r="A4" s="49"/>
      <c r="B4" s="49"/>
      <c r="C4" s="49"/>
      <c r="D4" s="49"/>
      <c r="E4" s="49"/>
      <c r="F4" s="51" t="s">
        <v>42</v>
      </c>
      <c r="G4" s="223"/>
      <c r="H4" s="224"/>
      <c r="I4" s="224"/>
      <c r="J4" s="225"/>
      <c r="K4" s="49"/>
      <c r="L4" s="49"/>
      <c r="M4" s="49"/>
    </row>
    <row r="5" spans="1:13" ht="15.75" thickBot="1">
      <c r="A5" s="49"/>
      <c r="B5" s="49"/>
      <c r="C5" s="49"/>
      <c r="D5" s="49"/>
      <c r="E5" s="49"/>
      <c r="F5" s="49"/>
      <c r="G5" s="49"/>
      <c r="H5" s="49"/>
      <c r="I5" s="49"/>
      <c r="J5" s="49"/>
      <c r="K5" s="49"/>
      <c r="L5" s="49"/>
      <c r="M5" s="49"/>
    </row>
    <row r="6" spans="1:13" ht="135.75" customHeight="1">
      <c r="A6" s="52"/>
      <c r="B6" s="53"/>
      <c r="C6" s="54" t="s">
        <v>44</v>
      </c>
      <c r="D6" s="54" t="s">
        <v>79</v>
      </c>
      <c r="E6" s="54" t="s">
        <v>80</v>
      </c>
      <c r="F6" s="55" t="s">
        <v>81</v>
      </c>
      <c r="G6" s="56" t="s">
        <v>99</v>
      </c>
      <c r="H6" s="57" t="s">
        <v>100</v>
      </c>
      <c r="I6" s="49"/>
      <c r="J6" s="58" t="s">
        <v>82</v>
      </c>
      <c r="K6" s="49"/>
      <c r="L6" s="49"/>
      <c r="M6" s="49"/>
    </row>
    <row r="7" spans="1:13" ht="42" customHeight="1" thickBot="1">
      <c r="A7" s="59" t="s">
        <v>83</v>
      </c>
      <c r="B7" s="60"/>
      <c r="C7" s="61">
        <v>6</v>
      </c>
      <c r="D7" s="90"/>
      <c r="E7" s="62">
        <f>ROUNDUP(D7/6,0)</f>
        <v>0</v>
      </c>
      <c r="F7" s="91"/>
      <c r="G7" s="63">
        <f>IF(F7&lt;&gt;"",ROUND(MIN(E7,F7),1)*4,0)</f>
        <v>0</v>
      </c>
      <c r="H7" s="64">
        <f>G7*6990</f>
        <v>0</v>
      </c>
      <c r="I7" s="65"/>
      <c r="J7" s="92"/>
      <c r="K7" s="49"/>
      <c r="L7" s="49"/>
      <c r="M7" s="49"/>
    </row>
    <row r="8" spans="1:13" ht="15.75" thickBot="1">
      <c r="A8" s="49"/>
      <c r="B8" s="49"/>
      <c r="C8" s="49"/>
      <c r="D8" s="65"/>
      <c r="E8" s="65"/>
      <c r="F8" s="65"/>
      <c r="G8" s="65"/>
      <c r="H8" s="66"/>
      <c r="I8" s="65"/>
      <c r="J8" s="66"/>
      <c r="K8" s="49"/>
      <c r="L8" s="49"/>
      <c r="M8" s="49"/>
    </row>
    <row r="9" spans="1:13" ht="21.75" customHeight="1">
      <c r="A9" s="67" t="s">
        <v>84</v>
      </c>
      <c r="B9" s="52"/>
      <c r="C9" s="53"/>
      <c r="D9" s="68"/>
      <c r="E9" s="69"/>
      <c r="F9" s="70"/>
      <c r="G9" s="71"/>
      <c r="H9" s="72"/>
      <c r="I9" s="65"/>
      <c r="J9" s="73"/>
      <c r="K9" s="49"/>
      <c r="L9" s="49"/>
      <c r="M9" s="49"/>
    </row>
    <row r="10" spans="1:13" ht="84.75" customHeight="1">
      <c r="A10" s="74"/>
      <c r="B10" s="75" t="s">
        <v>85</v>
      </c>
      <c r="C10" s="76" t="s">
        <v>86</v>
      </c>
      <c r="D10" s="76" t="s">
        <v>86</v>
      </c>
      <c r="E10" s="77">
        <f>IF(AND(D10&gt;0,F10&gt;0,F11=0),2,0)</f>
        <v>0</v>
      </c>
      <c r="F10" s="93"/>
      <c r="G10" s="78">
        <f>IF(F10&lt;&gt;"",ROUND(MIN(E10,F10),1)*4,0)</f>
        <v>0</v>
      </c>
      <c r="H10" s="79">
        <f t="shared" ref="H10" si="0">G10*6990</f>
        <v>0</v>
      </c>
      <c r="I10" s="65"/>
      <c r="J10" s="94"/>
      <c r="K10" s="49"/>
      <c r="L10" s="49"/>
      <c r="M10" s="49"/>
    </row>
    <row r="11" spans="1:13" ht="84.75" customHeight="1" thickBot="1">
      <c r="A11" s="80"/>
      <c r="B11" s="81" t="s">
        <v>87</v>
      </c>
      <c r="C11" s="82" t="s">
        <v>88</v>
      </c>
      <c r="D11" s="82" t="s">
        <v>86</v>
      </c>
      <c r="E11" s="83">
        <f>IF(AND(D11&gt;0,F11&gt;0,F10=0),1,0)</f>
        <v>0</v>
      </c>
      <c r="F11" s="95"/>
      <c r="G11" s="84">
        <f>IF(F11&lt;&gt;"",ROUND(MIN(E11,F11),1)*4,0)</f>
        <v>0</v>
      </c>
      <c r="H11" s="85">
        <f>G11*6990</f>
        <v>0</v>
      </c>
      <c r="I11" s="65"/>
      <c r="J11" s="92"/>
      <c r="K11" s="49"/>
      <c r="L11" s="49"/>
      <c r="M11" s="49"/>
    </row>
    <row r="12" spans="1:13" ht="15.75" thickBot="1">
      <c r="A12" s="49"/>
      <c r="B12" s="49"/>
      <c r="C12" s="49"/>
      <c r="D12" s="49"/>
      <c r="E12" s="49"/>
      <c r="F12" s="49"/>
      <c r="G12" s="49"/>
      <c r="H12" s="86"/>
      <c r="I12" s="49"/>
      <c r="J12" s="86"/>
      <c r="K12" s="49"/>
      <c r="L12" s="49"/>
      <c r="M12" s="49"/>
    </row>
    <row r="13" spans="1:13" ht="24.75" customHeight="1" thickBot="1">
      <c r="A13" s="49"/>
      <c r="B13" s="49"/>
      <c r="C13" s="49"/>
      <c r="D13" s="49"/>
      <c r="E13" s="87" t="s">
        <v>71</v>
      </c>
      <c r="F13" s="88">
        <f>ROUND(SUM(F7:F11),1)</f>
        <v>0</v>
      </c>
      <c r="G13" s="87" t="s">
        <v>71</v>
      </c>
      <c r="H13" s="89">
        <f>SUM(H7:H11)</f>
        <v>0</v>
      </c>
      <c r="I13" s="87" t="s">
        <v>71</v>
      </c>
      <c r="J13" s="89">
        <f>SUM(J7:J11)</f>
        <v>0</v>
      </c>
      <c r="K13" s="49"/>
      <c r="L13" s="49"/>
      <c r="M13" s="49"/>
    </row>
    <row r="14" spans="1:13">
      <c r="A14" s="49" t="s">
        <v>72</v>
      </c>
      <c r="B14" s="49"/>
      <c r="C14" s="49"/>
      <c r="D14" s="49"/>
      <c r="E14" s="49"/>
      <c r="F14" s="49"/>
      <c r="G14" s="49"/>
      <c r="H14" s="49"/>
      <c r="I14" s="49"/>
      <c r="J14" s="49"/>
      <c r="K14" s="49"/>
      <c r="L14" s="49"/>
      <c r="M14" s="49"/>
    </row>
    <row r="15" spans="1:13" ht="21" customHeight="1">
      <c r="A15" s="49" t="s">
        <v>73</v>
      </c>
      <c r="B15" s="49"/>
      <c r="C15" s="49"/>
      <c r="D15" s="49"/>
      <c r="E15" s="49"/>
      <c r="F15" s="49"/>
      <c r="G15" s="49"/>
      <c r="H15" s="49"/>
      <c r="I15" s="49"/>
      <c r="J15" s="49"/>
      <c r="K15" s="49"/>
      <c r="L15" s="49"/>
      <c r="M15" s="49"/>
    </row>
    <row r="16" spans="1:13" ht="21" customHeight="1">
      <c r="A16" s="49" t="s">
        <v>89</v>
      </c>
      <c r="B16" s="49"/>
      <c r="C16" s="49"/>
      <c r="D16" s="49"/>
      <c r="E16" s="49"/>
      <c r="F16" s="49"/>
      <c r="G16" s="49"/>
      <c r="H16" s="49"/>
      <c r="I16" s="49"/>
      <c r="J16" s="49"/>
      <c r="K16" s="49"/>
      <c r="L16" s="49"/>
      <c r="M16" s="49"/>
    </row>
    <row r="17" spans="1:14" ht="21" customHeight="1">
      <c r="A17" s="49" t="s">
        <v>90</v>
      </c>
      <c r="B17" s="49"/>
      <c r="C17" s="49"/>
      <c r="D17" s="49"/>
      <c r="E17" s="49"/>
      <c r="F17" s="49"/>
      <c r="G17" s="49"/>
      <c r="H17" s="49"/>
      <c r="I17" s="49"/>
      <c r="J17" s="49"/>
      <c r="K17" s="49"/>
      <c r="L17" s="49"/>
      <c r="M17" s="49"/>
    </row>
    <row r="18" spans="1:14" ht="21" customHeight="1">
      <c r="A18" s="49"/>
      <c r="B18" s="49" t="s">
        <v>91</v>
      </c>
      <c r="C18" s="49"/>
      <c r="D18" s="49"/>
      <c r="E18" s="49"/>
      <c r="F18" s="49"/>
      <c r="G18" s="49"/>
      <c r="H18" s="49"/>
      <c r="I18" s="49"/>
      <c r="J18" s="49"/>
      <c r="K18" s="49"/>
      <c r="L18" s="49"/>
      <c r="M18" s="49"/>
    </row>
    <row r="19" spans="1:14" ht="21" customHeight="1">
      <c r="A19" s="65" t="s">
        <v>92</v>
      </c>
      <c r="B19" s="65"/>
      <c r="C19" s="65"/>
      <c r="D19" s="65"/>
      <c r="E19" s="65"/>
      <c r="F19" s="65"/>
      <c r="G19" s="65"/>
      <c r="H19" s="65"/>
      <c r="I19" s="65"/>
      <c r="J19" s="65"/>
      <c r="K19" s="65"/>
      <c r="L19" s="65"/>
      <c r="M19" s="65"/>
      <c r="N19" s="13"/>
    </row>
    <row r="20" spans="1:14" ht="21" customHeight="1">
      <c r="A20" s="49" t="s">
        <v>98</v>
      </c>
      <c r="B20" s="49"/>
      <c r="C20" s="49"/>
      <c r="D20" s="49"/>
      <c r="E20" s="49"/>
      <c r="F20" s="49"/>
      <c r="G20" s="49"/>
      <c r="H20" s="49"/>
      <c r="I20" s="49"/>
      <c r="J20" s="49"/>
      <c r="K20" s="49"/>
      <c r="L20" s="49"/>
      <c r="M20" s="49"/>
    </row>
    <row r="21" spans="1:14" ht="21" customHeight="1">
      <c r="B21" s="49"/>
      <c r="C21" s="49"/>
      <c r="D21" s="49"/>
      <c r="E21" s="49"/>
      <c r="F21" s="49"/>
      <c r="G21" s="49"/>
      <c r="H21" s="49"/>
      <c r="I21" s="49"/>
      <c r="J21" s="49"/>
      <c r="K21" s="49"/>
      <c r="L21" s="49"/>
      <c r="M21" s="49"/>
    </row>
  </sheetData>
  <sheetProtection algorithmName="SHA-512" hashValue="1PHKMMCRLc5ll/TkXdAsq+2vQAV3i3BwInwu80C6Jfak3fjmIgZvt4pyU3k2iHY3h7mzx1esTbI1oYbdek6QjQ==" saltValue="nC8+HiyLtbgNujG05dMNzA==" spinCount="100000" sheet="1" objects="1" scenarios="1"/>
  <mergeCells count="2">
    <mergeCell ref="G3:H3"/>
    <mergeCell ref="G4:J4"/>
  </mergeCells>
  <phoneticPr fontId="2"/>
  <dataValidations count="1">
    <dataValidation type="custom" allowBlank="1" showInputMessage="1" showErrorMessage="1" sqref="C9:H9" xr:uid="{9CCA1A9A-22AE-4437-B74A-00C6EEDF4825}">
      <formula1>""""""</formula1>
    </dataValidation>
  </dataValidations>
  <pageMargins left="0.7" right="0.7" top="0.75" bottom="0.33" header="0.3" footer="0.3"/>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8BF23-990E-496E-861D-CF695AEF963A}">
  <sheetPr>
    <pageSetUpPr fitToPage="1"/>
  </sheetPr>
  <dimension ref="A1:N21"/>
  <sheetViews>
    <sheetView view="pageBreakPreview" zoomScale="70" zoomScaleNormal="100" zoomScaleSheetLayoutView="70" workbookViewId="0"/>
  </sheetViews>
  <sheetFormatPr defaultRowHeight="15"/>
  <cols>
    <col min="1" max="1" width="2.375" style="8" customWidth="1"/>
    <col min="2" max="2" width="38.625" style="8" customWidth="1"/>
    <col min="3" max="3" width="13.375" style="8" customWidth="1"/>
    <col min="4" max="4" width="15.75" style="8" customWidth="1"/>
    <col min="5" max="5" width="16.25" style="8" customWidth="1"/>
    <col min="6" max="6" width="18.25" style="8" customWidth="1"/>
    <col min="7" max="7" width="15.25" style="8" customWidth="1"/>
    <col min="8" max="8" width="16.125" style="8" customWidth="1"/>
    <col min="9" max="9" width="5.625" style="8" customWidth="1"/>
    <col min="10" max="10" width="17.375" style="8" customWidth="1"/>
    <col min="11" max="16384" width="9" style="8"/>
  </cols>
  <sheetData>
    <row r="1" spans="1:10">
      <c r="A1" s="8" t="s">
        <v>77</v>
      </c>
    </row>
    <row r="2" spans="1:10" ht="15.75" thickBot="1"/>
    <row r="3" spans="1:10" ht="24.75" customHeight="1" thickBot="1">
      <c r="A3" s="48" t="s">
        <v>78</v>
      </c>
      <c r="B3" s="48"/>
      <c r="C3" s="48"/>
      <c r="D3" s="48"/>
      <c r="F3" s="169" t="s">
        <v>41</v>
      </c>
      <c r="G3" s="221" t="s">
        <v>101</v>
      </c>
      <c r="H3" s="222"/>
      <c r="I3" s="47"/>
      <c r="J3" s="47"/>
    </row>
    <row r="4" spans="1:10" ht="24.75" customHeight="1" thickBot="1">
      <c r="F4" s="47" t="s">
        <v>42</v>
      </c>
      <c r="G4" s="223" t="s">
        <v>94</v>
      </c>
      <c r="H4" s="224"/>
      <c r="I4" s="224"/>
      <c r="J4" s="225"/>
    </row>
    <row r="5" spans="1:10" ht="15.75" thickBot="1"/>
    <row r="6" spans="1:10" ht="135.75" customHeight="1">
      <c r="A6" s="28"/>
      <c r="B6" s="29"/>
      <c r="C6" s="42" t="s">
        <v>44</v>
      </c>
      <c r="D6" s="42" t="s">
        <v>79</v>
      </c>
      <c r="E6" s="42" t="s">
        <v>80</v>
      </c>
      <c r="F6" s="43" t="s">
        <v>81</v>
      </c>
      <c r="G6" s="44" t="s">
        <v>99</v>
      </c>
      <c r="H6" s="45" t="s">
        <v>100</v>
      </c>
      <c r="J6" s="46" t="s">
        <v>82</v>
      </c>
    </row>
    <row r="7" spans="1:10" ht="42" customHeight="1" thickBot="1">
      <c r="A7" s="39" t="s">
        <v>83</v>
      </c>
      <c r="B7" s="40"/>
      <c r="C7" s="41">
        <v>6</v>
      </c>
      <c r="D7" s="90">
        <v>19</v>
      </c>
      <c r="E7" s="38">
        <f>ROUNDUP(D7/6,0)</f>
        <v>4</v>
      </c>
      <c r="F7" s="91">
        <v>5.3</v>
      </c>
      <c r="G7" s="36">
        <f>IF(F7&lt;&gt;"",ROUND(MIN(E7,F7),1)*4,0)</f>
        <v>16</v>
      </c>
      <c r="H7" s="37">
        <f>G7*6990</f>
        <v>111840</v>
      </c>
      <c r="I7" s="13"/>
      <c r="J7" s="92">
        <v>117432</v>
      </c>
    </row>
    <row r="8" spans="1:10" ht="15.75" thickBot="1">
      <c r="D8" s="13"/>
      <c r="E8" s="13"/>
      <c r="F8" s="13"/>
      <c r="G8" s="13"/>
      <c r="H8" s="26"/>
      <c r="I8" s="13"/>
      <c r="J8" s="26"/>
    </row>
    <row r="9" spans="1:10" ht="21.75" customHeight="1">
      <c r="A9" s="27" t="s">
        <v>84</v>
      </c>
      <c r="B9" s="28"/>
      <c r="C9" s="29"/>
      <c r="D9" s="30"/>
      <c r="E9" s="31"/>
      <c r="F9" s="32"/>
      <c r="G9" s="33"/>
      <c r="H9" s="34"/>
      <c r="I9" s="13"/>
      <c r="J9" s="35"/>
    </row>
    <row r="10" spans="1:10" ht="84.75" customHeight="1">
      <c r="A10" s="22"/>
      <c r="B10" s="23" t="s">
        <v>85</v>
      </c>
      <c r="C10" s="24" t="s">
        <v>86</v>
      </c>
      <c r="D10" s="24" t="s">
        <v>86</v>
      </c>
      <c r="E10" s="25">
        <f>IF(AND(D10&gt;0,F10&gt;0,F11=0),2,0)</f>
        <v>0</v>
      </c>
      <c r="F10" s="93"/>
      <c r="G10" s="20">
        <f>IF(F10&lt;&gt;"",ROUND(MIN(E10,F10),1)*4,0)</f>
        <v>0</v>
      </c>
      <c r="H10" s="21">
        <f t="shared" ref="H10" si="0">G10*6990</f>
        <v>0</v>
      </c>
      <c r="I10" s="13"/>
      <c r="J10" s="94"/>
    </row>
    <row r="11" spans="1:10" ht="84.75" customHeight="1" thickBot="1">
      <c r="A11" s="16"/>
      <c r="B11" s="17" t="s">
        <v>87</v>
      </c>
      <c r="C11" s="18" t="s">
        <v>88</v>
      </c>
      <c r="D11" s="18" t="s">
        <v>86</v>
      </c>
      <c r="E11" s="19">
        <f>IF(AND(D11&gt;0,F11&gt;0,F10=0),1,0)</f>
        <v>0</v>
      </c>
      <c r="F11" s="95"/>
      <c r="G11" s="14">
        <f>IF(F11&lt;&gt;"",ROUND(MIN(E11,F11),1)*4,0)</f>
        <v>0</v>
      </c>
      <c r="H11" s="15">
        <f>G11*6990</f>
        <v>0</v>
      </c>
      <c r="I11" s="13"/>
      <c r="J11" s="92"/>
    </row>
    <row r="12" spans="1:10" ht="15.75" thickBot="1">
      <c r="H12" s="9"/>
      <c r="J12" s="9"/>
    </row>
    <row r="13" spans="1:10" ht="24.75" customHeight="1" thickBot="1">
      <c r="E13" s="10" t="s">
        <v>71</v>
      </c>
      <c r="F13" s="11">
        <f>ROUND(SUM(F7:F11),1)</f>
        <v>5.3</v>
      </c>
      <c r="G13" s="10" t="s">
        <v>71</v>
      </c>
      <c r="H13" s="12">
        <f>SUM(H7:H11)</f>
        <v>111840</v>
      </c>
      <c r="I13" s="10" t="s">
        <v>71</v>
      </c>
      <c r="J13" s="12">
        <f>SUM(J7:J11)</f>
        <v>117432</v>
      </c>
    </row>
    <row r="14" spans="1:10">
      <c r="A14" s="8" t="s">
        <v>72</v>
      </c>
    </row>
    <row r="15" spans="1:10" ht="21" customHeight="1">
      <c r="A15" s="8" t="s">
        <v>73</v>
      </c>
    </row>
    <row r="16" spans="1:10" ht="21" customHeight="1">
      <c r="A16" s="8" t="s">
        <v>89</v>
      </c>
    </row>
    <row r="17" spans="1:14" ht="21" customHeight="1">
      <c r="A17" s="8" t="s">
        <v>90</v>
      </c>
    </row>
    <row r="18" spans="1:14" ht="21" customHeight="1">
      <c r="B18" s="8" t="s">
        <v>91</v>
      </c>
    </row>
    <row r="19" spans="1:14" ht="21" customHeight="1">
      <c r="A19" s="13" t="s">
        <v>92</v>
      </c>
      <c r="B19" s="13"/>
      <c r="C19" s="13"/>
      <c r="D19" s="13"/>
      <c r="E19" s="13"/>
      <c r="F19" s="13"/>
      <c r="G19" s="13"/>
      <c r="H19" s="13"/>
      <c r="I19" s="13"/>
      <c r="J19" s="13"/>
      <c r="K19" s="13"/>
      <c r="L19" s="13"/>
      <c r="M19" s="13"/>
      <c r="N19" s="13"/>
    </row>
    <row r="20" spans="1:14" ht="21" customHeight="1">
      <c r="A20" s="8" t="s">
        <v>98</v>
      </c>
    </row>
    <row r="21" spans="1:14" ht="21" customHeight="1"/>
  </sheetData>
  <mergeCells count="2">
    <mergeCell ref="G3:H3"/>
    <mergeCell ref="G4:J4"/>
  </mergeCells>
  <phoneticPr fontId="2"/>
  <dataValidations count="1">
    <dataValidation type="custom" allowBlank="1" showInputMessage="1" showErrorMessage="1" sqref="C9:H9" xr:uid="{5F99E949-A0C2-499D-B858-8B1E63820738}">
      <formula1>""""""</formula1>
    </dataValidation>
  </dataValidations>
  <pageMargins left="0.70866141732283472" right="0.70866141732283472" top="0.74803149606299213" bottom="0.31496062992125984" header="0.31496062992125984" footer="0.31496062992125984"/>
  <pageSetup paperSize="9" scale="68"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FBAD2-BE7C-4AFC-BA7C-43C8B13BE3B5}">
  <dimension ref="A2:R22"/>
  <sheetViews>
    <sheetView view="pageBreakPreview" zoomScaleNormal="100" zoomScaleSheetLayoutView="100" workbookViewId="0"/>
  </sheetViews>
  <sheetFormatPr defaultRowHeight="15"/>
  <cols>
    <col min="1" max="1" width="3.625" style="2" customWidth="1"/>
    <col min="2" max="2" width="6.625" style="2" customWidth="1"/>
    <col min="3" max="6" width="5.625" style="2" customWidth="1"/>
    <col min="7" max="13" width="4.125" style="2" customWidth="1"/>
    <col min="14" max="18" width="6.625" style="2" customWidth="1"/>
    <col min="19" max="21" width="3.625" style="2" customWidth="1"/>
    <col min="22" max="24" width="9" style="2" customWidth="1"/>
    <col min="25" max="16384" width="9" style="2"/>
  </cols>
  <sheetData>
    <row r="2" spans="1:18" ht="18.75">
      <c r="A2" s="232" t="s">
        <v>38</v>
      </c>
      <c r="B2" s="233"/>
      <c r="C2" s="233"/>
      <c r="D2" s="233"/>
      <c r="E2" s="233"/>
      <c r="F2" s="233"/>
      <c r="G2" s="233"/>
      <c r="H2" s="233"/>
      <c r="I2" s="233"/>
      <c r="J2" s="233"/>
      <c r="K2" s="233"/>
      <c r="L2" s="233"/>
      <c r="M2" s="233"/>
      <c r="N2" s="233"/>
      <c r="O2" s="233"/>
      <c r="P2" s="233"/>
      <c r="Q2" s="233"/>
      <c r="R2" s="233"/>
    </row>
    <row r="3" spans="1:18" ht="18.75">
      <c r="A3" s="232" t="s">
        <v>106</v>
      </c>
      <c r="B3" s="233"/>
      <c r="C3" s="233"/>
      <c r="D3" s="233"/>
      <c r="E3" s="233"/>
      <c r="F3" s="233"/>
      <c r="G3" s="233"/>
      <c r="H3" s="233"/>
      <c r="I3" s="233"/>
      <c r="J3" s="233"/>
      <c r="K3" s="233"/>
      <c r="L3" s="233"/>
      <c r="M3" s="233"/>
      <c r="N3" s="233"/>
      <c r="O3" s="233"/>
      <c r="P3" s="233"/>
      <c r="Q3" s="233"/>
      <c r="R3" s="233"/>
    </row>
    <row r="4" spans="1:18" ht="18.75" customHeight="1">
      <c r="A4" s="3"/>
      <c r="B4" s="3"/>
      <c r="C4" s="3"/>
      <c r="D4" s="3"/>
      <c r="E4" s="3"/>
      <c r="F4" s="3"/>
      <c r="G4" s="3"/>
      <c r="H4" s="3"/>
      <c r="I4" s="3"/>
      <c r="J4" s="3"/>
      <c r="K4" s="3"/>
      <c r="L4" s="3"/>
      <c r="M4" s="3"/>
      <c r="N4" s="3"/>
      <c r="O4" s="3"/>
      <c r="P4" s="3"/>
      <c r="Q4" s="3"/>
      <c r="R4" s="3"/>
    </row>
    <row r="5" spans="1:18" ht="19.5" customHeight="1">
      <c r="B5" s="4" t="s">
        <v>35</v>
      </c>
      <c r="C5" s="4"/>
      <c r="D5" s="4"/>
      <c r="E5" s="4"/>
      <c r="F5" s="4"/>
      <c r="G5" s="4"/>
      <c r="H5" s="4"/>
      <c r="I5" s="4"/>
      <c r="J5" s="4"/>
      <c r="K5" s="4"/>
      <c r="L5" s="4"/>
      <c r="M5" s="4"/>
      <c r="Q5" s="2" t="s">
        <v>27</v>
      </c>
    </row>
    <row r="6" spans="1:18" ht="33" customHeight="1">
      <c r="B6" s="234" t="s">
        <v>28</v>
      </c>
      <c r="C6" s="235"/>
      <c r="D6" s="235"/>
      <c r="E6" s="235"/>
      <c r="F6" s="236"/>
      <c r="G6" s="234" t="s">
        <v>104</v>
      </c>
      <c r="H6" s="235"/>
      <c r="I6" s="235"/>
      <c r="J6" s="235"/>
      <c r="K6" s="235"/>
      <c r="L6" s="235"/>
      <c r="M6" s="236"/>
      <c r="N6" s="234" t="s">
        <v>8</v>
      </c>
      <c r="O6" s="235"/>
      <c r="P6" s="235"/>
      <c r="Q6" s="235"/>
      <c r="R6" s="236"/>
    </row>
    <row r="7" spans="1:18" ht="33" customHeight="1">
      <c r="B7" s="226" t="s">
        <v>29</v>
      </c>
      <c r="C7" s="227"/>
      <c r="D7" s="227"/>
      <c r="E7" s="227"/>
      <c r="F7" s="228"/>
      <c r="G7" s="229">
        <f>経費所要額精算書!K15</f>
        <v>0</v>
      </c>
      <c r="H7" s="230"/>
      <c r="I7" s="230"/>
      <c r="J7" s="230"/>
      <c r="K7" s="230"/>
      <c r="L7" s="230"/>
      <c r="M7" s="231"/>
      <c r="N7" s="226"/>
      <c r="O7" s="227"/>
      <c r="P7" s="227"/>
      <c r="Q7" s="227"/>
      <c r="R7" s="228"/>
    </row>
    <row r="8" spans="1:18" ht="33" customHeight="1">
      <c r="B8" s="226" t="s">
        <v>30</v>
      </c>
      <c r="C8" s="227"/>
      <c r="D8" s="227"/>
      <c r="E8" s="227"/>
      <c r="F8" s="228"/>
      <c r="G8" s="237">
        <f>G10-G7</f>
        <v>0</v>
      </c>
      <c r="H8" s="238"/>
      <c r="I8" s="238"/>
      <c r="J8" s="238"/>
      <c r="K8" s="238"/>
      <c r="L8" s="238"/>
      <c r="M8" s="239"/>
      <c r="N8" s="226"/>
      <c r="O8" s="227"/>
      <c r="P8" s="227"/>
      <c r="Q8" s="227"/>
      <c r="R8" s="228"/>
    </row>
    <row r="9" spans="1:18" ht="33" customHeight="1">
      <c r="B9" s="226" t="s">
        <v>31</v>
      </c>
      <c r="C9" s="227"/>
      <c r="D9" s="227"/>
      <c r="E9" s="227"/>
      <c r="F9" s="228"/>
      <c r="G9" s="240"/>
      <c r="H9" s="241"/>
      <c r="I9" s="241"/>
      <c r="J9" s="241"/>
      <c r="K9" s="241"/>
      <c r="L9" s="241"/>
      <c r="M9" s="242"/>
      <c r="N9" s="226"/>
      <c r="O9" s="227"/>
      <c r="P9" s="227"/>
      <c r="Q9" s="227"/>
      <c r="R9" s="228"/>
    </row>
    <row r="10" spans="1:18" ht="33" customHeight="1">
      <c r="B10" s="234" t="s">
        <v>32</v>
      </c>
      <c r="C10" s="235"/>
      <c r="D10" s="235"/>
      <c r="E10" s="235"/>
      <c r="F10" s="236"/>
      <c r="G10" s="229">
        <f>経費所要額精算書!G15</f>
        <v>0</v>
      </c>
      <c r="H10" s="230"/>
      <c r="I10" s="230"/>
      <c r="J10" s="230"/>
      <c r="K10" s="230"/>
      <c r="L10" s="230"/>
      <c r="M10" s="231"/>
      <c r="N10" s="234"/>
      <c r="O10" s="235"/>
      <c r="P10" s="235"/>
      <c r="Q10" s="235"/>
      <c r="R10" s="236"/>
    </row>
    <row r="11" spans="1:18" ht="18.75" customHeight="1">
      <c r="C11" s="5"/>
      <c r="D11" s="5"/>
      <c r="E11" s="5"/>
      <c r="F11" s="5"/>
      <c r="G11" s="5"/>
      <c r="H11" s="5"/>
      <c r="I11" s="5"/>
      <c r="J11" s="5"/>
      <c r="K11" s="5"/>
      <c r="L11" s="5"/>
      <c r="M11" s="5"/>
      <c r="N11" s="5"/>
      <c r="O11" s="5"/>
      <c r="P11" s="5"/>
      <c r="Q11" s="5"/>
      <c r="R11" s="5"/>
    </row>
    <row r="12" spans="1:18" ht="18.75" customHeight="1"/>
    <row r="13" spans="1:18" ht="19.5" customHeight="1">
      <c r="B13" s="4" t="s">
        <v>36</v>
      </c>
      <c r="C13" s="4"/>
      <c r="D13" s="4"/>
      <c r="E13" s="4"/>
      <c r="F13" s="4"/>
      <c r="G13" s="4"/>
      <c r="H13" s="4"/>
      <c r="I13" s="4"/>
      <c r="J13" s="4"/>
      <c r="K13" s="4"/>
      <c r="L13" s="4"/>
      <c r="M13" s="4"/>
      <c r="Q13" s="2" t="s">
        <v>27</v>
      </c>
    </row>
    <row r="14" spans="1:18" ht="33" customHeight="1">
      <c r="B14" s="234" t="s">
        <v>28</v>
      </c>
      <c r="C14" s="235"/>
      <c r="D14" s="235"/>
      <c r="E14" s="235"/>
      <c r="F14" s="236"/>
      <c r="G14" s="234" t="s">
        <v>104</v>
      </c>
      <c r="H14" s="235"/>
      <c r="I14" s="235"/>
      <c r="J14" s="235"/>
      <c r="K14" s="235"/>
      <c r="L14" s="235"/>
      <c r="M14" s="236"/>
      <c r="N14" s="234" t="s">
        <v>8</v>
      </c>
      <c r="O14" s="235"/>
      <c r="P14" s="235"/>
      <c r="Q14" s="235"/>
      <c r="R14" s="236"/>
    </row>
    <row r="15" spans="1:18" ht="51.75" customHeight="1">
      <c r="B15" s="244" t="s">
        <v>34</v>
      </c>
      <c r="C15" s="227"/>
      <c r="D15" s="227"/>
      <c r="E15" s="227"/>
      <c r="F15" s="228"/>
      <c r="G15" s="229">
        <f>経費所要額精算書!G15</f>
        <v>0</v>
      </c>
      <c r="H15" s="230"/>
      <c r="I15" s="230"/>
      <c r="J15" s="230"/>
      <c r="K15" s="230"/>
      <c r="L15" s="230"/>
      <c r="M15" s="231"/>
      <c r="N15" s="226"/>
      <c r="O15" s="227"/>
      <c r="P15" s="227"/>
      <c r="Q15" s="227"/>
      <c r="R15" s="228"/>
    </row>
    <row r="16" spans="1:18" ht="33" customHeight="1">
      <c r="B16" s="234" t="s">
        <v>32</v>
      </c>
      <c r="C16" s="235"/>
      <c r="D16" s="235"/>
      <c r="E16" s="235"/>
      <c r="F16" s="236"/>
      <c r="G16" s="229">
        <f>SUM(G15:M15)</f>
        <v>0</v>
      </c>
      <c r="H16" s="230"/>
      <c r="I16" s="230"/>
      <c r="J16" s="230"/>
      <c r="K16" s="230"/>
      <c r="L16" s="230"/>
      <c r="M16" s="231"/>
      <c r="N16" s="234"/>
      <c r="O16" s="235"/>
      <c r="P16" s="235"/>
      <c r="Q16" s="235"/>
      <c r="R16" s="236"/>
    </row>
    <row r="17" spans="2:17" ht="15.95" customHeight="1"/>
    <row r="18" spans="2:17">
      <c r="B18" s="2" t="s">
        <v>103</v>
      </c>
    </row>
    <row r="20" spans="2:17">
      <c r="B20" s="243" t="s">
        <v>102</v>
      </c>
      <c r="C20" s="243"/>
      <c r="D20" s="243"/>
      <c r="E20" s="243"/>
      <c r="G20" s="2" t="s">
        <v>33</v>
      </c>
      <c r="K20" s="6"/>
      <c r="L20" s="6"/>
      <c r="M20" s="6"/>
      <c r="N20" s="6"/>
      <c r="O20" s="6"/>
      <c r="P20" s="6"/>
      <c r="Q20" s="6"/>
    </row>
    <row r="22" spans="2:17">
      <c r="G22" s="2" t="s">
        <v>37</v>
      </c>
      <c r="K22" s="6"/>
      <c r="L22" s="6"/>
      <c r="M22" s="6"/>
      <c r="N22" s="6"/>
      <c r="O22" s="6"/>
      <c r="P22" s="6"/>
      <c r="Q22" s="7"/>
    </row>
  </sheetData>
  <mergeCells count="27">
    <mergeCell ref="B20:E20"/>
    <mergeCell ref="B15:F15"/>
    <mergeCell ref="G15:M15"/>
    <mergeCell ref="N15:R15"/>
    <mergeCell ref="B16:F16"/>
    <mergeCell ref="G16:M16"/>
    <mergeCell ref="N16:R16"/>
    <mergeCell ref="B10:F10"/>
    <mergeCell ref="G10:M10"/>
    <mergeCell ref="N10:R10"/>
    <mergeCell ref="B14:F14"/>
    <mergeCell ref="G14:M14"/>
    <mergeCell ref="N14:R14"/>
    <mergeCell ref="B8:F8"/>
    <mergeCell ref="G8:M8"/>
    <mergeCell ref="N8:R8"/>
    <mergeCell ref="B9:F9"/>
    <mergeCell ref="G9:M9"/>
    <mergeCell ref="N9:R9"/>
    <mergeCell ref="B7:F7"/>
    <mergeCell ref="G7:M7"/>
    <mergeCell ref="N7:R7"/>
    <mergeCell ref="A2:R2"/>
    <mergeCell ref="A3:R3"/>
    <mergeCell ref="B6:F6"/>
    <mergeCell ref="G6:M6"/>
    <mergeCell ref="N6:R6"/>
  </mergeCells>
  <phoneticPr fontId="2"/>
  <pageMargins left="0.39370078740157483" right="0.3937007874015748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経費所要額精算書</vt:lpstr>
      <vt:lpstr>経費所要額精算書【記載例】</vt:lpstr>
      <vt:lpstr>処遇改善報告書（別紙様式１・ 病院）</vt:lpstr>
      <vt:lpstr>処遇改善報告書（別紙様式１・ 病院）【記載例】 </vt:lpstr>
      <vt:lpstr>処遇改善報告書（別紙様式２・有床診療所）</vt:lpstr>
      <vt:lpstr>処遇改善報告書（別紙様式２・有床診療所）【記載例】</vt:lpstr>
      <vt:lpstr>歳入歳出決算書抄本</vt:lpstr>
      <vt:lpstr>経費所要額精算書!Print_Area</vt:lpstr>
      <vt:lpstr>経費所要額精算書【記載例】!Print_Area</vt:lpstr>
      <vt:lpstr>歳入歳出決算書抄本!Print_Area</vt:lpstr>
      <vt:lpstr>'処遇改善報告書（別紙様式１・ 病院）'!Print_Area</vt:lpstr>
      <vt:lpstr>'処遇改善報告書（別紙様式１・ 病院）【記載例】 '!Print_Area</vt:lpstr>
      <vt:lpstr>'処遇改善報告書（別紙様式２・有床診療所）'!Print_Area</vt:lpstr>
      <vt:lpstr>'処遇改善報告書（別紙様式２・有床診療所）【記載例】'!Print_Area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田崎 千夏</dc:creator>
  <cp:lastModifiedBy>三好 穂</cp:lastModifiedBy>
  <cp:lastPrinted>2024-12-11T02:03:03Z</cp:lastPrinted>
  <dcterms:created xsi:type="dcterms:W3CDTF">2015-11-16T10:35:07Z</dcterms:created>
  <dcterms:modified xsi:type="dcterms:W3CDTF">2024-12-11T02:57:05Z</dcterms:modified>
</cp:coreProperties>
</file>