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4045\02 看護師確保推進班\41 看護補助者処遇改善事業\10-1　実績報告提出依頼\"/>
    </mc:Choice>
  </mc:AlternateContent>
  <xr:revisionPtr revIDLastSave="0" documentId="13_ncr:1_{2B736302-7088-4F18-96F8-4E09C58F7BFB}" xr6:coauthVersionLast="47" xr6:coauthVersionMax="47" xr10:uidLastSave="{00000000-0000-0000-0000-000000000000}"/>
  <bookViews>
    <workbookView xWindow="-120" yWindow="-120" windowWidth="29040" windowHeight="15840" tabRatio="916" xr2:uid="{00000000-000D-0000-FFFF-FFFF00000000}"/>
  </bookViews>
  <sheets>
    <sheet name="経費所要額精算書" sheetId="1" r:id="rId1"/>
    <sheet name="経費所要額精算書【記載例】" sheetId="11" r:id="rId2"/>
    <sheet name="処遇改善報告書（別紙様式１・ 病院）" sheetId="7" r:id="rId3"/>
    <sheet name="処遇改善報告書（別紙様式１・ 病院）【記載例】 " sheetId="9" r:id="rId4"/>
    <sheet name="処遇改善報告書（別紙様式２・有床診療所）" sheetId="8" r:id="rId5"/>
    <sheet name="処遇改善報告書（別紙様式２・有床診療所）【記載例】" sheetId="10" r:id="rId6"/>
    <sheet name="歳入歳出決算書抄本" sheetId="6" r:id="rId7"/>
  </sheets>
  <definedNames>
    <definedName name="_xlnm.Print_Area" localSheetId="0">経費所要額精算書!$A$1:$M$26</definedName>
    <definedName name="_xlnm.Print_Area" localSheetId="1">経費所要額精算書【記載例】!$A$1:$M$26</definedName>
    <definedName name="_xlnm.Print_Area" localSheetId="6">歳入歳出決算書抄本!$A$1:$R$28</definedName>
    <definedName name="_xlnm.Print_Area" localSheetId="2">'処遇改善報告書（別紙様式１・ 病院）'!$A$1:$J$37</definedName>
    <definedName name="_xlnm.Print_Area" localSheetId="3">'処遇改善報告書（別紙様式１・ 病院）【記載例】 '!$A$1:$J$37</definedName>
    <definedName name="_xlnm.Print_Area" localSheetId="4">'処遇改善報告書（別紙様式２・有床診療所）'!$A$1:$N$20</definedName>
    <definedName name="_xlnm.Print_Area" localSheetId="5">'処遇改善報告書（別紙様式２・有床診療所）【記載例】'!$A$1:$N$20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1" i="11" l="1"/>
  <c r="M15" i="11"/>
  <c r="M21" i="11" s="1"/>
  <c r="L21" i="1"/>
  <c r="G15" i="6"/>
  <c r="H31" i="9"/>
  <c r="J31" i="9"/>
  <c r="E10" i="10"/>
  <c r="J13" i="10"/>
  <c r="G20" i="9"/>
  <c r="H20" i="9" s="1"/>
  <c r="H21" i="11"/>
  <c r="G21" i="11"/>
  <c r="E21" i="11"/>
  <c r="D21" i="11"/>
  <c r="I15" i="11"/>
  <c r="I21" i="11" s="1"/>
  <c r="F15" i="11"/>
  <c r="F21" i="11" s="1"/>
  <c r="F13" i="10"/>
  <c r="G11" i="10"/>
  <c r="H11" i="10" s="1"/>
  <c r="E11" i="10"/>
  <c r="G10" i="10"/>
  <c r="H10" i="10" s="1"/>
  <c r="H13" i="10" s="1"/>
  <c r="E7" i="10"/>
  <c r="G7" i="10" s="1"/>
  <c r="H7" i="10" s="1"/>
  <c r="H13" i="9"/>
  <c r="F31" i="9"/>
  <c r="G27" i="9"/>
  <c r="H27" i="9" s="1"/>
  <c r="E27" i="9"/>
  <c r="G26" i="9"/>
  <c r="H26" i="9" s="1"/>
  <c r="E26" i="9"/>
  <c r="G25" i="9"/>
  <c r="H25" i="9" s="1"/>
  <c r="E25" i="9"/>
  <c r="H24" i="9"/>
  <c r="G24" i="9"/>
  <c r="E24" i="9"/>
  <c r="H23" i="9"/>
  <c r="G23" i="9"/>
  <c r="E23" i="9"/>
  <c r="H21" i="9"/>
  <c r="G21" i="9"/>
  <c r="E21" i="9"/>
  <c r="E20" i="9"/>
  <c r="H19" i="9"/>
  <c r="G19" i="9"/>
  <c r="E19" i="9"/>
  <c r="G18" i="9"/>
  <c r="H18" i="9" s="1"/>
  <c r="E18" i="9"/>
  <c r="G17" i="9"/>
  <c r="H17" i="9" s="1"/>
  <c r="E17" i="9"/>
  <c r="G15" i="9"/>
  <c r="H15" i="9" s="1"/>
  <c r="E15" i="9"/>
  <c r="H14" i="9"/>
  <c r="G14" i="9"/>
  <c r="E14" i="9"/>
  <c r="G13" i="9"/>
  <c r="E13" i="9"/>
  <c r="H12" i="9"/>
  <c r="G12" i="9"/>
  <c r="E12" i="9"/>
  <c r="H11" i="9"/>
  <c r="G11" i="9"/>
  <c r="E11" i="9"/>
  <c r="E10" i="9"/>
  <c r="G10" i="9" s="1"/>
  <c r="H10" i="9" s="1"/>
  <c r="G9" i="9"/>
  <c r="H9" i="9" s="1"/>
  <c r="E9" i="9"/>
  <c r="G8" i="9"/>
  <c r="H8" i="9" s="1"/>
  <c r="E8" i="9"/>
  <c r="G7" i="9"/>
  <c r="H7" i="9" s="1"/>
  <c r="E7" i="9"/>
  <c r="J15" i="11" l="1"/>
  <c r="J13" i="8"/>
  <c r="F13" i="8"/>
  <c r="E11" i="8"/>
  <c r="G11" i="8" s="1"/>
  <c r="H11" i="8" s="1"/>
  <c r="E10" i="8"/>
  <c r="G10" i="8" s="1"/>
  <c r="H10" i="8" s="1"/>
  <c r="E7" i="8"/>
  <c r="G7" i="8" s="1"/>
  <c r="H7" i="8" s="1"/>
  <c r="J31" i="7"/>
  <c r="F31" i="7"/>
  <c r="G27" i="7"/>
  <c r="H27" i="7" s="1"/>
  <c r="E27" i="7"/>
  <c r="G26" i="7"/>
  <c r="H26" i="7" s="1"/>
  <c r="E26" i="7"/>
  <c r="G25" i="7"/>
  <c r="H25" i="7" s="1"/>
  <c r="E25" i="7"/>
  <c r="E24" i="7"/>
  <c r="G24" i="7" s="1"/>
  <c r="H24" i="7" s="1"/>
  <c r="H23" i="7"/>
  <c r="G23" i="7"/>
  <c r="E23" i="7"/>
  <c r="H21" i="7"/>
  <c r="G21" i="7"/>
  <c r="E21" i="7"/>
  <c r="G20" i="7"/>
  <c r="H20" i="7" s="1"/>
  <c r="E20" i="7"/>
  <c r="H19" i="7"/>
  <c r="G19" i="7"/>
  <c r="E19" i="7"/>
  <c r="G18" i="7"/>
  <c r="H18" i="7" s="1"/>
  <c r="E18" i="7"/>
  <c r="G17" i="7"/>
  <c r="H17" i="7" s="1"/>
  <c r="E17" i="7"/>
  <c r="G15" i="7"/>
  <c r="H15" i="7" s="1"/>
  <c r="E15" i="7"/>
  <c r="E14" i="7"/>
  <c r="G14" i="7" s="1"/>
  <c r="H14" i="7" s="1"/>
  <c r="H13" i="7"/>
  <c r="G13" i="7"/>
  <c r="E13" i="7"/>
  <c r="H12" i="7"/>
  <c r="G12" i="7"/>
  <c r="E12" i="7"/>
  <c r="G11" i="7"/>
  <c r="H11" i="7" s="1"/>
  <c r="E11" i="7"/>
  <c r="G10" i="7"/>
  <c r="H10" i="7" s="1"/>
  <c r="E10" i="7"/>
  <c r="G9" i="7"/>
  <c r="H9" i="7" s="1"/>
  <c r="E9" i="7"/>
  <c r="E8" i="7"/>
  <c r="G8" i="7" s="1"/>
  <c r="H8" i="7" s="1"/>
  <c r="E7" i="7"/>
  <c r="G7" i="7" s="1"/>
  <c r="H7" i="7" s="1"/>
  <c r="G10" i="6"/>
  <c r="G16" i="6"/>
  <c r="H13" i="8" l="1"/>
  <c r="H31" i="7"/>
  <c r="J21" i="11"/>
  <c r="K15" i="11"/>
  <c r="K21" i="11" s="1"/>
  <c r="E21" i="1"/>
  <c r="G21" i="1"/>
  <c r="H21" i="1"/>
  <c r="D21" i="1"/>
  <c r="I15" i="1"/>
  <c r="I21" i="1" s="1"/>
  <c r="F15" i="1" l="1"/>
  <c r="J15" i="1" l="1"/>
  <c r="F21" i="1"/>
  <c r="J21" i="1" l="1"/>
  <c r="K15" i="1"/>
  <c r="G7" i="6" l="1"/>
  <c r="G8" i="6" s="1"/>
  <c r="M15" i="1"/>
  <c r="M21" i="1" s="1"/>
  <c r="K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山本 翔</author>
    <author>三好穂</author>
  </authors>
  <commentList>
    <comment ref="D15" authorId="0" shapeId="0" xr:uid="{5C110F48-E166-4042-A391-D1E82C2F53D5}">
      <text>
        <r>
          <rPr>
            <b/>
            <sz val="12"/>
            <color indexed="81"/>
            <rFont val="MS P ゴシック"/>
            <family val="3"/>
            <charset val="128"/>
          </rPr>
          <t>基本的に「対象経費の
実支出額」と同額を
入力してください</t>
        </r>
      </text>
    </comment>
    <comment ref="E15" authorId="0" shapeId="0" xr:uid="{8F1EED7A-F760-4995-8F1D-FDC0F05D2C64}">
      <text>
        <r>
          <rPr>
            <b/>
            <sz val="12"/>
            <color indexed="81"/>
            <rFont val="MS P ゴシック"/>
            <family val="3"/>
            <charset val="128"/>
          </rPr>
          <t>基本的に「０」と
入力してください</t>
        </r>
      </text>
    </comment>
    <comment ref="G15" authorId="0" shapeId="0" xr:uid="{CDAA5440-D6C3-4CF5-BD43-81F7AED36916}">
      <text>
        <r>
          <rPr>
            <b/>
            <sz val="12"/>
            <color indexed="81"/>
            <rFont val="MS P ゴシック"/>
            <family val="3"/>
            <charset val="128"/>
          </rPr>
          <t>処遇改善報告書の
Ｇ欄の合計額を転記</t>
        </r>
      </text>
    </comment>
    <comment ref="H15" authorId="0" shapeId="0" xr:uid="{C4038F52-A1C9-46E9-A3E2-0351F777420E}">
      <text>
        <r>
          <rPr>
            <b/>
            <sz val="12"/>
            <color indexed="81"/>
            <rFont val="MS P ゴシック"/>
            <family val="3"/>
            <charset val="128"/>
          </rPr>
          <t>処遇改善報告書の
Ｆ欄の合計額を転記</t>
        </r>
      </text>
    </comment>
    <comment ref="K15" authorId="0" shapeId="0" xr:uid="{2944E6A1-2433-4882-B4E9-B62E1843B853}">
      <text>
        <r>
          <rPr>
            <b/>
            <sz val="12"/>
            <color indexed="81"/>
            <rFont val="MS P ゴシック"/>
            <family val="3"/>
            <charset val="128"/>
          </rPr>
          <t>ここに表示される金額が
補助金額となります</t>
        </r>
      </text>
    </comment>
    <comment ref="L15" authorId="1" shapeId="0" xr:uid="{60877DC7-A9C0-4520-8058-2B67A56F182A}">
      <text>
        <r>
          <rPr>
            <b/>
            <sz val="12"/>
            <color indexed="81"/>
            <rFont val="MS P ゴシック"/>
            <family val="3"/>
            <charset val="128"/>
          </rPr>
          <t>交付決定額を入力してください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山本 翔</author>
  </authors>
  <commentList>
    <comment ref="D6" authorId="0" shapeId="0" xr:uid="{4182C064-20F8-432C-9384-1C8B6EE83A4E}">
      <text>
        <r>
          <rPr>
            <b/>
            <sz val="14"/>
            <color indexed="81"/>
            <rFont val="MS P ゴシック"/>
            <family val="3"/>
            <charset val="128"/>
          </rPr>
          <t>小数点以下の端数を切り上げた数
（例）18.5人　⇒　</t>
        </r>
        <r>
          <rPr>
            <b/>
            <u/>
            <sz val="14"/>
            <color indexed="81"/>
            <rFont val="MS P ゴシック"/>
            <family val="3"/>
            <charset val="128"/>
          </rPr>
          <t xml:space="preserve"> 19 </t>
        </r>
        <r>
          <rPr>
            <b/>
            <sz val="14"/>
            <color indexed="81"/>
            <rFont val="MS P ゴシック"/>
            <family val="3"/>
            <charset val="128"/>
          </rPr>
          <t xml:space="preserve"> 人　と入力する</t>
        </r>
      </text>
    </comment>
    <comment ref="F6" authorId="0" shapeId="0" xr:uid="{924D61DC-4294-4826-B4CA-E97DD7165FCD}">
      <text>
        <r>
          <rPr>
            <b/>
            <sz val="14"/>
            <color indexed="81"/>
            <rFont val="MS P ゴシック"/>
            <family val="3"/>
            <charset val="128"/>
          </rPr>
          <t>小数点第２位以下の端数を四捨五入した数
（例）5.25人　⇒　</t>
        </r>
        <r>
          <rPr>
            <b/>
            <u/>
            <sz val="14"/>
            <color indexed="81"/>
            <rFont val="MS P ゴシック"/>
            <family val="3"/>
            <charset val="128"/>
          </rPr>
          <t xml:space="preserve"> 5.3 </t>
        </r>
        <r>
          <rPr>
            <b/>
            <sz val="14"/>
            <color indexed="81"/>
            <rFont val="MS P ゴシック"/>
            <family val="3"/>
            <charset val="128"/>
          </rPr>
          <t xml:space="preserve"> 人　と入力する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山本 翔</author>
  </authors>
  <commentList>
    <comment ref="D6" authorId="0" shapeId="0" xr:uid="{D00325EC-7B15-4265-A10F-3B1102A14A06}">
      <text>
        <r>
          <rPr>
            <b/>
            <sz val="14"/>
            <color indexed="81"/>
            <rFont val="MS P ゴシック"/>
            <family val="3"/>
            <charset val="128"/>
          </rPr>
          <t>小数点以下の端数を切り上げた数
（例）18.5人　⇒　</t>
        </r>
        <r>
          <rPr>
            <b/>
            <u/>
            <sz val="14"/>
            <color indexed="81"/>
            <rFont val="MS P ゴシック"/>
            <family val="3"/>
            <charset val="128"/>
          </rPr>
          <t xml:space="preserve"> 19 </t>
        </r>
        <r>
          <rPr>
            <b/>
            <sz val="14"/>
            <color indexed="81"/>
            <rFont val="MS P ゴシック"/>
            <family val="3"/>
            <charset val="128"/>
          </rPr>
          <t xml:space="preserve"> 人　と入力する</t>
        </r>
      </text>
    </comment>
    <comment ref="F6" authorId="0" shapeId="0" xr:uid="{90052260-732A-4079-AFE7-3A72D01D1DCA}">
      <text>
        <r>
          <rPr>
            <b/>
            <sz val="14"/>
            <color indexed="81"/>
            <rFont val="MS P ゴシック"/>
            <family val="3"/>
            <charset val="128"/>
          </rPr>
          <t>小数点第２位以下の端数を四捨五入した数
（例）5.25人　⇒　 5.3  人　と入力する</t>
        </r>
      </text>
    </comment>
  </commentList>
</comments>
</file>

<file path=xl/sharedStrings.xml><?xml version="1.0" encoding="utf-8"?>
<sst xmlns="http://schemas.openxmlformats.org/spreadsheetml/2006/main" count="255" uniqueCount="112">
  <si>
    <t>区　　　　　　分</t>
    <rPh sb="0" eb="1">
      <t>ク</t>
    </rPh>
    <rPh sb="7" eb="8">
      <t>ブン</t>
    </rPh>
    <phoneticPr fontId="3"/>
  </si>
  <si>
    <t>総事業費</t>
    <rPh sb="0" eb="1">
      <t>ソウ</t>
    </rPh>
    <rPh sb="1" eb="4">
      <t>ジギョウヒ</t>
    </rPh>
    <phoneticPr fontId="3"/>
  </si>
  <si>
    <t>寄付金その</t>
    <rPh sb="0" eb="3">
      <t>キフキン</t>
    </rPh>
    <phoneticPr fontId="3"/>
  </si>
  <si>
    <t>差引額</t>
    <rPh sb="0" eb="1">
      <t>サ</t>
    </rPh>
    <rPh sb="1" eb="2">
      <t>イン</t>
    </rPh>
    <rPh sb="2" eb="3">
      <t>ガク</t>
    </rPh>
    <phoneticPr fontId="3"/>
  </si>
  <si>
    <t>対象経費の</t>
    <rPh sb="0" eb="2">
      <t>タイショウ</t>
    </rPh>
    <rPh sb="2" eb="4">
      <t>ケイヒ</t>
    </rPh>
    <phoneticPr fontId="3"/>
  </si>
  <si>
    <t>　他の収入　</t>
    <rPh sb="1" eb="2">
      <t>タ</t>
    </rPh>
    <rPh sb="3" eb="5">
      <t>シュウニュウ</t>
    </rPh>
    <phoneticPr fontId="3"/>
  </si>
  <si>
    <t>選定額</t>
    <rPh sb="0" eb="2">
      <t>センテイ</t>
    </rPh>
    <rPh sb="2" eb="3">
      <t>ガク</t>
    </rPh>
    <phoneticPr fontId="3"/>
  </si>
  <si>
    <t>補助所要額</t>
    <rPh sb="0" eb="2">
      <t>ホジョ</t>
    </rPh>
    <rPh sb="2" eb="4">
      <t>ショヨウ</t>
    </rPh>
    <rPh sb="4" eb="5">
      <t>ガク</t>
    </rPh>
    <phoneticPr fontId="3"/>
  </si>
  <si>
    <t>備　　考</t>
    <rPh sb="0" eb="1">
      <t>ソナエ</t>
    </rPh>
    <rPh sb="3" eb="4">
      <t>コウ</t>
    </rPh>
    <phoneticPr fontId="3"/>
  </si>
  <si>
    <t>Ａ</t>
    <phoneticPr fontId="3"/>
  </si>
  <si>
    <t>Ｂ</t>
    <phoneticPr fontId="3"/>
  </si>
  <si>
    <t>Ｄ</t>
    <phoneticPr fontId="3"/>
  </si>
  <si>
    <t>Ｅ</t>
    <phoneticPr fontId="3"/>
  </si>
  <si>
    <t>Ｆ</t>
    <phoneticPr fontId="3"/>
  </si>
  <si>
    <t>Ｇ</t>
    <phoneticPr fontId="3"/>
  </si>
  <si>
    <t>Ｈ</t>
    <phoneticPr fontId="3"/>
  </si>
  <si>
    <t>円</t>
    <rPh sb="0" eb="1">
      <t>エン</t>
    </rPh>
    <phoneticPr fontId="3"/>
  </si>
  <si>
    <t>合　　　　　計</t>
    <rPh sb="0" eb="1">
      <t>ゴウ</t>
    </rPh>
    <rPh sb="6" eb="7">
      <t>ケイ</t>
    </rPh>
    <phoneticPr fontId="3"/>
  </si>
  <si>
    <t>（注）　１　「区分」欄には、交付の対象となる事業の名称を記載すること。</t>
    <rPh sb="1" eb="2">
      <t>チュウ</t>
    </rPh>
    <rPh sb="7" eb="9">
      <t>クブン</t>
    </rPh>
    <rPh sb="10" eb="11">
      <t>ラン</t>
    </rPh>
    <rPh sb="14" eb="16">
      <t>コウフ</t>
    </rPh>
    <rPh sb="17" eb="19">
      <t>タイショウ</t>
    </rPh>
    <rPh sb="22" eb="24">
      <t>ジギョウ</t>
    </rPh>
    <rPh sb="25" eb="27">
      <t>メイショウ</t>
    </rPh>
    <rPh sb="28" eb="30">
      <t>キサイ</t>
    </rPh>
    <phoneticPr fontId="3"/>
  </si>
  <si>
    <t>　　　　２　Ｆ欄には、Ｄ欄とＥ欄とを比較して少ない方の額を記入すること。</t>
    <rPh sb="7" eb="8">
      <t>ラン</t>
    </rPh>
    <rPh sb="12" eb="13">
      <t>ラン</t>
    </rPh>
    <rPh sb="15" eb="16">
      <t>ラン</t>
    </rPh>
    <rPh sb="18" eb="20">
      <t>ヒカク</t>
    </rPh>
    <rPh sb="22" eb="23">
      <t>スク</t>
    </rPh>
    <rPh sb="25" eb="26">
      <t>ホウ</t>
    </rPh>
    <rPh sb="27" eb="28">
      <t>ガク</t>
    </rPh>
    <rPh sb="29" eb="31">
      <t>キニュウ</t>
    </rPh>
    <phoneticPr fontId="3"/>
  </si>
  <si>
    <t>　　　　３　Ｇ欄には、Ｃ欄とＦ欄とを比較して少ない方の額を記入すること。</t>
    <rPh sb="7" eb="8">
      <t>ラン</t>
    </rPh>
    <rPh sb="12" eb="13">
      <t>ラン</t>
    </rPh>
    <rPh sb="15" eb="16">
      <t>ラン</t>
    </rPh>
    <rPh sb="18" eb="20">
      <t>ヒカク</t>
    </rPh>
    <rPh sb="22" eb="23">
      <t>スク</t>
    </rPh>
    <rPh sb="25" eb="26">
      <t>ホウ</t>
    </rPh>
    <rPh sb="27" eb="28">
      <t>ガク</t>
    </rPh>
    <rPh sb="29" eb="31">
      <t>キニュウ</t>
    </rPh>
    <phoneticPr fontId="3"/>
  </si>
  <si>
    <t>　　　　４　Ｈ欄には、Ｇ欄の額に補助率を乗じて得た額（1,000円未満切り捨て）を記入すること。</t>
    <rPh sb="7" eb="8">
      <t>ラン</t>
    </rPh>
    <rPh sb="12" eb="13">
      <t>ラン</t>
    </rPh>
    <rPh sb="14" eb="15">
      <t>ガク</t>
    </rPh>
    <rPh sb="16" eb="19">
      <t>ホジョリツ</t>
    </rPh>
    <rPh sb="20" eb="21">
      <t>ジョウ</t>
    </rPh>
    <rPh sb="23" eb="24">
      <t>エ</t>
    </rPh>
    <rPh sb="25" eb="26">
      <t>ガク</t>
    </rPh>
    <rPh sb="32" eb="33">
      <t>エン</t>
    </rPh>
    <rPh sb="33" eb="35">
      <t>ミマン</t>
    </rPh>
    <rPh sb="35" eb="36">
      <t>キ</t>
    </rPh>
    <rPh sb="37" eb="38">
      <t>ス</t>
    </rPh>
    <rPh sb="41" eb="43">
      <t>キニュウ</t>
    </rPh>
    <phoneticPr fontId="3"/>
  </si>
  <si>
    <t>(A-B) 　 Ｃ</t>
    <phoneticPr fontId="3"/>
  </si>
  <si>
    <t>令和６年度
長崎県看護補助者
処遇改善事業補助金</t>
    <rPh sb="0" eb="2">
      <t>レイワ</t>
    </rPh>
    <rPh sb="9" eb="11">
      <t>カンゴ</t>
    </rPh>
    <rPh sb="11" eb="14">
      <t>ホジョシャ</t>
    </rPh>
    <rPh sb="15" eb="24">
      <t>ショグウカイゼンジギョウホジョキン</t>
    </rPh>
    <phoneticPr fontId="4"/>
  </si>
  <si>
    <t>補助基準額</t>
    <rPh sb="0" eb="2">
      <t>ホジョ</t>
    </rPh>
    <rPh sb="2" eb="4">
      <t>キジュン</t>
    </rPh>
    <rPh sb="4" eb="5">
      <t>ガク</t>
    </rPh>
    <phoneticPr fontId="3"/>
  </si>
  <si>
    <t>補助対象額</t>
    <rPh sb="0" eb="2">
      <t>ホジョ</t>
    </rPh>
    <rPh sb="2" eb="4">
      <t>タイショウ</t>
    </rPh>
    <rPh sb="4" eb="5">
      <t>ガク</t>
    </rPh>
    <phoneticPr fontId="3"/>
  </si>
  <si>
    <t>実支出額</t>
    <rPh sb="0" eb="1">
      <t>ジツ</t>
    </rPh>
    <rPh sb="1" eb="3">
      <t>シシュツ</t>
    </rPh>
    <rPh sb="3" eb="4">
      <t>テイガク</t>
    </rPh>
    <phoneticPr fontId="3"/>
  </si>
  <si>
    <t>（単位：円）</t>
    <rPh sb="1" eb="3">
      <t>タンイ</t>
    </rPh>
    <rPh sb="4" eb="5">
      <t>エン</t>
    </rPh>
    <phoneticPr fontId="3"/>
  </si>
  <si>
    <t>項　　目</t>
    <rPh sb="0" eb="1">
      <t>コウ</t>
    </rPh>
    <rPh sb="3" eb="4">
      <t>メ</t>
    </rPh>
    <phoneticPr fontId="3"/>
  </si>
  <si>
    <t>補助金収入</t>
    <rPh sb="0" eb="3">
      <t>ホジョキン</t>
    </rPh>
    <rPh sb="3" eb="5">
      <t>シュウニュウ</t>
    </rPh>
    <phoneticPr fontId="3"/>
  </si>
  <si>
    <t>医療機関負担分</t>
    <rPh sb="0" eb="2">
      <t>イリョウ</t>
    </rPh>
    <rPh sb="2" eb="4">
      <t>キカン</t>
    </rPh>
    <rPh sb="4" eb="6">
      <t>フタン</t>
    </rPh>
    <rPh sb="6" eb="7">
      <t>ブン</t>
    </rPh>
    <phoneticPr fontId="3"/>
  </si>
  <si>
    <t>その他</t>
    <rPh sb="2" eb="3">
      <t>ホカ</t>
    </rPh>
    <phoneticPr fontId="3"/>
  </si>
  <si>
    <t>合計</t>
    <rPh sb="0" eb="2">
      <t>ゴウケイ</t>
    </rPh>
    <phoneticPr fontId="3"/>
  </si>
  <si>
    <t>事業者名</t>
    <rPh sb="0" eb="3">
      <t>ジギョウシャ</t>
    </rPh>
    <rPh sb="3" eb="4">
      <t>メイ</t>
    </rPh>
    <phoneticPr fontId="3"/>
  </si>
  <si>
    <t>賃金改善額</t>
    <rPh sb="0" eb="2">
      <t>チンギン</t>
    </rPh>
    <rPh sb="2" eb="4">
      <t>カイゼン</t>
    </rPh>
    <rPh sb="4" eb="5">
      <t>ガク</t>
    </rPh>
    <phoneticPr fontId="3"/>
  </si>
  <si>
    <t>＜歳入＞</t>
    <rPh sb="1" eb="3">
      <t>サイニュウ</t>
    </rPh>
    <phoneticPr fontId="3"/>
  </si>
  <si>
    <t>＜歳出＞</t>
    <rPh sb="1" eb="3">
      <t>サイシュツ</t>
    </rPh>
    <phoneticPr fontId="3"/>
  </si>
  <si>
    <t>代表者名・役職</t>
    <rPh sb="0" eb="3">
      <t>ダイヒョウシャ</t>
    </rPh>
    <rPh sb="3" eb="4">
      <t>メイ</t>
    </rPh>
    <rPh sb="5" eb="7">
      <t>ヤクショク</t>
    </rPh>
    <phoneticPr fontId="3"/>
  </si>
  <si>
    <t>長崎県看護補助者処遇改善事業補助金</t>
    <rPh sb="0" eb="2">
      <t>ナガサキ</t>
    </rPh>
    <rPh sb="2" eb="3">
      <t>ケン</t>
    </rPh>
    <rPh sb="3" eb="5">
      <t>カンゴ</t>
    </rPh>
    <rPh sb="5" eb="8">
      <t>ホジョシャ</t>
    </rPh>
    <rPh sb="8" eb="10">
      <t>ショグウ</t>
    </rPh>
    <rPh sb="10" eb="12">
      <t>カイゼン</t>
    </rPh>
    <rPh sb="12" eb="14">
      <t>ジギョウ</t>
    </rPh>
    <rPh sb="14" eb="17">
      <t>ホジョキン</t>
    </rPh>
    <phoneticPr fontId="3"/>
  </si>
  <si>
    <t>（別紙様式１）</t>
    <rPh sb="1" eb="3">
      <t>ベッシ</t>
    </rPh>
    <rPh sb="3" eb="5">
      <t>ヨウシキ</t>
    </rPh>
    <phoneticPr fontId="2"/>
  </si>
  <si>
    <t>看護補助者処遇改善事業補助金・処遇改善報告書（病院分）</t>
    <rPh sb="0" eb="2">
      <t>カンゴ</t>
    </rPh>
    <rPh sb="2" eb="5">
      <t>ホジョシャ</t>
    </rPh>
    <rPh sb="5" eb="7">
      <t>ショグウ</t>
    </rPh>
    <rPh sb="7" eb="9">
      <t>カイゼン</t>
    </rPh>
    <rPh sb="9" eb="11">
      <t>ジギョウ</t>
    </rPh>
    <rPh sb="11" eb="14">
      <t>ホジョキン</t>
    </rPh>
    <rPh sb="15" eb="17">
      <t>ショグウ</t>
    </rPh>
    <rPh sb="17" eb="19">
      <t>カイゼン</t>
    </rPh>
    <rPh sb="19" eb="22">
      <t>ホウコクショ</t>
    </rPh>
    <rPh sb="23" eb="25">
      <t>ビョウイン</t>
    </rPh>
    <rPh sb="25" eb="26">
      <t>ブン</t>
    </rPh>
    <phoneticPr fontId="2"/>
  </si>
  <si>
    <t>保険医療機関コード</t>
    <rPh sb="0" eb="2">
      <t>ホケン</t>
    </rPh>
    <rPh sb="2" eb="4">
      <t>イリョウ</t>
    </rPh>
    <rPh sb="4" eb="6">
      <t>キカン</t>
    </rPh>
    <phoneticPr fontId="2"/>
  </si>
  <si>
    <t>保険医療機関名</t>
    <rPh sb="0" eb="2">
      <t>ホケン</t>
    </rPh>
    <rPh sb="2" eb="4">
      <t>イリョウ</t>
    </rPh>
    <rPh sb="4" eb="6">
      <t>キカン</t>
    </rPh>
    <rPh sb="6" eb="7">
      <t>メイ</t>
    </rPh>
    <phoneticPr fontId="2"/>
  </si>
  <si>
    <t>項目</t>
    <rPh sb="0" eb="2">
      <t>コウモク</t>
    </rPh>
    <phoneticPr fontId="2"/>
  </si>
  <si>
    <t>看護補助者数算定基準値（Ａ）</t>
    <rPh sb="0" eb="2">
      <t>カンゴ</t>
    </rPh>
    <rPh sb="2" eb="5">
      <t>ホジョシャ</t>
    </rPh>
    <rPh sb="5" eb="6">
      <t>スウ</t>
    </rPh>
    <rPh sb="6" eb="8">
      <t>サンテイ</t>
    </rPh>
    <rPh sb="8" eb="11">
      <t>キジュンチ</t>
    </rPh>
    <phoneticPr fontId="2"/>
  </si>
  <si>
    <r>
      <t>令和６年２月から５月までの間における当該診療報酬を算定する病棟の</t>
    </r>
    <r>
      <rPr>
        <b/>
        <sz val="11"/>
        <color theme="1"/>
        <rFont val="UD デジタル 教科書体 NP-R"/>
        <family val="1"/>
        <charset val="128"/>
      </rPr>
      <t>１日平均入院患者数</t>
    </r>
    <r>
      <rPr>
        <sz val="11"/>
        <color theme="1"/>
        <rFont val="UD デジタル 教科書体 NP-R"/>
        <family val="1"/>
        <charset val="128"/>
      </rPr>
      <t>(Ｂ)</t>
    </r>
    <rPh sb="18" eb="20">
      <t>トウガイ</t>
    </rPh>
    <rPh sb="20" eb="22">
      <t>シンリョウ</t>
    </rPh>
    <rPh sb="22" eb="24">
      <t>ホウシュウ</t>
    </rPh>
    <rPh sb="25" eb="27">
      <t>サンテイ</t>
    </rPh>
    <rPh sb="29" eb="31">
      <t>ビョウトウ</t>
    </rPh>
    <rPh sb="33" eb="34">
      <t>ニチ</t>
    </rPh>
    <rPh sb="34" eb="36">
      <t>ヘイキン</t>
    </rPh>
    <rPh sb="36" eb="38">
      <t>ニュウイン</t>
    </rPh>
    <rPh sb="38" eb="41">
      <t>カンジャスウ</t>
    </rPh>
    <phoneticPr fontId="2"/>
  </si>
  <si>
    <t>当該診療報酬を算定するための標準的な看護補助者配置数（Ｃ）
※（B)/(A)×５</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phoneticPr fontId="2"/>
  </si>
  <si>
    <r>
      <t>令和６年２月から５月までの各月において各病棟で勤務する</t>
    </r>
    <r>
      <rPr>
        <b/>
        <sz val="11"/>
        <rFont val="UD デジタル 教科書体 NP-R"/>
        <family val="1"/>
        <charset val="128"/>
      </rPr>
      <t>看護補助者の常勤換算数の平均値</t>
    </r>
    <r>
      <rPr>
        <sz val="11"/>
        <rFont val="UD デジタル 教科書体 NP-R"/>
        <family val="1"/>
        <charset val="128"/>
      </rPr>
      <t xml:space="preserve">（Ｄ）
</t>
    </r>
    <r>
      <rPr>
        <sz val="10"/>
        <rFont val="UD デジタル 教科書体 NP-R"/>
        <family val="1"/>
        <charset val="128"/>
      </rPr>
      <t>※賃金改善を行った者</t>
    </r>
    <rPh sb="0" eb="2">
      <t>レイワ</t>
    </rPh>
    <rPh sb="3" eb="4">
      <t>ネン</t>
    </rPh>
    <rPh sb="5" eb="6">
      <t>ガツ</t>
    </rPh>
    <rPh sb="9" eb="10">
      <t>ガツ</t>
    </rPh>
    <rPh sb="13" eb="15">
      <t>カクツキ</t>
    </rPh>
    <rPh sb="19" eb="20">
      <t>カク</t>
    </rPh>
    <rPh sb="20" eb="22">
      <t>ビョウトウ</t>
    </rPh>
    <rPh sb="23" eb="25">
      <t>キンム</t>
    </rPh>
    <rPh sb="27" eb="29">
      <t>カンゴ</t>
    </rPh>
    <rPh sb="29" eb="32">
      <t>ホジョシャ</t>
    </rPh>
    <rPh sb="33" eb="35">
      <t>ジョウキン</t>
    </rPh>
    <rPh sb="35" eb="37">
      <t>カンサン</t>
    </rPh>
    <rPh sb="37" eb="38">
      <t>スウ</t>
    </rPh>
    <rPh sb="39" eb="42">
      <t>ヘイキンチ</t>
    </rPh>
    <rPh sb="47" eb="49">
      <t>チンギン</t>
    </rPh>
    <rPh sb="49" eb="51">
      <t>カイゼン</t>
    </rPh>
    <rPh sb="52" eb="53">
      <t>オコナ</t>
    </rPh>
    <rPh sb="55" eb="56">
      <t>モノ</t>
    </rPh>
    <phoneticPr fontId="2"/>
  </si>
  <si>
    <r>
      <t>補助対象期間（令和６年２月1日～5月31日）における各病棟で勤務する</t>
    </r>
    <r>
      <rPr>
        <b/>
        <sz val="11"/>
        <rFont val="UD デジタル 教科書体 NP-R"/>
        <family val="1"/>
        <charset val="128"/>
      </rPr>
      <t>看護補助者の実際の処遇改善額</t>
    </r>
    <r>
      <rPr>
        <sz val="11"/>
        <rFont val="UD デジタル 教科書体 NP-R"/>
        <family val="1"/>
        <charset val="128"/>
      </rPr>
      <t>（G）
（単位：円）</t>
    </r>
    <rPh sb="26" eb="29">
      <t>カクビョウトウ</t>
    </rPh>
    <rPh sb="30" eb="32">
      <t>キンム</t>
    </rPh>
    <rPh sb="34" eb="36">
      <t>カンゴ</t>
    </rPh>
    <rPh sb="36" eb="39">
      <t>ホジョシャ</t>
    </rPh>
    <rPh sb="40" eb="42">
      <t>ジッサイ</t>
    </rPh>
    <rPh sb="43" eb="45">
      <t>ショグウ</t>
    </rPh>
    <rPh sb="45" eb="47">
      <t>カイゼン</t>
    </rPh>
    <rPh sb="47" eb="48">
      <t>ガク</t>
    </rPh>
    <rPh sb="53" eb="55">
      <t>タンイ</t>
    </rPh>
    <rPh sb="56" eb="57">
      <t>エン</t>
    </rPh>
    <phoneticPr fontId="2"/>
  </si>
  <si>
    <t>A101 療養病棟入院基本料</t>
    <rPh sb="11" eb="13">
      <t>キホン</t>
    </rPh>
    <phoneticPr fontId="2"/>
  </si>
  <si>
    <t>A306 特殊疾患入院医療管理料</t>
    <phoneticPr fontId="2"/>
  </si>
  <si>
    <t>A308 回復期リハビリテーション病棟入院料</t>
    <phoneticPr fontId="2"/>
  </si>
  <si>
    <t>A309 特殊疾患病棟入院料</t>
    <phoneticPr fontId="2"/>
  </si>
  <si>
    <t>A311-2 精神科急性期治療病棟入院料</t>
    <phoneticPr fontId="2"/>
  </si>
  <si>
    <t>A312 精神療養病棟入院料</t>
    <phoneticPr fontId="2"/>
  </si>
  <si>
    <t>A314 認知症治療病棟入院料</t>
    <phoneticPr fontId="2"/>
  </si>
  <si>
    <t>A318 地域移行機能強化病棟入院料</t>
    <phoneticPr fontId="2"/>
  </si>
  <si>
    <t>A319 特定機能病院リハビリテーション病棟入院料</t>
    <phoneticPr fontId="2"/>
  </si>
  <si>
    <t>A207-3急性期看護補助体制加算　※同一病棟については、以下のいずれか１つの加算項目にのみ計上すること。</t>
    <rPh sb="19" eb="21">
      <t>ドウイツ</t>
    </rPh>
    <rPh sb="21" eb="23">
      <t>ビョウトウ</t>
    </rPh>
    <rPh sb="29" eb="31">
      <t>イカ</t>
    </rPh>
    <rPh sb="39" eb="41">
      <t>カサン</t>
    </rPh>
    <rPh sb="41" eb="43">
      <t>コウモク</t>
    </rPh>
    <rPh sb="46" eb="48">
      <t>ケイジョウ</t>
    </rPh>
    <phoneticPr fontId="2"/>
  </si>
  <si>
    <t>25対１急性期看護補助体制加算
（看護補助者５割以上）</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イジョウ</t>
    </rPh>
    <phoneticPr fontId="2"/>
  </si>
  <si>
    <t>25対１急性期看護補助体制加算
（看護補助者５割未満）</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ミマン</t>
    </rPh>
    <phoneticPr fontId="2"/>
  </si>
  <si>
    <t>50対１急性期看護補助体制加算</t>
    <rPh sb="2" eb="3">
      <t>タイ</t>
    </rPh>
    <rPh sb="4" eb="7">
      <t>キュウセイキ</t>
    </rPh>
    <rPh sb="7" eb="9">
      <t>カンゴ</t>
    </rPh>
    <rPh sb="9" eb="11">
      <t>ホジョ</t>
    </rPh>
    <rPh sb="11" eb="13">
      <t>タイセイ</t>
    </rPh>
    <rPh sb="13" eb="15">
      <t>カサン</t>
    </rPh>
    <phoneticPr fontId="2"/>
  </si>
  <si>
    <t>75対１急性期看護補助体制加算</t>
    <rPh sb="2" eb="3">
      <t>タイ</t>
    </rPh>
    <rPh sb="4" eb="7">
      <t>キュウセイキ</t>
    </rPh>
    <rPh sb="7" eb="9">
      <t>カンゴ</t>
    </rPh>
    <rPh sb="9" eb="11">
      <t>ホジョ</t>
    </rPh>
    <rPh sb="11" eb="13">
      <t>タイセイ</t>
    </rPh>
    <rPh sb="13" eb="15">
      <t>カサン</t>
    </rPh>
    <phoneticPr fontId="2"/>
  </si>
  <si>
    <t>A211 特殊疾患入院施設管理加算</t>
    <phoneticPr fontId="2"/>
  </si>
  <si>
    <t>A214看護補助加算　※同一病棟については、以下のいずれか１つの加算項目にのみ計上すること。</t>
    <phoneticPr fontId="2"/>
  </si>
  <si>
    <t>看護補助加算１</t>
    <rPh sb="0" eb="2">
      <t>カンゴ</t>
    </rPh>
    <rPh sb="2" eb="4">
      <t>ホジョ</t>
    </rPh>
    <rPh sb="4" eb="6">
      <t>カサン</t>
    </rPh>
    <phoneticPr fontId="2"/>
  </si>
  <si>
    <t>看護補助加算２</t>
    <rPh sb="0" eb="2">
      <t>カンゴ</t>
    </rPh>
    <rPh sb="2" eb="4">
      <t>ホジョ</t>
    </rPh>
    <rPh sb="4" eb="6">
      <t>カサン</t>
    </rPh>
    <phoneticPr fontId="2"/>
  </si>
  <si>
    <t>看護補助加算３</t>
    <rPh sb="0" eb="2">
      <t>カンゴ</t>
    </rPh>
    <rPh sb="2" eb="4">
      <t>ホジョ</t>
    </rPh>
    <rPh sb="4" eb="6">
      <t>カサン</t>
    </rPh>
    <phoneticPr fontId="2"/>
  </si>
  <si>
    <t>A106 障害者施設等入院基本料の「注９」に規定する看護補助加算又は看護補助体制充実加算</t>
    <rPh sb="32" eb="33">
      <t>マタ</t>
    </rPh>
    <phoneticPr fontId="2"/>
  </si>
  <si>
    <t>A308-3 地域包括ケア病棟入院料の「注４」に規定する看護補助者配置加算又は看護補助体制充実加算</t>
    <phoneticPr fontId="2"/>
  </si>
  <si>
    <t>上記、診療報酬を算定する病棟以外で勤務する看護補助者の数及び賃上げ額　</t>
    <rPh sb="0" eb="2">
      <t>ジョウキ</t>
    </rPh>
    <rPh sb="3" eb="5">
      <t>シンリョウ</t>
    </rPh>
    <rPh sb="5" eb="7">
      <t>ホウシュウ</t>
    </rPh>
    <rPh sb="8" eb="10">
      <t>サンテイ</t>
    </rPh>
    <rPh sb="12" eb="14">
      <t>ビョウトウ</t>
    </rPh>
    <rPh sb="14" eb="16">
      <t>イガイ</t>
    </rPh>
    <rPh sb="17" eb="19">
      <t>キンム</t>
    </rPh>
    <rPh sb="21" eb="23">
      <t>カンゴ</t>
    </rPh>
    <rPh sb="23" eb="26">
      <t>ホジョシャ</t>
    </rPh>
    <rPh sb="27" eb="28">
      <t>カズ</t>
    </rPh>
    <rPh sb="28" eb="29">
      <t>オヨ</t>
    </rPh>
    <rPh sb="30" eb="32">
      <t>チンア</t>
    </rPh>
    <rPh sb="33" eb="34">
      <t>ガク</t>
    </rPh>
    <phoneticPr fontId="2"/>
  </si>
  <si>
    <t>合計</t>
    <rPh sb="0" eb="2">
      <t>ゴウケイ</t>
    </rPh>
    <phoneticPr fontId="2"/>
  </si>
  <si>
    <t>【記載要領】</t>
    <rPh sb="1" eb="3">
      <t>キサイ</t>
    </rPh>
    <rPh sb="3" eb="5">
      <t>ヨウリョウ</t>
    </rPh>
    <phoneticPr fontId="2"/>
  </si>
  <si>
    <t>１　「保険医療機関コード」欄には、診療報酬の請求等に使用される10桁のコードを記載すること。</t>
    <rPh sb="13" eb="14">
      <t>ラン</t>
    </rPh>
    <rPh sb="17" eb="19">
      <t>シンリョウ</t>
    </rPh>
    <rPh sb="19" eb="21">
      <t>ホウシュウ</t>
    </rPh>
    <rPh sb="22" eb="25">
      <t>セイキュウナド</t>
    </rPh>
    <rPh sb="26" eb="28">
      <t>シヨウ</t>
    </rPh>
    <rPh sb="33" eb="34">
      <t>ケタ</t>
    </rPh>
    <rPh sb="39" eb="41">
      <t>キサイ</t>
    </rPh>
    <phoneticPr fontId="2"/>
  </si>
  <si>
    <t>２　（Ｂ）欄については、病棟毎の令和６年２月から５月までの間における１日平均入院患者数を記載すること。</t>
    <rPh sb="5" eb="6">
      <t>ラン</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2"/>
  </si>
  <si>
    <t>３　（Ｃ）欄については、（Ｂ）欄の１日平均入院患者数を(A)欄の基準値で除して小数第１位以下の端数を切り上げたものに５を乗じた数とする。</t>
    <rPh sb="5" eb="6">
      <t>ラン</t>
    </rPh>
    <rPh sb="15" eb="16">
      <t>ラン</t>
    </rPh>
    <rPh sb="18" eb="19">
      <t>ニチ</t>
    </rPh>
    <rPh sb="19" eb="21">
      <t>ヘイキン</t>
    </rPh>
    <rPh sb="21" eb="23">
      <t>ニュウイン</t>
    </rPh>
    <rPh sb="23" eb="26">
      <t>カンジャスウ</t>
    </rPh>
    <rPh sb="30" eb="31">
      <t>ラン</t>
    </rPh>
    <rPh sb="32" eb="35">
      <t>キジュンチ</t>
    </rPh>
    <rPh sb="36" eb="37">
      <t>ジョ</t>
    </rPh>
    <rPh sb="39" eb="41">
      <t>ショウスウ</t>
    </rPh>
    <rPh sb="41" eb="42">
      <t>ダイ</t>
    </rPh>
    <rPh sb="43" eb="44">
      <t>イ</t>
    </rPh>
    <rPh sb="44" eb="46">
      <t>イカ</t>
    </rPh>
    <rPh sb="47" eb="49">
      <t>ハスウ</t>
    </rPh>
    <rPh sb="50" eb="51">
      <t>キ</t>
    </rPh>
    <rPh sb="52" eb="53">
      <t>ア</t>
    </rPh>
    <rPh sb="60" eb="61">
      <t>ジョウ</t>
    </rPh>
    <rPh sb="63" eb="64">
      <t>カズ</t>
    </rPh>
    <phoneticPr fontId="2"/>
  </si>
  <si>
    <t>４　（Ｄ）欄については、令和６年２月から同年５月までの各月における賃金改善を行った看護補助者の常勤換算した人数を合計し、４で除して平均人数を算出すること。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3" eb="35">
      <t>チンギン</t>
    </rPh>
    <rPh sb="35" eb="37">
      <t>カイゼン</t>
    </rPh>
    <rPh sb="38" eb="39">
      <t>オコナ</t>
    </rPh>
    <rPh sb="41" eb="43">
      <t>カンゴ</t>
    </rPh>
    <rPh sb="43" eb="46">
      <t>ホジョシャ</t>
    </rPh>
    <rPh sb="47" eb="49">
      <t>ジョウキン</t>
    </rPh>
    <rPh sb="49" eb="51">
      <t>カンサン</t>
    </rPh>
    <rPh sb="53" eb="55">
      <t>ニンズウ</t>
    </rPh>
    <rPh sb="54" eb="55">
      <t>カズ</t>
    </rPh>
    <rPh sb="56" eb="58">
      <t>ゴウケイ</t>
    </rPh>
    <rPh sb="62" eb="63">
      <t>ジョ</t>
    </rPh>
    <rPh sb="65" eb="67">
      <t>ヘイキン</t>
    </rPh>
    <rPh sb="67" eb="69">
      <t>ニンズウ</t>
    </rPh>
    <rPh sb="70" eb="72">
      <t>サンシュツ</t>
    </rPh>
    <phoneticPr fontId="2"/>
  </si>
  <si>
    <t>（別紙様式２）</t>
    <rPh sb="1" eb="3">
      <t>ベッシ</t>
    </rPh>
    <rPh sb="3" eb="5">
      <t>ヨウシキ</t>
    </rPh>
    <phoneticPr fontId="2"/>
  </si>
  <si>
    <t>看護補助者処遇改善事業補助金・処遇改善報告書（有床診療所分）</t>
    <rPh sb="0" eb="2">
      <t>カンゴ</t>
    </rPh>
    <rPh sb="2" eb="5">
      <t>ホジョシャ</t>
    </rPh>
    <rPh sb="5" eb="7">
      <t>ショグウ</t>
    </rPh>
    <rPh sb="7" eb="9">
      <t>カイゼン</t>
    </rPh>
    <rPh sb="9" eb="11">
      <t>ジギョウ</t>
    </rPh>
    <rPh sb="11" eb="14">
      <t>ホジョキン</t>
    </rPh>
    <rPh sb="15" eb="17">
      <t>ショグウ</t>
    </rPh>
    <rPh sb="17" eb="19">
      <t>カイゼン</t>
    </rPh>
    <rPh sb="19" eb="22">
      <t>ホウコクショ</t>
    </rPh>
    <rPh sb="23" eb="25">
      <t>ユウショウ</t>
    </rPh>
    <rPh sb="25" eb="28">
      <t>シンリョウジョ</t>
    </rPh>
    <rPh sb="28" eb="29">
      <t>ブン</t>
    </rPh>
    <phoneticPr fontId="2"/>
  </si>
  <si>
    <r>
      <t>令和６年２月から５月までの間における当該診療報酬を算定する病床の</t>
    </r>
    <r>
      <rPr>
        <b/>
        <sz val="11"/>
        <color theme="1"/>
        <rFont val="UD デジタル 教科書体 NP-R"/>
        <family val="1"/>
        <charset val="128"/>
      </rPr>
      <t>１日平均入院患者数</t>
    </r>
    <r>
      <rPr>
        <sz val="11"/>
        <color theme="1"/>
        <rFont val="UD デジタル 教科書体 NP-R"/>
        <family val="1"/>
        <charset val="128"/>
      </rPr>
      <t>(Ｂ)</t>
    </r>
    <rPh sb="18" eb="20">
      <t>トウガイ</t>
    </rPh>
    <rPh sb="20" eb="22">
      <t>シンリョウ</t>
    </rPh>
    <rPh sb="22" eb="24">
      <t>ホウシュウ</t>
    </rPh>
    <rPh sb="25" eb="27">
      <t>サンテイ</t>
    </rPh>
    <rPh sb="29" eb="31">
      <t>ビョウショウ</t>
    </rPh>
    <rPh sb="33" eb="34">
      <t>ニチ</t>
    </rPh>
    <rPh sb="34" eb="36">
      <t>ヘイキン</t>
    </rPh>
    <rPh sb="36" eb="38">
      <t>ニュウイン</t>
    </rPh>
    <rPh sb="38" eb="41">
      <t>カンジャスウ</t>
    </rPh>
    <phoneticPr fontId="2"/>
  </si>
  <si>
    <t>当該診療報酬を算定するための標準的な看護補助者配置数
（Ｃ）=（B)/(A)
※端数切り上げ</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rPh sb="40" eb="42">
      <t>ハスウ</t>
    </rPh>
    <rPh sb="42" eb="43">
      <t>キ</t>
    </rPh>
    <rPh sb="44" eb="45">
      <t>ア</t>
    </rPh>
    <phoneticPr fontId="2"/>
  </si>
  <si>
    <r>
      <t>令和６年２月から５月までの各月における</t>
    </r>
    <r>
      <rPr>
        <b/>
        <sz val="11"/>
        <rFont val="UD デジタル 教科書体 NP-R"/>
        <family val="1"/>
        <charset val="128"/>
      </rPr>
      <t>看護補助者の常勤換算数の平均値</t>
    </r>
    <r>
      <rPr>
        <sz val="11"/>
        <rFont val="UD デジタル 教科書体 NP-R"/>
        <family val="1"/>
        <charset val="128"/>
      </rPr>
      <t xml:space="preserve">（Ｄ）
</t>
    </r>
    <r>
      <rPr>
        <sz val="10"/>
        <rFont val="UD デジタル 教科書体 NP-R"/>
        <family val="1"/>
        <charset val="128"/>
      </rPr>
      <t>※賃金改善を行った者</t>
    </r>
    <rPh sb="0" eb="2">
      <t>レイワ</t>
    </rPh>
    <rPh sb="3" eb="4">
      <t>ネン</t>
    </rPh>
    <rPh sb="5" eb="6">
      <t>ガツ</t>
    </rPh>
    <rPh sb="9" eb="10">
      <t>ガツ</t>
    </rPh>
    <rPh sb="13" eb="15">
      <t>カクツキ</t>
    </rPh>
    <rPh sb="19" eb="21">
      <t>カンゴ</t>
    </rPh>
    <rPh sb="21" eb="24">
      <t>ホジョシャ</t>
    </rPh>
    <rPh sb="25" eb="27">
      <t>ジョウキン</t>
    </rPh>
    <rPh sb="27" eb="29">
      <t>カンサン</t>
    </rPh>
    <rPh sb="29" eb="30">
      <t>スウ</t>
    </rPh>
    <rPh sb="31" eb="34">
      <t>ヘイキンチ</t>
    </rPh>
    <rPh sb="39" eb="41">
      <t>チンギン</t>
    </rPh>
    <rPh sb="41" eb="43">
      <t>カイゼン</t>
    </rPh>
    <rPh sb="44" eb="45">
      <t>オコナ</t>
    </rPh>
    <rPh sb="47" eb="48">
      <t>シャ</t>
    </rPh>
    <phoneticPr fontId="2"/>
  </si>
  <si>
    <r>
      <t>補助対象期間（令和６年２月１日～５月31日）における</t>
    </r>
    <r>
      <rPr>
        <b/>
        <sz val="11"/>
        <color theme="1"/>
        <rFont val="UD デジタル 教科書体 NP-R"/>
        <family val="1"/>
        <charset val="128"/>
      </rPr>
      <t>看護補助者の実際の処遇改善額（G）</t>
    </r>
    <rPh sb="7" eb="9">
      <t>レイワ</t>
    </rPh>
    <rPh sb="10" eb="11">
      <t>ネン</t>
    </rPh>
    <rPh sb="26" eb="28">
      <t>カンゴ</t>
    </rPh>
    <rPh sb="28" eb="31">
      <t>ホジョシャ</t>
    </rPh>
    <rPh sb="32" eb="34">
      <t>ジッサイ</t>
    </rPh>
    <rPh sb="35" eb="37">
      <t>ショグウ</t>
    </rPh>
    <rPh sb="37" eb="39">
      <t>カイゼン</t>
    </rPh>
    <rPh sb="39" eb="40">
      <t>ガク</t>
    </rPh>
    <phoneticPr fontId="2"/>
  </si>
  <si>
    <t>A109 有床診療所療養病床入院基本料</t>
    <phoneticPr fontId="2"/>
  </si>
  <si>
    <t>A108 有床診療所入院基本料の「注６」に規定する看護補助配置加算</t>
    <phoneticPr fontId="2"/>
  </si>
  <si>
    <t>看護補助配置加算１
　※当該診療所（療養病床を除く）に勤
　　務する看護補助者の数が、２人以上
　　の場合に算定</t>
    <rPh sb="0" eb="2">
      <t>カンゴ</t>
    </rPh>
    <rPh sb="2" eb="4">
      <t>ホジョ</t>
    </rPh>
    <rPh sb="4" eb="6">
      <t>ハイチ</t>
    </rPh>
    <rPh sb="6" eb="8">
      <t>カサン</t>
    </rPh>
    <rPh sb="12" eb="14">
      <t>トウガイ</t>
    </rPh>
    <rPh sb="14" eb="17">
      <t>シンリョウジョ</t>
    </rPh>
    <rPh sb="18" eb="20">
      <t>リョウヨウ</t>
    </rPh>
    <rPh sb="20" eb="22">
      <t>ビョウショウ</t>
    </rPh>
    <rPh sb="23" eb="24">
      <t>ノゾ</t>
    </rPh>
    <rPh sb="27" eb="28">
      <t>ツトム</t>
    </rPh>
    <rPh sb="31" eb="32">
      <t>ツトム</t>
    </rPh>
    <rPh sb="44" eb="45">
      <t>ニン</t>
    </rPh>
    <rPh sb="51" eb="53">
      <t>バアイ</t>
    </rPh>
    <rPh sb="54" eb="56">
      <t>サンテイ</t>
    </rPh>
    <phoneticPr fontId="2"/>
  </si>
  <si>
    <t>ー</t>
    <phoneticPr fontId="2"/>
  </si>
  <si>
    <t>看護補助配置加算２
　※当該診療所（療養病床を除く）に勤
　　務する看護補助者の数が、１人以上
　　の場合に算定
　（看護補助配置加算１との重複不可）</t>
    <rPh sb="0" eb="2">
      <t>カンゴ</t>
    </rPh>
    <rPh sb="2" eb="4">
      <t>ホジョ</t>
    </rPh>
    <rPh sb="4" eb="6">
      <t>ハイチ</t>
    </rPh>
    <rPh sb="6" eb="8">
      <t>カサン</t>
    </rPh>
    <rPh sb="14" eb="17">
      <t>シンリョウジョ</t>
    </rPh>
    <rPh sb="18" eb="20">
      <t>リョウヨウ</t>
    </rPh>
    <rPh sb="20" eb="22">
      <t>ビョウショウ</t>
    </rPh>
    <rPh sb="23" eb="24">
      <t>ノゾ</t>
    </rPh>
    <rPh sb="70" eb="72">
      <t>チョウフク</t>
    </rPh>
    <rPh sb="72" eb="74">
      <t>フカ</t>
    </rPh>
    <phoneticPr fontId="2"/>
  </si>
  <si>
    <t>ー</t>
  </si>
  <si>
    <t>２　（Ｂ）欄については、病床毎の令和６年２月から５月までの間における１日平均入院患者数を記載すること。</t>
    <rPh sb="5" eb="6">
      <t>ラン</t>
    </rPh>
    <rPh sb="12" eb="14">
      <t>ビョウショウ</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2"/>
  </si>
  <si>
    <t>３　（Ｃ）欄については、（Ｂ）欄の１日平均入院患者数等を基に、各診療報酬項目を算定するために必要となる看護補助者の数を以下の算式により算定したもの。各項目ごとに定められた数式を変更しないこと。</t>
    <rPh sb="5" eb="6">
      <t>ラン</t>
    </rPh>
    <rPh sb="15" eb="16">
      <t>ラン</t>
    </rPh>
    <rPh sb="18" eb="19">
      <t>ニチ</t>
    </rPh>
    <rPh sb="19" eb="21">
      <t>ヘイキン</t>
    </rPh>
    <rPh sb="21" eb="23">
      <t>ニュウイン</t>
    </rPh>
    <rPh sb="23" eb="26">
      <t>カンジャスウ</t>
    </rPh>
    <rPh sb="26" eb="27">
      <t>トウ</t>
    </rPh>
    <rPh sb="28" eb="29">
      <t>モト</t>
    </rPh>
    <rPh sb="31" eb="32">
      <t>カク</t>
    </rPh>
    <rPh sb="32" eb="34">
      <t>シンリョウ</t>
    </rPh>
    <rPh sb="34" eb="36">
      <t>ホウシュウ</t>
    </rPh>
    <rPh sb="36" eb="38">
      <t>コウモク</t>
    </rPh>
    <rPh sb="39" eb="41">
      <t>サンテイ</t>
    </rPh>
    <rPh sb="46" eb="48">
      <t>ヒツヨウ</t>
    </rPh>
    <rPh sb="51" eb="53">
      <t>カンゴ</t>
    </rPh>
    <rPh sb="53" eb="55">
      <t>ホジョ</t>
    </rPh>
    <rPh sb="55" eb="56">
      <t>シャ</t>
    </rPh>
    <rPh sb="57" eb="58">
      <t>カズ</t>
    </rPh>
    <rPh sb="59" eb="61">
      <t>イカ</t>
    </rPh>
    <rPh sb="62" eb="64">
      <t>サンシキ</t>
    </rPh>
    <rPh sb="67" eb="69">
      <t>サンテイ</t>
    </rPh>
    <rPh sb="74" eb="77">
      <t>カクコウモク</t>
    </rPh>
    <rPh sb="80" eb="81">
      <t>サダ</t>
    </rPh>
    <rPh sb="85" eb="87">
      <t>スウシキ</t>
    </rPh>
    <rPh sb="88" eb="90">
      <t>ヘンコウ</t>
    </rPh>
    <phoneticPr fontId="2"/>
  </si>
  <si>
    <t>　　　※Ａ109の項目は、当該療養病床の１日平均入院患者数÷６により算定。Ａ108の項目は、当該一般病床に勤務する看護補助者の人数に応じて１人又は２人とする。</t>
    <rPh sb="9" eb="11">
      <t>コウモク</t>
    </rPh>
    <rPh sb="13" eb="15">
      <t>トウガイ</t>
    </rPh>
    <rPh sb="15" eb="17">
      <t>リョウヨウ</t>
    </rPh>
    <rPh sb="17" eb="19">
      <t>ビョウショウ</t>
    </rPh>
    <rPh sb="21" eb="22">
      <t>ニチ</t>
    </rPh>
    <rPh sb="22" eb="24">
      <t>ヘイキン</t>
    </rPh>
    <rPh sb="24" eb="26">
      <t>ニュウイン</t>
    </rPh>
    <rPh sb="26" eb="29">
      <t>カンジャスウ</t>
    </rPh>
    <rPh sb="34" eb="36">
      <t>サンテイ</t>
    </rPh>
    <rPh sb="42" eb="44">
      <t>コウモク</t>
    </rPh>
    <rPh sb="46" eb="48">
      <t>トウガイ</t>
    </rPh>
    <rPh sb="48" eb="50">
      <t>イッパン</t>
    </rPh>
    <rPh sb="50" eb="52">
      <t>ビョウショウ</t>
    </rPh>
    <rPh sb="53" eb="55">
      <t>キンム</t>
    </rPh>
    <rPh sb="57" eb="59">
      <t>カンゴ</t>
    </rPh>
    <rPh sb="59" eb="62">
      <t>ホジョシャ</t>
    </rPh>
    <rPh sb="63" eb="65">
      <t>ニンズウ</t>
    </rPh>
    <rPh sb="66" eb="67">
      <t>オウ</t>
    </rPh>
    <rPh sb="70" eb="71">
      <t>ニン</t>
    </rPh>
    <rPh sb="71" eb="72">
      <t>マタ</t>
    </rPh>
    <rPh sb="74" eb="75">
      <t>ニン</t>
    </rPh>
    <phoneticPr fontId="2"/>
  </si>
  <si>
    <t>４　（Ｄ）欄については、令和６年２月から同年５月までの各月初日における賃金改善を行った看護補助者の常勤換算した人数を合計し、４で除して平均人数を算出すること。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5" eb="37">
      <t>チンギン</t>
    </rPh>
    <rPh sb="37" eb="39">
      <t>カイゼン</t>
    </rPh>
    <rPh sb="40" eb="41">
      <t>オコナ</t>
    </rPh>
    <rPh sb="43" eb="45">
      <t>カンゴ</t>
    </rPh>
    <rPh sb="45" eb="48">
      <t>ホジョシャ</t>
    </rPh>
    <rPh sb="49" eb="51">
      <t>ジョウキン</t>
    </rPh>
    <rPh sb="51" eb="53">
      <t>カンサン</t>
    </rPh>
    <rPh sb="55" eb="57">
      <t>ニンズウ</t>
    </rPh>
    <rPh sb="56" eb="57">
      <t>カズ</t>
    </rPh>
    <rPh sb="58" eb="60">
      <t>ゴウケイ</t>
    </rPh>
    <rPh sb="64" eb="65">
      <t>ジョ</t>
    </rPh>
    <rPh sb="67" eb="69">
      <t>ヘイキン</t>
    </rPh>
    <rPh sb="69" eb="71">
      <t>ニンズウ</t>
    </rPh>
    <rPh sb="72" eb="74">
      <t>サンシュツ</t>
    </rPh>
    <phoneticPr fontId="2"/>
  </si>
  <si>
    <t>医療法人●●　●●病院</t>
    <rPh sb="0" eb="2">
      <t>イリョウ</t>
    </rPh>
    <rPh sb="2" eb="4">
      <t>ホウジン</t>
    </rPh>
    <rPh sb="9" eb="11">
      <t>ビョウイン</t>
    </rPh>
    <phoneticPr fontId="2"/>
  </si>
  <si>
    <t>医療法人●●　●●医院</t>
    <rPh sb="0" eb="6">
      <t>イリョウホウジンマルマル</t>
    </rPh>
    <rPh sb="9" eb="11">
      <t>イイン</t>
    </rPh>
    <phoneticPr fontId="2"/>
  </si>
  <si>
    <t>補助事業者名</t>
    <rPh sb="0" eb="2">
      <t>ホジョ</t>
    </rPh>
    <rPh sb="2" eb="4">
      <t>ジギョウ</t>
    </rPh>
    <rPh sb="4" eb="5">
      <t>シャ</t>
    </rPh>
    <rPh sb="5" eb="6">
      <t>メイ</t>
    </rPh>
    <phoneticPr fontId="2"/>
  </si>
  <si>
    <t>医療法人●●　●●病院</t>
    <rPh sb="0" eb="6">
      <t>イリョウホウジンマルマル</t>
    </rPh>
    <rPh sb="9" eb="11">
      <t>ビョウイン</t>
    </rPh>
    <phoneticPr fontId="2"/>
  </si>
  <si>
    <t>５　（Ｇ）欄については、各診療報酬を算定する病棟に勤務する看護補助者の処遇改善額に係る令和６年２月１日から５月31日までの合計額（４ヶ月分）を記載すること。</t>
    <rPh sb="5" eb="6">
      <t>ラン</t>
    </rPh>
    <rPh sb="22" eb="24">
      <t>ビョウトウ</t>
    </rPh>
    <rPh sb="35" eb="37">
      <t>ショグウ</t>
    </rPh>
    <rPh sb="37" eb="39">
      <t>カイゼン</t>
    </rPh>
    <rPh sb="39" eb="40">
      <t>ガク</t>
    </rPh>
    <rPh sb="41" eb="42">
      <t>カカ</t>
    </rPh>
    <rPh sb="61" eb="64">
      <t>ゴウケイガク</t>
    </rPh>
    <rPh sb="71" eb="73">
      <t>キサイ</t>
    </rPh>
    <phoneticPr fontId="2"/>
  </si>
  <si>
    <t>５　（Ｇ）欄については、各診療報酬を算定する病床に勤務する看護補助者の処遇改善額に係る令和６年２月１日から５月31日までの合計額（４ヶ月分）を記載すること。</t>
    <rPh sb="5" eb="6">
      <t>ラン</t>
    </rPh>
    <rPh sb="22" eb="24">
      <t>ビョウショウ</t>
    </rPh>
    <rPh sb="35" eb="37">
      <t>ショグウ</t>
    </rPh>
    <rPh sb="37" eb="39">
      <t>カイゼン</t>
    </rPh>
    <rPh sb="39" eb="40">
      <t>ガク</t>
    </rPh>
    <rPh sb="41" eb="42">
      <t>カカ</t>
    </rPh>
    <rPh sb="61" eb="64">
      <t>ゴウケイガク</t>
    </rPh>
    <rPh sb="71" eb="73">
      <t>キサイ</t>
    </rPh>
    <phoneticPr fontId="2"/>
  </si>
  <si>
    <r>
      <t xml:space="preserve">補助対象看護補助者数（Ｅ）
 </t>
    </r>
    <r>
      <rPr>
        <sz val="8"/>
        <color theme="1"/>
        <rFont val="UD デジタル 教科書体 NP-R"/>
        <family val="1"/>
        <charset val="128"/>
      </rPr>
      <t>※（Ｃ）と（Ｄ）を
 比較して少ない数に
 ４を乗じた人数</t>
    </r>
    <rPh sb="0" eb="2">
      <t>ホジョ</t>
    </rPh>
    <rPh sb="2" eb="4">
      <t>タイショウ</t>
    </rPh>
    <rPh sb="4" eb="6">
      <t>カンゴ</t>
    </rPh>
    <rPh sb="6" eb="9">
      <t>ホジョシャ</t>
    </rPh>
    <rPh sb="9" eb="10">
      <t>スウ</t>
    </rPh>
    <rPh sb="26" eb="28">
      <t>ヒカク</t>
    </rPh>
    <rPh sb="30" eb="31">
      <t>スク</t>
    </rPh>
    <rPh sb="33" eb="34">
      <t>カズ</t>
    </rPh>
    <rPh sb="39" eb="40">
      <t>ジョウ</t>
    </rPh>
    <rPh sb="42" eb="44">
      <t>ニンズウ</t>
    </rPh>
    <phoneticPr fontId="2"/>
  </si>
  <si>
    <r>
      <t xml:space="preserve">補助基準額（F）
</t>
    </r>
    <r>
      <rPr>
        <sz val="9"/>
        <color theme="1"/>
        <rFont val="UD デジタル 教科書体 NP-R"/>
        <family val="1"/>
        <charset val="128"/>
      </rPr>
      <t>※(Ｅ)に6,990円
を乗じたもの</t>
    </r>
    <rPh sb="0" eb="2">
      <t>ホジョ</t>
    </rPh>
    <rPh sb="2" eb="5">
      <t>キジュンガク</t>
    </rPh>
    <rPh sb="19" eb="20">
      <t>エン</t>
    </rPh>
    <rPh sb="22" eb="23">
      <t>ジョウ</t>
    </rPh>
    <phoneticPr fontId="2"/>
  </si>
  <si>
    <t>●●●●●</t>
    <phoneticPr fontId="2"/>
  </si>
  <si>
    <t>令和６年１２月　　日</t>
    <rPh sb="0" eb="2">
      <t>レイワ</t>
    </rPh>
    <rPh sb="3" eb="4">
      <t>ネン</t>
    </rPh>
    <rPh sb="6" eb="7">
      <t>ガツ</t>
    </rPh>
    <rPh sb="9" eb="10">
      <t>ニチ</t>
    </rPh>
    <phoneticPr fontId="3"/>
  </si>
  <si>
    <t>上記は決算書抄本であることを証明いたします。</t>
    <rPh sb="0" eb="2">
      <t>ジョウキ</t>
    </rPh>
    <rPh sb="3" eb="5">
      <t>ケッサン</t>
    </rPh>
    <rPh sb="5" eb="6">
      <t>ショ</t>
    </rPh>
    <rPh sb="6" eb="8">
      <t>ショウホン</t>
    </rPh>
    <rPh sb="14" eb="16">
      <t>ショウメイ</t>
    </rPh>
    <phoneticPr fontId="3"/>
  </si>
  <si>
    <t>決　算　額</t>
    <rPh sb="0" eb="1">
      <t>ケッ</t>
    </rPh>
    <rPh sb="2" eb="3">
      <t>ザン</t>
    </rPh>
    <rPh sb="4" eb="5">
      <t>ガク</t>
    </rPh>
    <phoneticPr fontId="3"/>
  </si>
  <si>
    <r>
      <t>経　　費　　所　　要　　額　　</t>
    </r>
    <r>
      <rPr>
        <sz val="14"/>
        <color rgb="FF0000FF"/>
        <rFont val="UD Digi Kyokasho NP-R"/>
        <family val="1"/>
        <charset val="128"/>
      </rPr>
      <t>精　　算　　書</t>
    </r>
    <rPh sb="0" eb="1">
      <t>キョウ</t>
    </rPh>
    <rPh sb="3" eb="4">
      <t>ヒ</t>
    </rPh>
    <rPh sb="6" eb="7">
      <t>ショ</t>
    </rPh>
    <rPh sb="9" eb="10">
      <t>ヨウ</t>
    </rPh>
    <rPh sb="12" eb="13">
      <t>ガク</t>
    </rPh>
    <rPh sb="15" eb="16">
      <t>セイ</t>
    </rPh>
    <rPh sb="18" eb="19">
      <t>サン</t>
    </rPh>
    <rPh sb="21" eb="22">
      <t>ショ</t>
    </rPh>
    <phoneticPr fontId="3"/>
  </si>
  <si>
    <r>
      <t>歳入歳出</t>
    </r>
    <r>
      <rPr>
        <sz val="14"/>
        <color rgb="FF0000FF"/>
        <rFont val="UD デジタル 教科書体 NP-R"/>
        <family val="1"/>
        <charset val="128"/>
      </rPr>
      <t>決算書</t>
    </r>
    <r>
      <rPr>
        <sz val="14"/>
        <rFont val="UD デジタル 教科書体 NP-R"/>
        <family val="1"/>
        <charset val="128"/>
      </rPr>
      <t>抄本</t>
    </r>
    <rPh sb="0" eb="2">
      <t>サイニュウ</t>
    </rPh>
    <rPh sb="2" eb="4">
      <t>サイシュツ</t>
    </rPh>
    <rPh sb="4" eb="6">
      <t>ケッサン</t>
    </rPh>
    <rPh sb="6" eb="7">
      <t>ショ</t>
    </rPh>
    <rPh sb="7" eb="9">
      <t>ショウホン</t>
    </rPh>
    <phoneticPr fontId="3"/>
  </si>
  <si>
    <t>交付決定額</t>
    <rPh sb="0" eb="4">
      <t>コウフケッテイ</t>
    </rPh>
    <rPh sb="4" eb="5">
      <t>ガク</t>
    </rPh>
    <phoneticPr fontId="3"/>
  </si>
  <si>
    <t>Ｉ</t>
    <phoneticPr fontId="2"/>
  </si>
  <si>
    <t>（I-H）　Ｊ</t>
    <phoneticPr fontId="2"/>
  </si>
  <si>
    <t>差引</t>
    <rPh sb="0" eb="2">
      <t>サシヒキ</t>
    </rPh>
    <phoneticPr fontId="2"/>
  </si>
  <si>
    <t>過不足額</t>
    <rPh sb="0" eb="4">
      <t>カブソクガク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</si>
</sst>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quot;円 &quot;"/>
    <numFmt numFmtId="179" formatCode="#,##0.0&quot;人 &quot;"/>
    <numFmt numFmtId="180" formatCode="0.0"/>
  </numFmts>
  <fonts count="2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6"/>
      <name val="ＭＳ Ｐ明朝"/>
      <family val="1"/>
      <charset val="128"/>
    </font>
    <font>
      <sz val="11"/>
      <name val="UD Digi Kyokasho NP-R"/>
      <family val="1"/>
      <charset val="128"/>
    </font>
    <font>
      <sz val="14"/>
      <name val="UD Digi Kyokasho NP-R"/>
      <family val="1"/>
      <charset val="128"/>
    </font>
    <font>
      <sz val="11"/>
      <color theme="1"/>
      <name val="UD Digi Kyokasho NP-R"/>
      <family val="1"/>
      <charset val="128"/>
    </font>
    <font>
      <sz val="11"/>
      <color theme="1"/>
      <name val="ＭＳ Ｐゴシック"/>
      <family val="2"/>
      <charset val="128"/>
      <scheme val="minor"/>
    </font>
    <font>
      <sz val="11"/>
      <name val="UD デジタル 教科書体 NP-R"/>
      <family val="1"/>
      <charset val="128"/>
    </font>
    <font>
      <b/>
      <sz val="11"/>
      <name val="UD デジタル 教科書体 NP-R"/>
      <family val="1"/>
      <charset val="128"/>
    </font>
    <font>
      <sz val="14"/>
      <name val="UD デジタル 教科書体 NP-R"/>
      <family val="1"/>
      <charset val="128"/>
    </font>
    <font>
      <sz val="11"/>
      <color theme="1"/>
      <name val="UD デジタル 教科書体 NP-R"/>
      <family val="1"/>
      <charset val="128"/>
    </font>
    <font>
      <b/>
      <sz val="15"/>
      <color theme="1"/>
      <name val="UD デジタル 教科書体 NP-R"/>
      <family val="1"/>
      <charset val="128"/>
    </font>
    <font>
      <b/>
      <sz val="12"/>
      <color theme="1"/>
      <name val="UD デジタル 教科書体 NP-R"/>
      <family val="1"/>
      <charset val="128"/>
    </font>
    <font>
      <b/>
      <sz val="11"/>
      <color theme="1"/>
      <name val="UD デジタル 教科書体 NP-R"/>
      <family val="1"/>
      <charset val="128"/>
    </font>
    <font>
      <sz val="10"/>
      <name val="UD デジタル 教科書体 NP-R"/>
      <family val="1"/>
      <charset val="128"/>
    </font>
    <font>
      <sz val="9"/>
      <color theme="1"/>
      <name val="UD デジタル 教科書体 NP-R"/>
      <family val="1"/>
      <charset val="128"/>
    </font>
    <font>
      <sz val="10"/>
      <color theme="1"/>
      <name val="UD デジタル 教科書体 NP-R"/>
      <family val="1"/>
      <charset val="128"/>
    </font>
    <font>
      <sz val="12"/>
      <color theme="1"/>
      <name val="UD デジタル 教科書体 NP-R"/>
      <family val="1"/>
      <charset val="128"/>
    </font>
    <font>
      <sz val="12"/>
      <name val="UD デジタル 教科書体 NP-R"/>
      <family val="1"/>
      <charset val="128"/>
    </font>
    <font>
      <b/>
      <sz val="12"/>
      <color indexed="81"/>
      <name val="MS P ゴシック"/>
      <family val="3"/>
      <charset val="128"/>
    </font>
    <font>
      <b/>
      <sz val="14"/>
      <color indexed="81"/>
      <name val="MS P ゴシック"/>
      <family val="3"/>
      <charset val="128"/>
    </font>
    <font>
      <b/>
      <u/>
      <sz val="14"/>
      <color indexed="81"/>
      <name val="MS P ゴシック"/>
      <family val="3"/>
      <charset val="128"/>
    </font>
    <font>
      <sz val="8"/>
      <color theme="1"/>
      <name val="UD デジタル 教科書体 NP-R"/>
      <family val="1"/>
      <charset val="128"/>
    </font>
    <font>
      <b/>
      <sz val="11"/>
      <color rgb="FFFF0000"/>
      <name val="UD Digi Kyokasho NP-R"/>
      <family val="1"/>
      <charset val="128"/>
    </font>
    <font>
      <sz val="14"/>
      <color rgb="FF0000FF"/>
      <name val="UD Digi Kyokasho NP-R"/>
      <family val="1"/>
      <charset val="128"/>
    </font>
    <font>
      <sz val="14"/>
      <color rgb="FF0000FF"/>
      <name val="UD デジタル 教科書体 NP-R"/>
      <family val="1"/>
      <charset val="128"/>
    </font>
  </fonts>
  <fills count="7">
    <fill>
      <patternFill patternType="none"/>
    </fill>
    <fill>
      <patternFill patternType="gray125"/>
    </fill>
    <fill>
      <patternFill patternType="solid">
        <fgColor rgb="FFFFFF00"/>
        <bgColor indexed="64"/>
      </patternFill>
    </fill>
    <fill>
      <patternFill patternType="solid">
        <fgColor rgb="FF66FFFF"/>
        <bgColor indexed="64"/>
      </patternFill>
    </fill>
    <fill>
      <patternFill patternType="solid">
        <fgColor theme="2"/>
        <bgColor indexed="64"/>
      </patternFill>
    </fill>
    <fill>
      <patternFill patternType="solid">
        <fgColor theme="2" tint="-9.9978637043366805E-2"/>
        <bgColor indexed="64"/>
      </patternFill>
    </fill>
    <fill>
      <patternFill patternType="solid">
        <fgColor rgb="FF99FF99"/>
        <bgColor indexed="64"/>
      </patternFill>
    </fill>
  </fills>
  <borders count="4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cellStyleXfs>
  <cellXfs count="245">
    <xf numFmtId="0" fontId="0" fillId="0" borderId="0" xfId="0">
      <alignment vertical="center"/>
    </xf>
    <xf numFmtId="0" fontId="5" fillId="0" borderId="0" xfId="1" applyFont="1">
      <alignment vertical="center"/>
    </xf>
    <xf numFmtId="0" fontId="9" fillId="0" borderId="0" xfId="1" applyFont="1">
      <alignment vertical="center"/>
    </xf>
    <xf numFmtId="0" fontId="10" fillId="0" borderId="0" xfId="1" applyFont="1" applyAlignment="1">
      <alignment horizontal="center" vertical="center"/>
    </xf>
    <xf numFmtId="0" fontId="9" fillId="0" borderId="15" xfId="1" applyFont="1" applyBorder="1">
      <alignment vertical="center"/>
    </xf>
    <xf numFmtId="0" fontId="9" fillId="0" borderId="0" xfId="1" applyFont="1" applyAlignment="1">
      <alignment vertical="center" wrapText="1"/>
    </xf>
    <xf numFmtId="0" fontId="9" fillId="2" borderId="0" xfId="1" applyFont="1" applyFill="1">
      <alignment vertical="center"/>
    </xf>
    <xf numFmtId="0" fontId="9" fillId="2" borderId="0" xfId="1" applyFont="1" applyFill="1" applyAlignment="1">
      <alignment horizontal="center" vertical="center"/>
    </xf>
    <xf numFmtId="0" fontId="12" fillId="0" borderId="0" xfId="0" applyFont="1" applyProtection="1">
      <alignment vertical="center"/>
      <protection locked="0"/>
    </xf>
    <xf numFmtId="178" fontId="12" fillId="0" borderId="0" xfId="0" applyNumberFormat="1" applyFont="1" applyProtection="1">
      <alignment vertical="center"/>
      <protection locked="0"/>
    </xf>
    <xf numFmtId="0" fontId="12" fillId="0" borderId="0" xfId="0" applyFont="1" applyAlignment="1" applyProtection="1">
      <alignment horizontal="right" vertical="center"/>
      <protection locked="0"/>
    </xf>
    <xf numFmtId="179" fontId="12" fillId="0" borderId="40" xfId="0" applyNumberFormat="1" applyFont="1" applyBorder="1" applyProtection="1">
      <alignment vertical="center"/>
      <protection locked="0"/>
    </xf>
    <xf numFmtId="178" fontId="12" fillId="0" borderId="40" xfId="0" applyNumberFormat="1" applyFont="1" applyBorder="1" applyProtection="1">
      <alignment vertical="center"/>
      <protection locked="0"/>
    </xf>
    <xf numFmtId="0" fontId="9" fillId="0" borderId="0" xfId="0" applyFont="1" applyProtection="1">
      <alignment vertical="center"/>
      <protection locked="0"/>
    </xf>
    <xf numFmtId="177" fontId="9" fillId="0" borderId="35" xfId="0" applyNumberFormat="1" applyFont="1" applyBorder="1" applyProtection="1">
      <alignment vertical="center"/>
      <protection locked="0"/>
    </xf>
    <xf numFmtId="178" fontId="9" fillId="0" borderId="36" xfId="0" applyNumberFormat="1" applyFont="1" applyBorder="1" applyProtection="1">
      <alignment vertical="center"/>
      <protection locked="0"/>
    </xf>
    <xf numFmtId="0" fontId="12" fillId="0" borderId="44" xfId="0" applyFont="1" applyBorder="1" applyAlignment="1" applyProtection="1">
      <alignment horizontal="left" vertical="center" indent="1"/>
      <protection locked="0"/>
    </xf>
    <xf numFmtId="0" fontId="9" fillId="0" borderId="45" xfId="0" applyFont="1" applyBorder="1" applyAlignment="1" applyProtection="1">
      <alignment horizontal="left" vertical="center" wrapText="1"/>
      <protection locked="0"/>
    </xf>
    <xf numFmtId="176" fontId="18" fillId="0" borderId="35" xfId="0" applyNumberFormat="1" applyFont="1" applyBorder="1" applyAlignment="1" applyProtection="1">
      <alignment horizontal="center" vertical="center"/>
      <protection locked="0"/>
    </xf>
    <xf numFmtId="176" fontId="9" fillId="0" borderId="35" xfId="0" applyNumberFormat="1" applyFont="1" applyBorder="1" applyProtection="1">
      <alignment vertical="center"/>
      <protection locked="0"/>
    </xf>
    <xf numFmtId="177" fontId="9" fillId="0" borderId="10" xfId="0" applyNumberFormat="1" applyFont="1" applyBorder="1" applyProtection="1">
      <alignment vertical="center"/>
      <protection locked="0"/>
    </xf>
    <xf numFmtId="178" fontId="9" fillId="0" borderId="26" xfId="0" applyNumberFormat="1" applyFont="1" applyBorder="1" applyProtection="1">
      <alignment vertical="center"/>
      <protection locked="0"/>
    </xf>
    <xf numFmtId="0" fontId="12" fillId="0" borderId="43" xfId="0" applyFont="1" applyBorder="1" applyAlignment="1" applyProtection="1">
      <alignment horizontal="left" vertical="center" indent="1"/>
      <protection locked="0"/>
    </xf>
    <xf numFmtId="0" fontId="9" fillId="0" borderId="11" xfId="0" applyFont="1" applyBorder="1" applyAlignment="1" applyProtection="1">
      <alignment horizontal="left" vertical="center" wrapText="1"/>
      <protection locked="0"/>
    </xf>
    <xf numFmtId="176" fontId="18" fillId="0" borderId="10" xfId="0" applyNumberFormat="1" applyFont="1" applyBorder="1" applyAlignment="1" applyProtection="1">
      <alignment horizontal="center" vertical="center"/>
      <protection locked="0"/>
    </xf>
    <xf numFmtId="176" fontId="9" fillId="0" borderId="10" xfId="0" applyNumberFormat="1" applyFont="1" applyBorder="1" applyProtection="1">
      <alignment vertical="center"/>
      <protection locked="0"/>
    </xf>
    <xf numFmtId="178" fontId="9" fillId="0" borderId="0" xfId="0" applyNumberFormat="1" applyFont="1" applyProtection="1">
      <alignment vertical="center"/>
      <protection locked="0"/>
    </xf>
    <xf numFmtId="0" fontId="12" fillId="0" borderId="41" xfId="0" applyFont="1" applyBorder="1" applyProtection="1">
      <alignment vertical="center"/>
      <protection locked="0"/>
    </xf>
    <xf numFmtId="0" fontId="12" fillId="0" borderId="19" xfId="0" applyFont="1" applyBorder="1" applyProtection="1">
      <alignment vertical="center"/>
      <protection locked="0"/>
    </xf>
    <xf numFmtId="0" fontId="12" fillId="0" borderId="20" xfId="0" applyFont="1" applyBorder="1" applyProtection="1">
      <alignment vertical="center"/>
      <protection locked="0"/>
    </xf>
    <xf numFmtId="0" fontId="20" fillId="0" borderId="20" xfId="0" applyFont="1" applyBorder="1" applyAlignment="1" applyProtection="1">
      <alignment horizontal="right" vertical="center"/>
      <protection locked="0"/>
    </xf>
    <xf numFmtId="176" fontId="9" fillId="0" borderId="20" xfId="0" applyNumberFormat="1" applyFont="1" applyBorder="1" applyProtection="1">
      <alignment vertical="center"/>
      <protection locked="0"/>
    </xf>
    <xf numFmtId="180" fontId="9" fillId="0" borderId="20" xfId="0" applyNumberFormat="1" applyFont="1" applyBorder="1" applyProtection="1">
      <alignment vertical="center"/>
      <protection locked="0"/>
    </xf>
    <xf numFmtId="0" fontId="9" fillId="0" borderId="20" xfId="0" applyFont="1" applyBorder="1" applyProtection="1">
      <alignment vertical="center"/>
      <protection locked="0"/>
    </xf>
    <xf numFmtId="178" fontId="9" fillId="0" borderId="42" xfId="0" applyNumberFormat="1" applyFont="1" applyBorder="1" applyProtection="1">
      <alignment vertical="center"/>
      <protection locked="0"/>
    </xf>
    <xf numFmtId="178" fontId="9" fillId="0" borderId="24" xfId="0" applyNumberFormat="1" applyFont="1" applyBorder="1" applyProtection="1">
      <alignment vertical="center"/>
      <protection locked="0"/>
    </xf>
    <xf numFmtId="177" fontId="20" fillId="0" borderId="35" xfId="0" applyNumberFormat="1" applyFont="1" applyBorder="1" applyProtection="1">
      <alignment vertical="center"/>
      <protection locked="0"/>
    </xf>
    <xf numFmtId="178" fontId="20" fillId="0" borderId="36" xfId="0" applyNumberFormat="1" applyFont="1" applyBorder="1" applyProtection="1">
      <alignment vertical="center"/>
      <protection locked="0"/>
    </xf>
    <xf numFmtId="176" fontId="20" fillId="0" borderId="35" xfId="0" applyNumberFormat="1" applyFont="1" applyBorder="1" applyProtection="1">
      <alignment vertical="center"/>
      <protection locked="0"/>
    </xf>
    <xf numFmtId="0" fontId="12" fillId="0" borderId="33" xfId="0" applyFont="1" applyBorder="1" applyProtection="1">
      <alignment vertical="center"/>
      <protection locked="0"/>
    </xf>
    <xf numFmtId="0" fontId="12" fillId="0" borderId="34" xfId="0" applyFont="1" applyBorder="1" applyProtection="1">
      <alignment vertical="center"/>
      <protection locked="0"/>
    </xf>
    <xf numFmtId="176" fontId="19" fillId="0" borderId="35" xfId="0" applyNumberFormat="1" applyFont="1" applyBorder="1" applyAlignment="1" applyProtection="1">
      <alignment vertical="center" wrapText="1"/>
      <protection locked="0"/>
    </xf>
    <xf numFmtId="0" fontId="12" fillId="0" borderId="21"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0" fontId="12" fillId="0" borderId="21" xfId="0" applyFont="1" applyBorder="1" applyAlignment="1" applyProtection="1">
      <alignment vertical="center" wrapText="1"/>
      <protection locked="0"/>
    </xf>
    <xf numFmtId="0" fontId="12" fillId="0" borderId="23"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0" xfId="4" applyFont="1" applyAlignment="1" applyProtection="1">
      <alignment horizontal="left" vertical="center"/>
      <protection locked="0"/>
    </xf>
    <xf numFmtId="0" fontId="13" fillId="0" borderId="0" xfId="0" applyFont="1" applyProtection="1">
      <alignment vertical="center"/>
      <protection locked="0"/>
    </xf>
    <xf numFmtId="0" fontId="12" fillId="0" borderId="0" xfId="0" applyFont="1" applyProtection="1">
      <alignment vertical="center"/>
    </xf>
    <xf numFmtId="0" fontId="13" fillId="0" borderId="0" xfId="0" applyFont="1" applyProtection="1">
      <alignment vertical="center"/>
    </xf>
    <xf numFmtId="0" fontId="12" fillId="0" borderId="0" xfId="4" applyFont="1" applyAlignment="1" applyProtection="1">
      <alignment horizontal="left" vertical="center"/>
    </xf>
    <xf numFmtId="0" fontId="12" fillId="0" borderId="19" xfId="0" applyFont="1" applyBorder="1" applyProtection="1">
      <alignment vertical="center"/>
    </xf>
    <xf numFmtId="0" fontId="12" fillId="0" borderId="20" xfId="0" applyFont="1" applyBorder="1" applyProtection="1">
      <alignment vertical="center"/>
    </xf>
    <xf numFmtId="0" fontId="12" fillId="0" borderId="21" xfId="0" applyFont="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12" fillId="0" borderId="21" xfId="0" applyFont="1" applyBorder="1" applyAlignment="1" applyProtection="1">
      <alignment vertical="center" wrapText="1"/>
    </xf>
    <xf numFmtId="0" fontId="12" fillId="0" borderId="23"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2" fillId="0" borderId="33" xfId="0" applyFont="1" applyBorder="1" applyProtection="1">
      <alignment vertical="center"/>
    </xf>
    <xf numFmtId="0" fontId="12" fillId="0" borderId="34" xfId="0" applyFont="1" applyBorder="1" applyProtection="1">
      <alignment vertical="center"/>
    </xf>
    <xf numFmtId="176" fontId="19" fillId="0" borderId="35" xfId="0" applyNumberFormat="1" applyFont="1" applyBorder="1" applyAlignment="1" applyProtection="1">
      <alignment vertical="center" wrapText="1"/>
    </xf>
    <xf numFmtId="176" fontId="20" fillId="0" borderId="35" xfId="0" applyNumberFormat="1" applyFont="1" applyBorder="1" applyProtection="1">
      <alignment vertical="center"/>
    </xf>
    <xf numFmtId="177" fontId="20" fillId="0" borderId="35" xfId="0" applyNumberFormat="1" applyFont="1" applyBorder="1" applyProtection="1">
      <alignment vertical="center"/>
    </xf>
    <xf numFmtId="178" fontId="20" fillId="0" borderId="36" xfId="0" applyNumberFormat="1" applyFont="1" applyBorder="1" applyProtection="1">
      <alignment vertical="center"/>
    </xf>
    <xf numFmtId="0" fontId="9" fillId="0" borderId="0" xfId="0" applyFont="1" applyProtection="1">
      <alignment vertical="center"/>
    </xf>
    <xf numFmtId="178" fontId="9" fillId="0" borderId="0" xfId="0" applyNumberFormat="1" applyFont="1" applyProtection="1">
      <alignment vertical="center"/>
    </xf>
    <xf numFmtId="0" fontId="12" fillId="0" borderId="41" xfId="0" applyFont="1" applyBorder="1" applyProtection="1">
      <alignment vertical="center"/>
    </xf>
    <xf numFmtId="0" fontId="20" fillId="0" borderId="20" xfId="0" applyFont="1" applyBorder="1" applyAlignment="1" applyProtection="1">
      <alignment horizontal="right" vertical="center"/>
    </xf>
    <xf numFmtId="176" fontId="9" fillId="0" borderId="20" xfId="0" applyNumberFormat="1" applyFont="1" applyBorder="1" applyProtection="1">
      <alignment vertical="center"/>
    </xf>
    <xf numFmtId="180" fontId="9" fillId="0" borderId="20" xfId="0" applyNumberFormat="1" applyFont="1" applyBorder="1" applyProtection="1">
      <alignment vertical="center"/>
    </xf>
    <xf numFmtId="0" fontId="9" fillId="0" borderId="20" xfId="0" applyFont="1" applyBorder="1" applyProtection="1">
      <alignment vertical="center"/>
    </xf>
    <xf numFmtId="178" fontId="9" fillId="0" borderId="42" xfId="0" applyNumberFormat="1" applyFont="1" applyBorder="1" applyProtection="1">
      <alignment vertical="center"/>
    </xf>
    <xf numFmtId="178" fontId="9" fillId="0" borderId="24" xfId="0" applyNumberFormat="1" applyFont="1" applyBorder="1" applyProtection="1">
      <alignment vertical="center"/>
    </xf>
    <xf numFmtId="0" fontId="12" fillId="0" borderId="43" xfId="0" applyFont="1" applyBorder="1" applyAlignment="1" applyProtection="1">
      <alignment horizontal="left" vertical="center" indent="1"/>
    </xf>
    <xf numFmtId="0" fontId="9" fillId="0" borderId="11" xfId="0" applyFont="1" applyBorder="1" applyAlignment="1" applyProtection="1">
      <alignment horizontal="left" vertical="center" wrapText="1"/>
    </xf>
    <xf numFmtId="176" fontId="18" fillId="0" borderId="10" xfId="0" applyNumberFormat="1" applyFont="1" applyBorder="1" applyAlignment="1" applyProtection="1">
      <alignment horizontal="center" vertical="center"/>
    </xf>
    <xf numFmtId="176" fontId="9" fillId="0" borderId="10" xfId="0" applyNumberFormat="1" applyFont="1" applyBorder="1" applyProtection="1">
      <alignment vertical="center"/>
    </xf>
    <xf numFmtId="177" fontId="9" fillId="0" borderId="10" xfId="0" applyNumberFormat="1" applyFont="1" applyBorder="1" applyProtection="1">
      <alignment vertical="center"/>
    </xf>
    <xf numFmtId="178" fontId="9" fillId="0" borderId="26" xfId="0" applyNumberFormat="1" applyFont="1" applyBorder="1" applyProtection="1">
      <alignment vertical="center"/>
    </xf>
    <xf numFmtId="0" fontId="12" fillId="0" borderId="44" xfId="0" applyFont="1" applyBorder="1" applyAlignment="1" applyProtection="1">
      <alignment horizontal="left" vertical="center" indent="1"/>
    </xf>
    <xf numFmtId="0" fontId="9" fillId="0" borderId="45" xfId="0" applyFont="1" applyBorder="1" applyAlignment="1" applyProtection="1">
      <alignment horizontal="left" vertical="center" wrapText="1"/>
    </xf>
    <xf numFmtId="176" fontId="18" fillId="0" borderId="35" xfId="0" applyNumberFormat="1" applyFont="1" applyBorder="1" applyAlignment="1" applyProtection="1">
      <alignment horizontal="center" vertical="center"/>
    </xf>
    <xf numFmtId="176" fontId="9" fillId="0" borderId="35" xfId="0" applyNumberFormat="1" applyFont="1" applyBorder="1" applyProtection="1">
      <alignment vertical="center"/>
    </xf>
    <xf numFmtId="177" fontId="9" fillId="0" borderId="35" xfId="0" applyNumberFormat="1" applyFont="1" applyBorder="1" applyProtection="1">
      <alignment vertical="center"/>
    </xf>
    <xf numFmtId="178" fontId="9" fillId="0" borderId="36" xfId="0" applyNumberFormat="1" applyFont="1" applyBorder="1" applyProtection="1">
      <alignment vertical="center"/>
    </xf>
    <xf numFmtId="178" fontId="12" fillId="0" borderId="0" xfId="0" applyNumberFormat="1" applyFont="1" applyProtection="1">
      <alignment vertical="center"/>
    </xf>
    <xf numFmtId="0" fontId="12" fillId="0" borderId="0" xfId="0" applyFont="1" applyAlignment="1" applyProtection="1">
      <alignment horizontal="right" vertical="center"/>
    </xf>
    <xf numFmtId="179" fontId="12" fillId="0" borderId="40" xfId="0" applyNumberFormat="1" applyFont="1" applyBorder="1" applyProtection="1">
      <alignment vertical="center"/>
    </xf>
    <xf numFmtId="178" fontId="12" fillId="0" borderId="40" xfId="0" applyNumberFormat="1" applyFont="1" applyBorder="1" applyProtection="1">
      <alignment vertical="center"/>
    </xf>
    <xf numFmtId="0" fontId="20" fillId="6" borderId="35" xfId="0" applyFont="1" applyFill="1" applyBorder="1" applyAlignment="1" applyProtection="1">
      <alignment horizontal="right" vertical="center"/>
      <protection locked="0"/>
    </xf>
    <xf numFmtId="180" fontId="20" fillId="6" borderId="35" xfId="0" applyNumberFormat="1" applyFont="1" applyFill="1" applyBorder="1" applyAlignment="1" applyProtection="1">
      <alignment horizontal="right" vertical="center"/>
      <protection locked="0"/>
    </xf>
    <xf numFmtId="178" fontId="9" fillId="6" borderId="37" xfId="0" applyNumberFormat="1" applyFont="1" applyFill="1" applyBorder="1" applyProtection="1">
      <alignment vertical="center"/>
      <protection locked="0"/>
    </xf>
    <xf numFmtId="180" fontId="9" fillId="6" borderId="10" xfId="0" applyNumberFormat="1" applyFont="1" applyFill="1" applyBorder="1" applyAlignment="1" applyProtection="1">
      <alignment horizontal="right" vertical="center"/>
      <protection locked="0"/>
    </xf>
    <xf numFmtId="178" fontId="9" fillId="6" borderId="27" xfId="0" applyNumberFormat="1" applyFont="1" applyFill="1" applyBorder="1" applyProtection="1">
      <alignment vertical="center"/>
      <protection locked="0"/>
    </xf>
    <xf numFmtId="180" fontId="9" fillId="6" borderId="35" xfId="0" applyNumberFormat="1" applyFont="1" applyFill="1" applyBorder="1" applyAlignment="1" applyProtection="1">
      <alignment horizontal="right" vertical="center"/>
      <protection locked="0"/>
    </xf>
    <xf numFmtId="0" fontId="20" fillId="2" borderId="10" xfId="0" applyFont="1" applyFill="1" applyBorder="1" applyAlignment="1" applyProtection="1">
      <alignment horizontal="right" vertical="center"/>
      <protection locked="0"/>
    </xf>
    <xf numFmtId="0" fontId="9" fillId="2" borderId="10" xfId="0" applyFont="1" applyFill="1" applyBorder="1" applyProtection="1">
      <alignment vertical="center"/>
      <protection locked="0"/>
    </xf>
    <xf numFmtId="178" fontId="9" fillId="2" borderId="27" xfId="0" applyNumberFormat="1" applyFont="1" applyFill="1" applyBorder="1" applyProtection="1">
      <alignment vertical="center"/>
      <protection locked="0"/>
    </xf>
    <xf numFmtId="0" fontId="20" fillId="2" borderId="35" xfId="0" applyFont="1" applyFill="1" applyBorder="1" applyAlignment="1" applyProtection="1">
      <alignment horizontal="right" vertical="center"/>
      <protection locked="0"/>
    </xf>
    <xf numFmtId="0" fontId="9" fillId="2" borderId="35" xfId="0" applyFont="1" applyFill="1" applyBorder="1" applyProtection="1">
      <alignment vertical="center"/>
      <protection locked="0"/>
    </xf>
    <xf numFmtId="178" fontId="9" fillId="2" borderId="37" xfId="0" applyNumberFormat="1" applyFont="1" applyFill="1" applyBorder="1" applyProtection="1">
      <alignment vertical="center"/>
      <protection locked="0"/>
    </xf>
    <xf numFmtId="0" fontId="9" fillId="2" borderId="39" xfId="0" applyFont="1" applyFill="1" applyBorder="1" applyProtection="1">
      <alignment vertical="center"/>
      <protection locked="0"/>
    </xf>
    <xf numFmtId="178" fontId="9" fillId="2" borderId="40" xfId="0" applyNumberFormat="1" applyFont="1" applyFill="1" applyBorder="1" applyProtection="1">
      <alignment vertical="center"/>
      <protection locked="0"/>
    </xf>
    <xf numFmtId="0" fontId="14" fillId="0" borderId="0" xfId="0" applyFont="1" applyProtection="1">
      <alignment vertical="center"/>
    </xf>
    <xf numFmtId="0" fontId="9" fillId="0" borderId="24" xfId="0" applyFont="1" applyBorder="1" applyAlignment="1" applyProtection="1">
      <alignment horizontal="center" vertical="center" wrapText="1"/>
    </xf>
    <xf numFmtId="0" fontId="12" fillId="0" borderId="25" xfId="0" applyFont="1" applyBorder="1" applyProtection="1">
      <alignment vertical="center"/>
    </xf>
    <xf numFmtId="0" fontId="12" fillId="0" borderId="14" xfId="0" applyFont="1" applyBorder="1" applyProtection="1">
      <alignment vertical="center"/>
    </xf>
    <xf numFmtId="176" fontId="19" fillId="0" borderId="10" xfId="0" applyNumberFormat="1" applyFont="1" applyBorder="1" applyAlignment="1" applyProtection="1">
      <alignment horizontal="center" vertical="center" wrapText="1"/>
    </xf>
    <xf numFmtId="177" fontId="19" fillId="0" borderId="10" xfId="0" applyNumberFormat="1" applyFont="1" applyBorder="1" applyAlignment="1" applyProtection="1">
      <alignment horizontal="center" vertical="center" wrapText="1"/>
    </xf>
    <xf numFmtId="0" fontId="12" fillId="0" borderId="28" xfId="0" applyFont="1" applyBorder="1" applyProtection="1">
      <alignment vertical="center"/>
    </xf>
    <xf numFmtId="0" fontId="19" fillId="0" borderId="14" xfId="0" applyFont="1" applyBorder="1" applyAlignment="1" applyProtection="1">
      <alignment vertical="center" wrapText="1"/>
    </xf>
    <xf numFmtId="0" fontId="20" fillId="0" borderId="14" xfId="0" applyFont="1" applyBorder="1" applyAlignment="1" applyProtection="1">
      <alignment horizontal="right" vertical="center"/>
    </xf>
    <xf numFmtId="176" fontId="9" fillId="0" borderId="14" xfId="0" applyNumberFormat="1" applyFont="1" applyBorder="1" applyProtection="1">
      <alignment vertical="center"/>
    </xf>
    <xf numFmtId="0" fontId="9" fillId="0" borderId="14" xfId="0" applyFont="1" applyBorder="1" applyProtection="1">
      <alignment vertical="center"/>
    </xf>
    <xf numFmtId="177" fontId="9" fillId="0" borderId="14" xfId="0" applyNumberFormat="1" applyFont="1" applyBorder="1" applyProtection="1">
      <alignment vertical="center"/>
    </xf>
    <xf numFmtId="178" fontId="9" fillId="0" borderId="29" xfId="0" applyNumberFormat="1" applyFont="1" applyBorder="1" applyProtection="1">
      <alignment vertical="center"/>
    </xf>
    <xf numFmtId="178" fontId="9" fillId="0" borderId="30" xfId="0" applyNumberFormat="1" applyFont="1" applyBorder="1" applyProtection="1">
      <alignment vertical="center"/>
    </xf>
    <xf numFmtId="0" fontId="12" fillId="0" borderId="31" xfId="0" applyFont="1" applyBorder="1" applyAlignment="1" applyProtection="1">
      <alignment horizontal="left" vertical="center" indent="1"/>
    </xf>
    <xf numFmtId="0" fontId="12" fillId="0" borderId="11" xfId="0" applyFont="1" applyBorder="1" applyAlignment="1" applyProtection="1">
      <alignment horizontal="left" vertical="center" wrapText="1"/>
    </xf>
    <xf numFmtId="0" fontId="12" fillId="0" borderId="11" xfId="0" applyFont="1" applyBorder="1" applyAlignment="1" applyProtection="1">
      <alignment horizontal="left" vertical="center"/>
    </xf>
    <xf numFmtId="0" fontId="12" fillId="0" borderId="32" xfId="0" applyFont="1" applyBorder="1" applyAlignment="1" applyProtection="1">
      <alignment horizontal="left" vertical="center" indent="1"/>
    </xf>
    <xf numFmtId="176" fontId="19" fillId="0" borderId="35" xfId="0" applyNumberFormat="1" applyFont="1" applyBorder="1" applyAlignment="1" applyProtection="1">
      <alignment horizontal="center" vertical="center" wrapText="1"/>
    </xf>
    <xf numFmtId="176" fontId="19" fillId="0" borderId="38" xfId="0" applyNumberFormat="1" applyFont="1" applyBorder="1" applyAlignment="1" applyProtection="1">
      <alignment horizontal="center" vertical="center" wrapText="1"/>
    </xf>
    <xf numFmtId="0" fontId="20" fillId="0" borderId="38" xfId="0" applyFont="1" applyBorder="1" applyAlignment="1" applyProtection="1">
      <alignment horizontal="right" vertical="center"/>
    </xf>
    <xf numFmtId="176" fontId="9" fillId="0" borderId="38" xfId="0" applyNumberFormat="1" applyFont="1" applyBorder="1" applyProtection="1">
      <alignment vertical="center"/>
    </xf>
    <xf numFmtId="0" fontId="9" fillId="0" borderId="0" xfId="0" applyFont="1" applyAlignment="1" applyProtection="1">
      <alignment horizontal="right" vertical="center"/>
    </xf>
    <xf numFmtId="179" fontId="9" fillId="0" borderId="40" xfId="0" applyNumberFormat="1" applyFont="1" applyBorder="1" applyProtection="1">
      <alignment vertical="center"/>
    </xf>
    <xf numFmtId="178" fontId="9" fillId="0" borderId="40" xfId="0" applyNumberFormat="1" applyFont="1" applyBorder="1" applyProtection="1">
      <alignment vertical="center"/>
    </xf>
    <xf numFmtId="0" fontId="5" fillId="0" borderId="0" xfId="1" applyFont="1" applyProtection="1">
      <alignment vertical="center"/>
      <protection locked="0"/>
    </xf>
    <xf numFmtId="0" fontId="6" fillId="0" borderId="0" xfId="1" applyFont="1" applyAlignment="1" applyProtection="1">
      <alignment horizontal="center" vertical="center"/>
      <protection locked="0"/>
    </xf>
    <xf numFmtId="0" fontId="5" fillId="0" borderId="0" xfId="1" applyFont="1" applyBorder="1" applyAlignment="1" applyProtection="1">
      <alignment vertical="center"/>
      <protection locked="0"/>
    </xf>
    <xf numFmtId="0" fontId="5" fillId="4" borderId="3" xfId="1" applyFont="1" applyFill="1" applyBorder="1" applyAlignment="1" applyProtection="1">
      <alignment horizontal="center" vertical="center"/>
      <protection locked="0"/>
    </xf>
    <xf numFmtId="0" fontId="5" fillId="4" borderId="6" xfId="1" applyFont="1" applyFill="1" applyBorder="1" applyAlignment="1" applyProtection="1">
      <alignment vertical="center"/>
      <protection locked="0"/>
    </xf>
    <xf numFmtId="0" fontId="5" fillId="4" borderId="6" xfId="1" applyFont="1" applyFill="1" applyBorder="1" applyAlignment="1" applyProtection="1">
      <alignment horizontal="center" vertical="center"/>
      <protection locked="0"/>
    </xf>
    <xf numFmtId="0" fontId="5" fillId="4" borderId="9" xfId="1" applyFont="1" applyFill="1" applyBorder="1" applyAlignment="1" applyProtection="1">
      <alignment horizontal="right" vertical="center"/>
      <protection locked="0"/>
    </xf>
    <xf numFmtId="0" fontId="5" fillId="0" borderId="3" xfId="1" applyFont="1" applyBorder="1" applyAlignment="1" applyProtection="1">
      <alignment horizontal="right" vertical="center"/>
      <protection locked="0"/>
    </xf>
    <xf numFmtId="0" fontId="5" fillId="0" borderId="6" xfId="1" applyFont="1" applyBorder="1" applyProtection="1">
      <alignment vertical="center"/>
      <protection locked="0"/>
    </xf>
    <xf numFmtId="38" fontId="5" fillId="0" borderId="6" xfId="2" applyFont="1" applyBorder="1" applyProtection="1">
      <alignment vertical="center"/>
      <protection locked="0"/>
    </xf>
    <xf numFmtId="38" fontId="5" fillId="0" borderId="6" xfId="1" applyNumberFormat="1" applyFont="1" applyBorder="1" applyProtection="1">
      <alignment vertical="center"/>
      <protection locked="0"/>
    </xf>
    <xf numFmtId="38" fontId="5" fillId="2" borderId="6" xfId="3" applyFont="1" applyFill="1" applyBorder="1" applyProtection="1">
      <alignment vertical="center"/>
      <protection locked="0"/>
    </xf>
    <xf numFmtId="38" fontId="5" fillId="3" borderId="6" xfId="3" applyFont="1" applyFill="1" applyBorder="1" applyProtection="1">
      <alignment vertical="center"/>
      <protection locked="0"/>
    </xf>
    <xf numFmtId="38" fontId="5" fillId="3" borderId="10" xfId="2" applyFont="1" applyFill="1" applyBorder="1" applyProtection="1">
      <alignment vertical="center"/>
      <protection locked="0"/>
    </xf>
    <xf numFmtId="0" fontId="5" fillId="0" borderId="13" xfId="1" applyFont="1" applyBorder="1" applyAlignment="1" applyProtection="1">
      <alignment horizontal="center" vertical="center"/>
      <protection locked="0"/>
    </xf>
    <xf numFmtId="0" fontId="5" fillId="0" borderId="13" xfId="1" applyFont="1" applyBorder="1" applyProtection="1">
      <alignment vertical="center"/>
      <protection locked="0"/>
    </xf>
    <xf numFmtId="0" fontId="5" fillId="0" borderId="0" xfId="1" applyFont="1" applyBorder="1" applyProtection="1">
      <alignment vertical="center"/>
      <protection locked="0"/>
    </xf>
    <xf numFmtId="0" fontId="6" fillId="0" borderId="0" xfId="1" applyFont="1" applyAlignment="1" applyProtection="1">
      <alignment vertical="center"/>
      <protection locked="0"/>
    </xf>
    <xf numFmtId="0" fontId="5" fillId="0" borderId="0" xfId="1" applyFont="1" applyProtection="1">
      <alignment vertical="center"/>
    </xf>
    <xf numFmtId="0" fontId="6" fillId="0" borderId="0" xfId="1" applyFont="1" applyAlignment="1" applyProtection="1">
      <alignment horizontal="center" vertical="center"/>
    </xf>
    <xf numFmtId="0" fontId="5" fillId="0" borderId="0" xfId="1" applyFont="1" applyBorder="1" applyAlignment="1" applyProtection="1">
      <alignment vertical="center"/>
    </xf>
    <xf numFmtId="0" fontId="5" fillId="4" borderId="3" xfId="1" applyFont="1" applyFill="1" applyBorder="1" applyAlignment="1" applyProtection="1">
      <alignment horizontal="center" vertical="center"/>
    </xf>
    <xf numFmtId="0" fontId="5" fillId="4" borderId="6" xfId="1" applyFont="1" applyFill="1" applyBorder="1" applyAlignment="1" applyProtection="1">
      <alignment vertical="center"/>
    </xf>
    <xf numFmtId="0" fontId="5" fillId="4" borderId="6" xfId="1" applyFont="1" applyFill="1" applyBorder="1" applyAlignment="1" applyProtection="1">
      <alignment horizontal="center" vertical="center"/>
    </xf>
    <xf numFmtId="0" fontId="5" fillId="4" borderId="9" xfId="1" applyFont="1" applyFill="1" applyBorder="1" applyAlignment="1" applyProtection="1">
      <alignment horizontal="right" vertical="center"/>
    </xf>
    <xf numFmtId="0" fontId="5" fillId="0" borderId="3" xfId="1" applyFont="1" applyBorder="1" applyAlignment="1" applyProtection="1">
      <alignment horizontal="right" vertical="center"/>
    </xf>
    <xf numFmtId="0" fontId="5" fillId="0" borderId="6" xfId="1" applyFont="1" applyBorder="1" applyProtection="1">
      <alignment vertical="center"/>
    </xf>
    <xf numFmtId="38" fontId="5" fillId="0" borderId="6" xfId="2" applyFont="1" applyBorder="1" applyProtection="1">
      <alignment vertical="center"/>
    </xf>
    <xf numFmtId="38" fontId="5" fillId="0" borderId="6" xfId="1" applyNumberFormat="1" applyFont="1" applyBorder="1" applyProtection="1">
      <alignment vertical="center"/>
    </xf>
    <xf numFmtId="0" fontId="6" fillId="0" borderId="0" xfId="1" applyFont="1" applyAlignment="1" applyProtection="1">
      <alignment vertical="center"/>
    </xf>
    <xf numFmtId="0" fontId="5" fillId="0" borderId="4" xfId="1" applyFont="1" applyBorder="1" applyAlignment="1" applyProtection="1">
      <alignment horizontal="center" vertical="center"/>
    </xf>
    <xf numFmtId="0" fontId="5" fillId="0" borderId="4" xfId="1" applyFont="1" applyBorder="1" applyAlignment="1" applyProtection="1">
      <alignment horizontal="distributed" vertical="center"/>
    </xf>
    <xf numFmtId="0" fontId="5" fillId="0" borderId="4" xfId="1" applyFont="1" applyBorder="1" applyProtection="1">
      <alignment vertical="center"/>
    </xf>
    <xf numFmtId="38" fontId="5" fillId="3" borderId="6" xfId="3" applyFont="1" applyFill="1" applyBorder="1" applyProtection="1">
      <alignment vertical="center"/>
    </xf>
    <xf numFmtId="38" fontId="5" fillId="3" borderId="10" xfId="2" applyFont="1" applyFill="1" applyBorder="1" applyProtection="1">
      <alignment vertical="center"/>
    </xf>
    <xf numFmtId="0" fontId="5" fillId="0" borderId="13" xfId="1" applyFont="1" applyBorder="1" applyAlignment="1" applyProtection="1">
      <alignment horizontal="center" vertical="center"/>
    </xf>
    <xf numFmtId="0" fontId="5" fillId="0" borderId="13" xfId="1" applyFont="1" applyBorder="1" applyProtection="1">
      <alignment vertical="center"/>
    </xf>
    <xf numFmtId="0" fontId="5" fillId="0" borderId="0" xfId="1" applyFont="1" applyBorder="1" applyProtection="1">
      <alignment vertical="center"/>
    </xf>
    <xf numFmtId="0" fontId="5" fillId="0" borderId="0" xfId="1" applyFont="1" applyFill="1" applyAlignment="1" applyProtection="1">
      <alignment vertical="center" shrinkToFit="1"/>
      <protection locked="0"/>
    </xf>
    <xf numFmtId="0" fontId="5" fillId="0" borderId="0" xfId="1" applyFont="1" applyFill="1" applyAlignment="1" applyProtection="1">
      <alignment vertical="center" shrinkToFit="1"/>
    </xf>
    <xf numFmtId="0" fontId="12" fillId="0" borderId="0" xfId="4" applyFont="1" applyAlignment="1" applyProtection="1">
      <alignment horizontal="left" vertical="center" shrinkToFit="1"/>
      <protection locked="0"/>
    </xf>
    <xf numFmtId="0" fontId="12" fillId="0" borderId="0" xfId="4" applyFont="1" applyAlignment="1" applyProtection="1">
      <alignment horizontal="left" vertical="center" shrinkToFit="1"/>
    </xf>
    <xf numFmtId="0" fontId="5" fillId="0" borderId="0" xfId="1" applyFont="1" applyAlignment="1" applyProtection="1">
      <alignment vertical="center"/>
      <protection locked="0"/>
    </xf>
    <xf numFmtId="0" fontId="25" fillId="0" borderId="0" xfId="1" applyFont="1" applyAlignment="1" applyProtection="1">
      <alignment vertical="center"/>
      <protection locked="0"/>
    </xf>
    <xf numFmtId="38" fontId="5" fillId="2" borderId="6" xfId="3" applyFont="1" applyFill="1" applyBorder="1" applyProtection="1">
      <alignment vertical="center"/>
    </xf>
    <xf numFmtId="0" fontId="5" fillId="4" borderId="11" xfId="1" applyFont="1" applyFill="1" applyBorder="1" applyAlignment="1" applyProtection="1">
      <alignment horizontal="center" vertical="center"/>
    </xf>
    <xf numFmtId="0" fontId="5" fillId="4" borderId="12" xfId="1" applyFont="1" applyFill="1" applyBorder="1" applyAlignment="1" applyProtection="1">
      <alignment horizontal="center" vertical="center"/>
    </xf>
    <xf numFmtId="0" fontId="5" fillId="0" borderId="0" xfId="1" applyFont="1" applyBorder="1" applyAlignment="1" applyProtection="1">
      <alignment horizontal="left" vertical="center"/>
    </xf>
    <xf numFmtId="0" fontId="5" fillId="0" borderId="0" xfId="1" applyFont="1" applyAlignment="1" applyProtection="1">
      <alignment horizontal="left" vertical="center"/>
    </xf>
    <xf numFmtId="0" fontId="5" fillId="4" borderId="1" xfId="1" applyFont="1" applyFill="1" applyBorder="1" applyAlignment="1" applyProtection="1">
      <alignment horizontal="center" vertical="center"/>
    </xf>
    <xf numFmtId="0" fontId="5" fillId="4" borderId="2" xfId="1" applyFont="1" applyFill="1" applyBorder="1" applyAlignment="1" applyProtection="1">
      <alignment horizontal="center" vertical="center"/>
    </xf>
    <xf numFmtId="0" fontId="5" fillId="4" borderId="4" xfId="1" applyFont="1" applyFill="1" applyBorder="1" applyAlignment="1" applyProtection="1">
      <alignment horizontal="center" vertical="center"/>
    </xf>
    <xf numFmtId="0" fontId="5" fillId="4" borderId="5" xfId="1" applyFont="1" applyFill="1" applyBorder="1" applyAlignment="1" applyProtection="1">
      <alignment horizontal="center" vertical="center"/>
    </xf>
    <xf numFmtId="0" fontId="5" fillId="4" borderId="7" xfId="1" applyFont="1" applyFill="1" applyBorder="1" applyAlignment="1" applyProtection="1">
      <alignment horizontal="center" vertical="center"/>
    </xf>
    <xf numFmtId="0" fontId="5" fillId="4" borderId="8" xfId="1" applyFont="1" applyFill="1" applyBorder="1" applyAlignment="1" applyProtection="1">
      <alignment horizontal="center" vertical="center"/>
    </xf>
    <xf numFmtId="0" fontId="5" fillId="0" borderId="4" xfId="1" applyFont="1" applyBorder="1" applyAlignment="1" applyProtection="1">
      <alignment horizontal="distributed" vertical="center" wrapText="1"/>
    </xf>
    <xf numFmtId="0" fontId="6" fillId="0" borderId="0" xfId="1" applyFont="1" applyAlignment="1" applyProtection="1">
      <alignment horizontal="center" vertical="center"/>
    </xf>
    <xf numFmtId="0" fontId="5" fillId="0" borderId="1" xfId="1" applyFont="1" applyBorder="1" applyAlignment="1" applyProtection="1">
      <alignment horizontal="center" vertical="center" wrapText="1"/>
    </xf>
    <xf numFmtId="0" fontId="7" fillId="0" borderId="2" xfId="1" applyFont="1" applyBorder="1" applyAlignment="1" applyProtection="1">
      <alignment horizontal="center" vertical="center" wrapText="1"/>
    </xf>
    <xf numFmtId="0" fontId="7" fillId="0" borderId="4" xfId="1" applyFont="1" applyBorder="1" applyAlignment="1" applyProtection="1">
      <alignment horizontal="center" vertical="center" wrapText="1"/>
    </xf>
    <xf numFmtId="0" fontId="7" fillId="0" borderId="5" xfId="1" applyFont="1" applyBorder="1" applyAlignment="1" applyProtection="1">
      <alignment horizontal="center" vertical="center" wrapText="1"/>
    </xf>
    <xf numFmtId="0" fontId="7" fillId="0" borderId="7" xfId="1" applyFont="1" applyBorder="1" applyAlignment="1" applyProtection="1">
      <alignment horizontal="center" vertical="center" wrapText="1"/>
    </xf>
    <xf numFmtId="0" fontId="7" fillId="0" borderId="8" xfId="1" applyFont="1" applyBorder="1" applyAlignment="1" applyProtection="1">
      <alignment horizontal="center" vertical="center" wrapText="1"/>
    </xf>
    <xf numFmtId="0" fontId="5" fillId="2" borderId="0" xfId="1" applyFont="1" applyFill="1" applyBorder="1" applyAlignment="1" applyProtection="1">
      <alignment horizontal="left" vertical="center" indent="1" shrinkToFit="1"/>
      <protection locked="0"/>
    </xf>
    <xf numFmtId="0" fontId="5" fillId="4" borderId="1" xfId="1" applyFont="1" applyFill="1" applyBorder="1" applyAlignment="1" applyProtection="1">
      <alignment horizontal="center" vertical="center"/>
      <protection locked="0"/>
    </xf>
    <xf numFmtId="0" fontId="5" fillId="4" borderId="2" xfId="1" applyFont="1" applyFill="1" applyBorder="1" applyAlignment="1" applyProtection="1">
      <alignment horizontal="center" vertical="center"/>
      <protection locked="0"/>
    </xf>
    <xf numFmtId="0" fontId="5" fillId="4" borderId="4" xfId="1" applyFont="1" applyFill="1" applyBorder="1" applyAlignment="1" applyProtection="1">
      <alignment horizontal="center" vertical="center"/>
      <protection locked="0"/>
    </xf>
    <xf numFmtId="0" fontId="5" fillId="4" borderId="5" xfId="1" applyFont="1" applyFill="1" applyBorder="1" applyAlignment="1" applyProtection="1">
      <alignment horizontal="center" vertical="center"/>
      <protection locked="0"/>
    </xf>
    <xf numFmtId="0" fontId="5" fillId="4" borderId="7" xfId="1" applyFont="1" applyFill="1" applyBorder="1" applyAlignment="1" applyProtection="1">
      <alignment horizontal="center" vertical="center"/>
      <protection locked="0"/>
    </xf>
    <xf numFmtId="0" fontId="5" fillId="4" borderId="8" xfId="1" applyFont="1" applyFill="1" applyBorder="1" applyAlignment="1" applyProtection="1">
      <alignment horizontal="center" vertical="center"/>
      <protection locked="0"/>
    </xf>
    <xf numFmtId="0" fontId="5" fillId="0" borderId="0" xfId="1" applyFont="1" applyBorder="1" applyAlignment="1" applyProtection="1">
      <alignment horizontal="left" vertical="center"/>
      <protection locked="0"/>
    </xf>
    <xf numFmtId="0" fontId="5" fillId="4" borderId="11" xfId="1" applyFont="1" applyFill="1" applyBorder="1" applyAlignment="1" applyProtection="1">
      <alignment horizontal="center" vertical="center"/>
      <protection locked="0"/>
    </xf>
    <xf numFmtId="0" fontId="5" fillId="4" borderId="12" xfId="1" applyFont="1" applyFill="1" applyBorder="1" applyAlignment="1" applyProtection="1">
      <alignment horizontal="center" vertical="center"/>
      <protection locked="0"/>
    </xf>
    <xf numFmtId="0" fontId="5" fillId="0" borderId="1" xfId="1" applyFont="1" applyBorder="1" applyAlignment="1" applyProtection="1">
      <alignment horizontal="center" vertical="center" wrapText="1"/>
      <protection locked="0"/>
    </xf>
    <xf numFmtId="0" fontId="7" fillId="0" borderId="2" xfId="1" applyFont="1" applyBorder="1" applyAlignment="1" applyProtection="1">
      <alignment horizontal="center" vertical="center" wrapText="1"/>
      <protection locked="0"/>
    </xf>
    <xf numFmtId="0" fontId="7" fillId="0" borderId="4" xfId="1" applyFont="1" applyBorder="1" applyAlignment="1" applyProtection="1">
      <alignment horizontal="center" vertical="center" wrapText="1"/>
      <protection locked="0"/>
    </xf>
    <xf numFmtId="0" fontId="7" fillId="0" borderId="5" xfId="1" applyFont="1" applyBorder="1" applyAlignment="1" applyProtection="1">
      <alignment horizontal="center" vertical="center" wrapText="1"/>
      <protection locked="0"/>
    </xf>
    <xf numFmtId="0" fontId="7" fillId="0" borderId="7" xfId="1" applyFont="1" applyBorder="1" applyAlignment="1" applyProtection="1">
      <alignment horizontal="center" vertical="center" wrapText="1"/>
      <protection locked="0"/>
    </xf>
    <xf numFmtId="0" fontId="7" fillId="0" borderId="8" xfId="1" applyFont="1" applyBorder="1" applyAlignment="1" applyProtection="1">
      <alignment horizontal="center" vertical="center" wrapText="1"/>
      <protection locked="0"/>
    </xf>
    <xf numFmtId="0" fontId="17" fillId="0" borderId="33" xfId="0" applyFont="1" applyBorder="1" applyAlignment="1" applyProtection="1">
      <alignment horizontal="left" vertical="center" wrapText="1"/>
    </xf>
    <xf numFmtId="0" fontId="17" fillId="0" borderId="34" xfId="0" applyFont="1" applyBorder="1" applyAlignment="1" applyProtection="1">
      <alignment horizontal="left" vertical="center" wrapText="1"/>
    </xf>
    <xf numFmtId="0" fontId="17" fillId="0" borderId="16" xfId="0" applyFont="1" applyBorder="1" applyAlignment="1" applyProtection="1">
      <alignment horizontal="left" vertical="center" wrapText="1"/>
    </xf>
    <xf numFmtId="0" fontId="17" fillId="0" borderId="18" xfId="0" applyFont="1" applyBorder="1" applyAlignment="1" applyProtection="1">
      <alignment horizontal="left" vertical="center" wrapText="1"/>
    </xf>
    <xf numFmtId="49" fontId="12" fillId="2" borderId="16" xfId="4" applyNumberFormat="1" applyFont="1" applyFill="1" applyBorder="1" applyAlignment="1" applyProtection="1">
      <alignment horizontal="left" vertical="center"/>
      <protection locked="0"/>
    </xf>
    <xf numFmtId="49" fontId="12" fillId="2" borderId="17" xfId="4" applyNumberFormat="1" applyFont="1" applyFill="1" applyBorder="1" applyAlignment="1" applyProtection="1">
      <alignment horizontal="left" vertical="center"/>
      <protection locked="0"/>
    </xf>
    <xf numFmtId="0" fontId="12" fillId="2" borderId="16" xfId="4" applyFont="1" applyFill="1" applyBorder="1" applyAlignment="1" applyProtection="1">
      <alignment horizontal="left" vertical="center" shrinkToFit="1"/>
      <protection locked="0"/>
    </xf>
    <xf numFmtId="0" fontId="12" fillId="2" borderId="18" xfId="4" applyFont="1" applyFill="1" applyBorder="1" applyAlignment="1" applyProtection="1">
      <alignment horizontal="left" vertical="center" shrinkToFit="1"/>
      <protection locked="0"/>
    </xf>
    <xf numFmtId="0" fontId="12" fillId="2" borderId="17" xfId="4" applyFont="1" applyFill="1" applyBorder="1" applyAlignment="1" applyProtection="1">
      <alignment horizontal="left" vertical="center" shrinkToFit="1"/>
      <protection locked="0"/>
    </xf>
    <xf numFmtId="0" fontId="12" fillId="0" borderId="25" xfId="0" applyFont="1" applyBorder="1" applyAlignment="1" applyProtection="1">
      <alignment horizontal="left" vertical="center" wrapText="1"/>
    </xf>
    <xf numFmtId="0" fontId="12" fillId="0" borderId="14" xfId="0" applyFont="1" applyBorder="1" applyAlignment="1" applyProtection="1">
      <alignment horizontal="left" vertical="center" wrapText="1"/>
    </xf>
    <xf numFmtId="0" fontId="17" fillId="0" borderId="25" xfId="0" applyFont="1" applyBorder="1" applyAlignment="1" applyProtection="1">
      <alignment horizontal="left" vertical="center" wrapText="1"/>
    </xf>
    <xf numFmtId="0" fontId="17" fillId="0" borderId="14" xfId="0" applyFont="1" applyBorder="1" applyAlignment="1" applyProtection="1">
      <alignment horizontal="left" vertical="center" wrapText="1"/>
    </xf>
    <xf numFmtId="49" fontId="12" fillId="6" borderId="16" xfId="4" applyNumberFormat="1" applyFont="1" applyFill="1" applyBorder="1" applyAlignment="1" applyProtection="1">
      <alignment horizontal="left" vertical="center"/>
      <protection locked="0"/>
    </xf>
    <xf numFmtId="49" fontId="12" fillId="6" borderId="17" xfId="4" applyNumberFormat="1" applyFont="1" applyFill="1" applyBorder="1" applyAlignment="1" applyProtection="1">
      <alignment horizontal="left" vertical="center"/>
      <protection locked="0"/>
    </xf>
    <xf numFmtId="0" fontId="12" fillId="6" borderId="16" xfId="4" applyFont="1" applyFill="1" applyBorder="1" applyAlignment="1" applyProtection="1">
      <alignment horizontal="left" vertical="center" shrinkToFit="1"/>
      <protection locked="0"/>
    </xf>
    <xf numFmtId="0" fontId="12" fillId="6" borderId="18" xfId="4" applyFont="1" applyFill="1" applyBorder="1" applyAlignment="1" applyProtection="1">
      <alignment horizontal="left" vertical="center" shrinkToFit="1"/>
      <protection locked="0"/>
    </xf>
    <xf numFmtId="0" fontId="12" fillId="6" borderId="17" xfId="4" applyFont="1" applyFill="1" applyBorder="1" applyAlignment="1" applyProtection="1">
      <alignment horizontal="left" vertical="center" shrinkToFit="1"/>
      <protection locked="0"/>
    </xf>
    <xf numFmtId="0" fontId="9" fillId="0" borderId="11" xfId="1" applyFont="1" applyBorder="1" applyAlignment="1">
      <alignment horizontal="center" vertical="center"/>
    </xf>
    <xf numFmtId="0" fontId="9" fillId="0" borderId="14" xfId="1" applyFont="1" applyBorder="1" applyAlignment="1">
      <alignment horizontal="center" vertical="center"/>
    </xf>
    <xf numFmtId="0" fontId="9" fillId="0" borderId="12" xfId="1" applyFont="1" applyBorder="1" applyAlignment="1">
      <alignment horizontal="center" vertical="center"/>
    </xf>
    <xf numFmtId="38" fontId="9" fillId="3" borderId="11" xfId="2" applyFont="1" applyFill="1" applyBorder="1" applyAlignment="1">
      <alignment vertical="center"/>
    </xf>
    <xf numFmtId="38" fontId="9" fillId="3" borderId="14" xfId="2" applyFont="1" applyFill="1" applyBorder="1" applyAlignment="1">
      <alignment vertical="center"/>
    </xf>
    <xf numFmtId="38" fontId="9" fillId="3" borderId="12" xfId="2" applyFont="1" applyFill="1" applyBorder="1" applyAlignment="1">
      <alignment vertical="center"/>
    </xf>
    <xf numFmtId="0" fontId="11" fillId="0" borderId="0" xfId="1" applyFont="1" applyAlignment="1">
      <alignment horizontal="center" vertical="center" wrapText="1"/>
    </xf>
    <xf numFmtId="0" fontId="11" fillId="0" borderId="0" xfId="1" applyFont="1" applyAlignment="1">
      <alignment horizontal="center" vertical="center"/>
    </xf>
    <xf numFmtId="0" fontId="9" fillId="5" borderId="11" xfId="1" applyFont="1" applyFill="1" applyBorder="1" applyAlignment="1">
      <alignment horizontal="center" vertical="center"/>
    </xf>
    <xf numFmtId="0" fontId="9" fillId="5" borderId="14" xfId="1" applyFont="1" applyFill="1" applyBorder="1" applyAlignment="1">
      <alignment horizontal="center" vertical="center"/>
    </xf>
    <xf numFmtId="0" fontId="9" fillId="5" borderId="12" xfId="1" applyFont="1" applyFill="1" applyBorder="1" applyAlignment="1">
      <alignment horizontal="center" vertical="center"/>
    </xf>
    <xf numFmtId="38" fontId="9" fillId="3" borderId="11" xfId="1" applyNumberFormat="1" applyFont="1" applyFill="1" applyBorder="1" applyAlignment="1">
      <alignment vertical="center"/>
    </xf>
    <xf numFmtId="0" fontId="9" fillId="3" borderId="14" xfId="1" applyFont="1" applyFill="1" applyBorder="1" applyAlignment="1">
      <alignment vertical="center"/>
    </xf>
    <xf numFmtId="0" fontId="9" fillId="3" borderId="12" xfId="1" applyFont="1" applyFill="1" applyBorder="1" applyAlignment="1">
      <alignment vertical="center"/>
    </xf>
    <xf numFmtId="38" fontId="9" fillId="0" borderId="11" xfId="2" applyFont="1" applyBorder="1" applyAlignment="1">
      <alignment vertical="center"/>
    </xf>
    <xf numFmtId="38" fontId="9" fillId="0" borderId="14" xfId="2" applyFont="1" applyBorder="1" applyAlignment="1">
      <alignment vertical="center"/>
    </xf>
    <xf numFmtId="38" fontId="9" fillId="0" borderId="12" xfId="2" applyFont="1" applyBorder="1" applyAlignment="1">
      <alignment vertical="center"/>
    </xf>
    <xf numFmtId="49" fontId="9" fillId="2" borderId="0" xfId="1" applyNumberFormat="1" applyFont="1" applyFill="1" applyAlignment="1">
      <alignment horizontal="left" vertical="center"/>
    </xf>
    <xf numFmtId="0" fontId="9" fillId="0" borderId="11" xfId="1" applyFont="1" applyBorder="1" applyAlignment="1">
      <alignment horizontal="center" vertical="center" wrapText="1"/>
    </xf>
  </cellXfs>
  <cellStyles count="5">
    <cellStyle name="桁区切り" xfId="3" builtinId="6"/>
    <cellStyle name="桁区切り 2" xfId="2" xr:uid="{00000000-0005-0000-0000-000000000000}"/>
    <cellStyle name="標準" xfId="0" builtinId="0"/>
    <cellStyle name="標準 2" xfId="1" xr:uid="{00000000-0005-0000-0000-000002000000}"/>
    <cellStyle name="標準 4" xfId="4" xr:uid="{F7FF12AA-C90F-4430-ADB5-14020F3467F5}"/>
  </cellStyles>
  <dxfs count="0"/>
  <tableStyles count="0" defaultTableStyle="TableStyleMedium2" defaultPivotStyle="PivotStyleLight16"/>
  <colors>
    <mruColors>
      <color rgb="FF66FFFF"/>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379758</xdr:colOff>
      <xdr:row>11</xdr:row>
      <xdr:rowOff>147846</xdr:rowOff>
    </xdr:from>
    <xdr:ext cx="5087592" cy="1195180"/>
    <xdr:sp macro="" textlink="">
      <xdr:nvSpPr>
        <xdr:cNvPr id="2" name="四角形: 角を丸くする 1">
          <a:extLst>
            <a:ext uri="{FF2B5EF4-FFF2-40B4-BE49-F238E27FC236}">
              <a16:creationId xmlns:a16="http://schemas.microsoft.com/office/drawing/2014/main" id="{8A63931D-7E9C-4F96-B447-37F13AA0F8E1}"/>
            </a:ext>
          </a:extLst>
        </xdr:cNvPr>
        <xdr:cNvSpPr/>
      </xdr:nvSpPr>
      <xdr:spPr>
        <a:xfrm>
          <a:off x="11447808" y="2814846"/>
          <a:ext cx="5087592" cy="1195180"/>
        </a:xfrm>
        <a:prstGeom prst="roundRect">
          <a:avLst/>
        </a:prstGeom>
        <a:solidFill>
          <a:schemeClr val="accent2">
            <a:lumMod val="60000"/>
            <a:lumOff val="40000"/>
          </a:schemeClr>
        </a:solidFill>
      </xdr:spPr>
      <xdr:style>
        <a:lnRef idx="1">
          <a:schemeClr val="accent3"/>
        </a:lnRef>
        <a:fillRef idx="2">
          <a:schemeClr val="accent3"/>
        </a:fillRef>
        <a:effectRef idx="1">
          <a:schemeClr val="accent3"/>
        </a:effectRef>
        <a:fontRef idx="minor">
          <a:schemeClr val="dk1"/>
        </a:fontRef>
      </xdr:style>
      <xdr:txBody>
        <a:bodyPr vertOverflow="clip" horzOverflow="clip" wrap="square" tIns="36000" bIns="36000" rtlCol="0" anchor="ctr">
          <a:noAutofit/>
        </a:bodyPr>
        <a:lstStyle/>
        <a:p>
          <a:pPr algn="l">
            <a:lnSpc>
              <a:spcPts val="1500"/>
            </a:lnSpc>
          </a:pPr>
          <a:r>
            <a:rPr kumimoji="1" lang="ja-JP" altLang="en-US" sz="1600">
              <a:latin typeface="UD デジタル 教科書体 NP-R" panose="02020400000000000000" pitchFamily="18" charset="-128"/>
              <a:ea typeface="UD デジタル 教科書体 NP-R" panose="02020400000000000000" pitchFamily="18" charset="-128"/>
            </a:rPr>
            <a:t>●黄色セルにご入力ください</a:t>
          </a:r>
          <a:endParaRPr kumimoji="1" lang="en-US" altLang="ja-JP" sz="1600">
            <a:latin typeface="UD デジタル 教科書体 NP-R" panose="02020400000000000000" pitchFamily="18" charset="-128"/>
            <a:ea typeface="UD デジタル 教科書体 NP-R" panose="02020400000000000000" pitchFamily="18" charset="-128"/>
          </a:endParaRPr>
        </a:p>
        <a:p>
          <a:pPr algn="l">
            <a:lnSpc>
              <a:spcPts val="1500"/>
            </a:lnSpc>
          </a:pPr>
          <a:r>
            <a:rPr kumimoji="1" lang="ja-JP" altLang="en-US" sz="1600">
              <a:latin typeface="UD デジタル 教科書体 NP-R" panose="02020400000000000000" pitchFamily="18" charset="-128"/>
              <a:ea typeface="UD デジタル 教科書体 NP-R" panose="02020400000000000000" pitchFamily="18" charset="-128"/>
            </a:rPr>
            <a:t>●水色セルは計算式が入っているためノータッチ</a:t>
          </a:r>
          <a:endParaRPr kumimoji="1" lang="en-US" altLang="ja-JP" sz="1600">
            <a:latin typeface="UD デジタル 教科書体 NP-R" panose="02020400000000000000" pitchFamily="18" charset="-128"/>
            <a:ea typeface="UD デジタル 教科書体 NP-R" panose="02020400000000000000" pitchFamily="18" charset="-128"/>
          </a:endParaRPr>
        </a:p>
        <a:p>
          <a:pPr algn="l">
            <a:lnSpc>
              <a:spcPts val="1500"/>
            </a:lnSpc>
          </a:pPr>
          <a:r>
            <a:rPr kumimoji="1" lang="ja-JP" altLang="en-US" sz="1600">
              <a:latin typeface="UD デジタル 教科書体 NP-R" panose="02020400000000000000" pitchFamily="18" charset="-128"/>
              <a:ea typeface="UD デジタル 教科書体 NP-R" panose="02020400000000000000" pitchFamily="18" charset="-128"/>
            </a:rPr>
            <a:t>●黄色セル以外は保護を掛けています</a:t>
          </a:r>
          <a:endParaRPr kumimoji="1" lang="en-US" altLang="ja-JP" sz="1600">
            <a:latin typeface="UD デジタル 教科書体 NP-R" panose="02020400000000000000" pitchFamily="18" charset="-128"/>
            <a:ea typeface="UD デジタル 教科書体 NP-R" panose="02020400000000000000" pitchFamily="18" charset="-128"/>
          </a:endParaRPr>
        </a:p>
        <a:p>
          <a:pPr algn="l">
            <a:lnSpc>
              <a:spcPts val="1500"/>
            </a:lnSpc>
          </a:pPr>
          <a:r>
            <a:rPr kumimoji="1" lang="ja-JP" altLang="en-US" sz="1600">
              <a:latin typeface="UD デジタル 教科書体 NP-R" panose="02020400000000000000" pitchFamily="18" charset="-128"/>
              <a:ea typeface="UD デジタル 教科書体 NP-R" panose="02020400000000000000" pitchFamily="18" charset="-128"/>
            </a:rPr>
            <a:t>●変更がない場合は、</a:t>
          </a:r>
          <a:r>
            <a:rPr kumimoji="1" lang="en-US" altLang="ja-JP" sz="1600">
              <a:latin typeface="UD デジタル 教科書体 NP-R" panose="02020400000000000000" pitchFamily="18" charset="-128"/>
              <a:ea typeface="UD デジタル 教科書体 NP-R" panose="02020400000000000000" pitchFamily="18" charset="-128"/>
            </a:rPr>
            <a:t>A</a:t>
          </a:r>
          <a:r>
            <a:rPr kumimoji="1" lang="ja-JP" altLang="en-US" sz="1600">
              <a:latin typeface="UD デジタル 教科書体 NP-R" panose="02020400000000000000" pitchFamily="18" charset="-128"/>
              <a:ea typeface="UD デジタル 教科書体 NP-R" panose="02020400000000000000" pitchFamily="18" charset="-128"/>
            </a:rPr>
            <a:t>～</a:t>
          </a:r>
          <a:r>
            <a:rPr kumimoji="1" lang="en-US" altLang="ja-JP" sz="1600">
              <a:latin typeface="UD デジタル 教科書体 NP-R" panose="02020400000000000000" pitchFamily="18" charset="-128"/>
              <a:ea typeface="UD デジタル 教科書体 NP-R" panose="02020400000000000000" pitchFamily="18" charset="-128"/>
            </a:rPr>
            <a:t>H</a:t>
          </a:r>
          <a:r>
            <a:rPr kumimoji="1" lang="ja-JP" altLang="en-US" sz="1600">
              <a:latin typeface="UD デジタル 教科書体 NP-R" panose="02020400000000000000" pitchFamily="18" charset="-128"/>
              <a:ea typeface="UD デジタル 教科書体 NP-R" panose="02020400000000000000" pitchFamily="18" charset="-128"/>
            </a:rPr>
            <a:t>欄は</a:t>
          </a:r>
          <a:r>
            <a:rPr kumimoji="1" lang="en-US" altLang="ja-JP" sz="1600">
              <a:latin typeface="UD デジタル 教科書体 NP-R" panose="02020400000000000000" pitchFamily="18" charset="-128"/>
              <a:ea typeface="UD デジタル 教科書体 NP-R" panose="02020400000000000000" pitchFamily="18" charset="-128"/>
            </a:rPr>
            <a:t>R6.6</a:t>
          </a:r>
          <a:r>
            <a:rPr kumimoji="1" lang="ja-JP" altLang="en-US" sz="1600">
              <a:latin typeface="UD デジタル 教科書体 NP-R" panose="02020400000000000000" pitchFamily="18" charset="-128"/>
              <a:ea typeface="UD デジタル 教科書体 NP-R" panose="02020400000000000000" pitchFamily="18" charset="-128"/>
            </a:rPr>
            <a:t>に提出していただいた経費所要額調書と同額になります</a:t>
          </a:r>
          <a:endParaRPr kumimoji="1" lang="en-US" altLang="ja-JP" sz="1600">
            <a:latin typeface="UD デジタル 教科書体 NP-R" panose="02020400000000000000" pitchFamily="18" charset="-128"/>
            <a:ea typeface="UD デジタル 教科書体 NP-R" panose="02020400000000000000"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523875</xdr:colOff>
      <xdr:row>0</xdr:row>
      <xdr:rowOff>118641</xdr:rowOff>
    </xdr:from>
    <xdr:ext cx="1152525" cy="400890"/>
    <xdr:sp macro="" textlink="">
      <xdr:nvSpPr>
        <xdr:cNvPr id="3" name="四角形: 角を丸くする 2">
          <a:extLst>
            <a:ext uri="{FF2B5EF4-FFF2-40B4-BE49-F238E27FC236}">
              <a16:creationId xmlns:a16="http://schemas.microsoft.com/office/drawing/2014/main" id="{D52BD868-79C8-466F-999C-B5E9547C30E1}"/>
            </a:ext>
          </a:extLst>
        </xdr:cNvPr>
        <xdr:cNvSpPr/>
      </xdr:nvSpPr>
      <xdr:spPr>
        <a:xfrm>
          <a:off x="9629775" y="118641"/>
          <a:ext cx="1152525" cy="400890"/>
        </a:xfrm>
        <a:prstGeom prst="roundRect">
          <a:avLst/>
        </a:prstGeom>
        <a:solidFill>
          <a:schemeClr val="bg1"/>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400">
              <a:solidFill>
                <a:srgbClr val="FF0000"/>
              </a:solidFill>
              <a:latin typeface="UD デジタル 教科書体 NP-R" panose="02020400000000000000" pitchFamily="18" charset="-128"/>
              <a:ea typeface="UD デジタル 教科書体 NP-R" panose="02020400000000000000" pitchFamily="18" charset="-128"/>
            </a:rPr>
            <a:t>記載例</a:t>
          </a:r>
        </a:p>
      </xdr:txBody>
    </xdr:sp>
    <xdr:clientData/>
  </xdr:oneCellAnchor>
  <xdr:oneCellAnchor>
    <xdr:from>
      <xdr:col>14</xdr:col>
      <xdr:colOff>381000</xdr:colOff>
      <xdr:row>11</xdr:row>
      <xdr:rowOff>142875</xdr:rowOff>
    </xdr:from>
    <xdr:ext cx="5087592" cy="1195180"/>
    <xdr:sp macro="" textlink="">
      <xdr:nvSpPr>
        <xdr:cNvPr id="4" name="四角形: 角を丸くする 3">
          <a:extLst>
            <a:ext uri="{FF2B5EF4-FFF2-40B4-BE49-F238E27FC236}">
              <a16:creationId xmlns:a16="http://schemas.microsoft.com/office/drawing/2014/main" id="{FA66290D-E4B6-4616-83DC-F5CC461E2513}"/>
            </a:ext>
          </a:extLst>
        </xdr:cNvPr>
        <xdr:cNvSpPr/>
      </xdr:nvSpPr>
      <xdr:spPr>
        <a:xfrm>
          <a:off x="11449050" y="2809875"/>
          <a:ext cx="5087592" cy="1195180"/>
        </a:xfrm>
        <a:prstGeom prst="roundRect">
          <a:avLst/>
        </a:prstGeom>
        <a:solidFill>
          <a:schemeClr val="accent2">
            <a:lumMod val="60000"/>
            <a:lumOff val="40000"/>
          </a:schemeClr>
        </a:solidFill>
      </xdr:spPr>
      <xdr:style>
        <a:lnRef idx="1">
          <a:schemeClr val="accent3"/>
        </a:lnRef>
        <a:fillRef idx="2">
          <a:schemeClr val="accent3"/>
        </a:fillRef>
        <a:effectRef idx="1">
          <a:schemeClr val="accent3"/>
        </a:effectRef>
        <a:fontRef idx="minor">
          <a:schemeClr val="dk1"/>
        </a:fontRef>
      </xdr:style>
      <xdr:txBody>
        <a:bodyPr vertOverflow="clip" horzOverflow="clip" wrap="square" tIns="36000" bIns="36000" rtlCol="0" anchor="ctr">
          <a:noAutofit/>
        </a:bodyPr>
        <a:lstStyle/>
        <a:p>
          <a:pPr algn="l">
            <a:lnSpc>
              <a:spcPts val="1500"/>
            </a:lnSpc>
          </a:pPr>
          <a:r>
            <a:rPr kumimoji="1" lang="ja-JP" altLang="en-US" sz="1600">
              <a:latin typeface="UD デジタル 教科書体 NP-R" panose="02020400000000000000" pitchFamily="18" charset="-128"/>
              <a:ea typeface="UD デジタル 教科書体 NP-R" panose="02020400000000000000" pitchFamily="18" charset="-128"/>
            </a:rPr>
            <a:t>●黄色セルにご入力ください</a:t>
          </a:r>
          <a:endParaRPr kumimoji="1" lang="en-US" altLang="ja-JP" sz="1600">
            <a:latin typeface="UD デジタル 教科書体 NP-R" panose="02020400000000000000" pitchFamily="18" charset="-128"/>
            <a:ea typeface="UD デジタル 教科書体 NP-R" panose="02020400000000000000" pitchFamily="18" charset="-128"/>
          </a:endParaRPr>
        </a:p>
        <a:p>
          <a:pPr algn="l">
            <a:lnSpc>
              <a:spcPts val="1500"/>
            </a:lnSpc>
          </a:pPr>
          <a:r>
            <a:rPr kumimoji="1" lang="ja-JP" altLang="en-US" sz="1600">
              <a:latin typeface="UD デジタル 教科書体 NP-R" panose="02020400000000000000" pitchFamily="18" charset="-128"/>
              <a:ea typeface="UD デジタル 教科書体 NP-R" panose="02020400000000000000" pitchFamily="18" charset="-128"/>
            </a:rPr>
            <a:t>●水色セルは計算式が入っているためノータッチ</a:t>
          </a:r>
          <a:endParaRPr kumimoji="1" lang="en-US" altLang="ja-JP" sz="1600">
            <a:latin typeface="UD デジタル 教科書体 NP-R" panose="02020400000000000000" pitchFamily="18" charset="-128"/>
            <a:ea typeface="UD デジタル 教科書体 NP-R" panose="02020400000000000000" pitchFamily="18" charset="-128"/>
          </a:endParaRPr>
        </a:p>
        <a:p>
          <a:pPr algn="l">
            <a:lnSpc>
              <a:spcPts val="1500"/>
            </a:lnSpc>
          </a:pPr>
          <a:r>
            <a:rPr kumimoji="1" lang="ja-JP" altLang="en-US" sz="1600">
              <a:latin typeface="UD デジタル 教科書体 NP-R" panose="02020400000000000000" pitchFamily="18" charset="-128"/>
              <a:ea typeface="UD デジタル 教科書体 NP-R" panose="02020400000000000000" pitchFamily="18" charset="-128"/>
            </a:rPr>
            <a:t>●黄色セル以外は保護を掛けています</a:t>
          </a:r>
          <a:endParaRPr kumimoji="1" lang="en-US" altLang="ja-JP" sz="1600">
            <a:latin typeface="UD デジタル 教科書体 NP-R" panose="02020400000000000000" pitchFamily="18" charset="-128"/>
            <a:ea typeface="UD デジタル 教科書体 NP-R" panose="02020400000000000000" pitchFamily="18" charset="-128"/>
          </a:endParaRPr>
        </a:p>
        <a:p>
          <a:pPr algn="l">
            <a:lnSpc>
              <a:spcPts val="1500"/>
            </a:lnSpc>
          </a:pPr>
          <a:r>
            <a:rPr kumimoji="1" lang="ja-JP" altLang="en-US" sz="1600">
              <a:latin typeface="UD デジタル 教科書体 NP-R" panose="02020400000000000000" pitchFamily="18" charset="-128"/>
              <a:ea typeface="UD デジタル 教科書体 NP-R" panose="02020400000000000000" pitchFamily="18" charset="-128"/>
            </a:rPr>
            <a:t>●変更がない場合は、</a:t>
          </a:r>
          <a:r>
            <a:rPr kumimoji="1" lang="en-US" altLang="ja-JP" sz="1600">
              <a:latin typeface="UD デジタル 教科書体 NP-R" panose="02020400000000000000" pitchFamily="18" charset="-128"/>
              <a:ea typeface="UD デジタル 教科書体 NP-R" panose="02020400000000000000" pitchFamily="18" charset="-128"/>
            </a:rPr>
            <a:t>A</a:t>
          </a:r>
          <a:r>
            <a:rPr kumimoji="1" lang="ja-JP" altLang="en-US" sz="1600">
              <a:latin typeface="UD デジタル 教科書体 NP-R" panose="02020400000000000000" pitchFamily="18" charset="-128"/>
              <a:ea typeface="UD デジタル 教科書体 NP-R" panose="02020400000000000000" pitchFamily="18" charset="-128"/>
            </a:rPr>
            <a:t>～</a:t>
          </a:r>
          <a:r>
            <a:rPr kumimoji="1" lang="en-US" altLang="ja-JP" sz="1600">
              <a:latin typeface="UD デジタル 教科書体 NP-R" panose="02020400000000000000" pitchFamily="18" charset="-128"/>
              <a:ea typeface="UD デジタル 教科書体 NP-R" panose="02020400000000000000" pitchFamily="18" charset="-128"/>
            </a:rPr>
            <a:t>H</a:t>
          </a:r>
          <a:r>
            <a:rPr kumimoji="1" lang="ja-JP" altLang="en-US" sz="1600">
              <a:latin typeface="UD デジタル 教科書体 NP-R" panose="02020400000000000000" pitchFamily="18" charset="-128"/>
              <a:ea typeface="UD デジタル 教科書体 NP-R" panose="02020400000000000000" pitchFamily="18" charset="-128"/>
            </a:rPr>
            <a:t>欄は</a:t>
          </a:r>
          <a:r>
            <a:rPr kumimoji="1" lang="en-US" altLang="ja-JP" sz="1600">
              <a:latin typeface="UD デジタル 教科書体 NP-R" panose="02020400000000000000" pitchFamily="18" charset="-128"/>
              <a:ea typeface="UD デジタル 教科書体 NP-R" panose="02020400000000000000" pitchFamily="18" charset="-128"/>
            </a:rPr>
            <a:t>R6.6</a:t>
          </a:r>
          <a:r>
            <a:rPr kumimoji="1" lang="ja-JP" altLang="en-US" sz="1600">
              <a:latin typeface="UD デジタル 教科書体 NP-R" panose="02020400000000000000" pitchFamily="18" charset="-128"/>
              <a:ea typeface="UD デジタル 教科書体 NP-R" panose="02020400000000000000" pitchFamily="18" charset="-128"/>
            </a:rPr>
            <a:t>に提出していただいた経費所要額調書と同額になります</a:t>
          </a:r>
          <a:endParaRPr kumimoji="1" lang="en-US" altLang="ja-JP" sz="1600">
            <a:latin typeface="UD デジタル 教科書体 NP-R" panose="02020400000000000000" pitchFamily="18" charset="-128"/>
            <a:ea typeface="UD デジタル 教科書体 NP-R" panose="02020400000000000000" pitchFamily="18"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28575</xdr:colOff>
      <xdr:row>5</xdr:row>
      <xdr:rowOff>723900</xdr:rowOff>
    </xdr:from>
    <xdr:to>
      <xdr:col>6</xdr:col>
      <xdr:colOff>1143000</xdr:colOff>
      <xdr:row>5</xdr:row>
      <xdr:rowOff>1234965</xdr:rowOff>
    </xdr:to>
    <xdr:sp macro="" textlink="">
      <xdr:nvSpPr>
        <xdr:cNvPr id="2" name="大かっこ 1">
          <a:extLst>
            <a:ext uri="{FF2B5EF4-FFF2-40B4-BE49-F238E27FC236}">
              <a16:creationId xmlns:a16="http://schemas.microsoft.com/office/drawing/2014/main" id="{05C72B49-AB4D-4543-9655-8581ECD7B288}"/>
            </a:ext>
          </a:extLst>
        </xdr:cNvPr>
        <xdr:cNvSpPr/>
      </xdr:nvSpPr>
      <xdr:spPr>
        <a:xfrm>
          <a:off x="7458075" y="1895475"/>
          <a:ext cx="1114425" cy="511065"/>
        </a:xfrm>
        <a:prstGeom prst="bracketPair">
          <a:avLst>
            <a:gd name="adj" fmla="val 12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5</xdr:row>
      <xdr:rowOff>466725</xdr:rowOff>
    </xdr:from>
    <xdr:to>
      <xdr:col>7</xdr:col>
      <xdr:colOff>1276350</xdr:colOff>
      <xdr:row>5</xdr:row>
      <xdr:rowOff>1038225</xdr:rowOff>
    </xdr:to>
    <xdr:sp macro="" textlink="">
      <xdr:nvSpPr>
        <xdr:cNvPr id="3" name="大かっこ 2">
          <a:extLst>
            <a:ext uri="{FF2B5EF4-FFF2-40B4-BE49-F238E27FC236}">
              <a16:creationId xmlns:a16="http://schemas.microsoft.com/office/drawing/2014/main" id="{8FEC7EFE-A905-476E-966E-993ACD9BE1CE}"/>
            </a:ext>
          </a:extLst>
        </xdr:cNvPr>
        <xdr:cNvSpPr/>
      </xdr:nvSpPr>
      <xdr:spPr>
        <a:xfrm>
          <a:off x="8677275" y="1638300"/>
          <a:ext cx="1190625"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246532</xdr:colOff>
      <xdr:row>5</xdr:row>
      <xdr:rowOff>44824</xdr:rowOff>
    </xdr:from>
    <xdr:ext cx="7160559" cy="784896"/>
    <xdr:sp macro="" textlink="">
      <xdr:nvSpPr>
        <xdr:cNvPr id="5" name="四角形: 角を丸くする 4">
          <a:extLst>
            <a:ext uri="{FF2B5EF4-FFF2-40B4-BE49-F238E27FC236}">
              <a16:creationId xmlns:a16="http://schemas.microsoft.com/office/drawing/2014/main" id="{5504BA11-6122-4A77-BCD7-E8875E76F0B3}"/>
            </a:ext>
          </a:extLst>
        </xdr:cNvPr>
        <xdr:cNvSpPr/>
      </xdr:nvSpPr>
      <xdr:spPr>
        <a:xfrm>
          <a:off x="11945473" y="1322295"/>
          <a:ext cx="7160559" cy="784896"/>
        </a:xfrm>
        <a:prstGeom prst="round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600">
              <a:solidFill>
                <a:schemeClr val="bg2">
                  <a:lumMod val="10000"/>
                </a:schemeClr>
              </a:solidFill>
              <a:latin typeface="UD デジタル 教科書体 NP-R" panose="02020400000000000000" pitchFamily="18" charset="-128"/>
              <a:ea typeface="UD デジタル 教科書体 NP-R" panose="02020400000000000000" pitchFamily="18" charset="-128"/>
            </a:rPr>
            <a:t>※</a:t>
          </a:r>
          <a:r>
            <a:rPr kumimoji="1" lang="ja-JP" altLang="en-US" sz="1600">
              <a:solidFill>
                <a:schemeClr val="bg2">
                  <a:lumMod val="10000"/>
                </a:schemeClr>
              </a:solidFill>
              <a:latin typeface="UD デジタル 教科書体 NP-R" panose="02020400000000000000" pitchFamily="18" charset="-128"/>
              <a:ea typeface="UD デジタル 教科書体 NP-R" panose="02020400000000000000" pitchFamily="18" charset="-128"/>
            </a:rPr>
            <a:t>令和</a:t>
          </a:r>
          <a:r>
            <a:rPr kumimoji="1" lang="en-US" altLang="ja-JP" sz="1600">
              <a:solidFill>
                <a:schemeClr val="bg2">
                  <a:lumMod val="10000"/>
                </a:schemeClr>
              </a:solidFill>
              <a:latin typeface="UD デジタル 教科書体 NP-R" panose="02020400000000000000" pitchFamily="18" charset="-128"/>
              <a:ea typeface="UD デジタル 教科書体 NP-R" panose="02020400000000000000" pitchFamily="18" charset="-128"/>
            </a:rPr>
            <a:t>6</a:t>
          </a:r>
          <a:r>
            <a:rPr kumimoji="1" lang="ja-JP" altLang="en-US" sz="1600">
              <a:solidFill>
                <a:schemeClr val="bg2">
                  <a:lumMod val="10000"/>
                </a:schemeClr>
              </a:solidFill>
              <a:latin typeface="UD デジタル 教科書体 NP-R" panose="02020400000000000000" pitchFamily="18" charset="-128"/>
              <a:ea typeface="UD デジタル 教科書体 NP-R" panose="02020400000000000000" pitchFamily="18" charset="-128"/>
            </a:rPr>
            <a:t>年６月に県庁へ報告した処遇改善報告書と合致させてください。</a:t>
          </a:r>
          <a:endParaRPr kumimoji="1" lang="en-US" altLang="ja-JP" sz="16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en-US" altLang="ja-JP" sz="1600">
              <a:solidFill>
                <a:schemeClr val="bg2">
                  <a:lumMod val="10000"/>
                </a:schemeClr>
              </a:solidFill>
              <a:latin typeface="UD デジタル 教科書体 NP-R" panose="02020400000000000000" pitchFamily="18" charset="-128"/>
              <a:ea typeface="UD デジタル 教科書体 NP-R" panose="02020400000000000000" pitchFamily="18" charset="-128"/>
            </a:rPr>
            <a:t>※</a:t>
          </a:r>
          <a:r>
            <a:rPr kumimoji="1" lang="ja-JP" altLang="en-US" sz="1600">
              <a:solidFill>
                <a:schemeClr val="bg2">
                  <a:lumMod val="10000"/>
                </a:schemeClr>
              </a:solidFill>
              <a:latin typeface="UD デジタル 教科書体 NP-R" panose="02020400000000000000" pitchFamily="18" charset="-128"/>
              <a:ea typeface="UD デジタル 教科書体 NP-R" panose="02020400000000000000" pitchFamily="18" charset="-128"/>
            </a:rPr>
            <a:t>もし、両者が相違する場合、急ぎ県庁の担当者へお問い合わせください。</a:t>
          </a:r>
          <a:endParaRPr kumimoji="1" lang="en-US" altLang="ja-JP" sz="16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28575</xdr:colOff>
      <xdr:row>5</xdr:row>
      <xdr:rowOff>723900</xdr:rowOff>
    </xdr:from>
    <xdr:to>
      <xdr:col>6</xdr:col>
      <xdr:colOff>1143000</xdr:colOff>
      <xdr:row>5</xdr:row>
      <xdr:rowOff>1234965</xdr:rowOff>
    </xdr:to>
    <xdr:sp macro="" textlink="">
      <xdr:nvSpPr>
        <xdr:cNvPr id="2" name="大かっこ 1">
          <a:extLst>
            <a:ext uri="{FF2B5EF4-FFF2-40B4-BE49-F238E27FC236}">
              <a16:creationId xmlns:a16="http://schemas.microsoft.com/office/drawing/2014/main" id="{9A57FBFE-6A37-40AB-887C-A587EFC487E2}"/>
            </a:ext>
          </a:extLst>
        </xdr:cNvPr>
        <xdr:cNvSpPr/>
      </xdr:nvSpPr>
      <xdr:spPr>
        <a:xfrm>
          <a:off x="7458075" y="2000250"/>
          <a:ext cx="1114425" cy="511065"/>
        </a:xfrm>
        <a:prstGeom prst="bracketPair">
          <a:avLst>
            <a:gd name="adj" fmla="val 12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5</xdr:row>
      <xdr:rowOff>466725</xdr:rowOff>
    </xdr:from>
    <xdr:to>
      <xdr:col>7</xdr:col>
      <xdr:colOff>1276350</xdr:colOff>
      <xdr:row>5</xdr:row>
      <xdr:rowOff>1038225</xdr:rowOff>
    </xdr:to>
    <xdr:sp macro="" textlink="">
      <xdr:nvSpPr>
        <xdr:cNvPr id="3" name="大かっこ 2">
          <a:extLst>
            <a:ext uri="{FF2B5EF4-FFF2-40B4-BE49-F238E27FC236}">
              <a16:creationId xmlns:a16="http://schemas.microsoft.com/office/drawing/2014/main" id="{A70B22E7-7792-4A0D-B5C0-5765C8C89E50}"/>
            </a:ext>
          </a:extLst>
        </xdr:cNvPr>
        <xdr:cNvSpPr/>
      </xdr:nvSpPr>
      <xdr:spPr>
        <a:xfrm>
          <a:off x="8677275" y="1743075"/>
          <a:ext cx="1190625"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145676</xdr:colOff>
      <xdr:row>0</xdr:row>
      <xdr:rowOff>120016</xdr:rowOff>
    </xdr:from>
    <xdr:ext cx="1400735" cy="443526"/>
    <xdr:sp macro="" textlink="">
      <xdr:nvSpPr>
        <xdr:cNvPr id="6" name="四角形: 角を丸くする 5">
          <a:extLst>
            <a:ext uri="{FF2B5EF4-FFF2-40B4-BE49-F238E27FC236}">
              <a16:creationId xmlns:a16="http://schemas.microsoft.com/office/drawing/2014/main" id="{61C5A58E-6FB7-4F36-B717-53F5F1259DC7}"/>
            </a:ext>
          </a:extLst>
        </xdr:cNvPr>
        <xdr:cNvSpPr/>
      </xdr:nvSpPr>
      <xdr:spPr>
        <a:xfrm>
          <a:off x="10085294" y="120016"/>
          <a:ext cx="1400735" cy="443526"/>
        </a:xfrm>
        <a:prstGeom prst="roundRect">
          <a:avLst/>
        </a:prstGeom>
        <a:solidFill>
          <a:schemeClr val="bg1"/>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600">
              <a:solidFill>
                <a:srgbClr val="FF0000"/>
              </a:solidFill>
              <a:latin typeface="UD デジタル 教科書体 NP-R" panose="02020400000000000000" pitchFamily="18" charset="-128"/>
              <a:ea typeface="UD デジタル 教科書体 NP-R" panose="02020400000000000000" pitchFamily="18" charset="-128"/>
            </a:rPr>
            <a:t>記載例</a:t>
          </a:r>
        </a:p>
      </xdr:txBody>
    </xdr:sp>
    <xdr:clientData/>
  </xdr:oneCellAnchor>
  <xdr:oneCellAnchor>
    <xdr:from>
      <xdr:col>10</xdr:col>
      <xdr:colOff>245972</xdr:colOff>
      <xdr:row>5</xdr:row>
      <xdr:rowOff>33634</xdr:rowOff>
    </xdr:from>
    <xdr:ext cx="7160559" cy="784896"/>
    <xdr:sp macro="" textlink="">
      <xdr:nvSpPr>
        <xdr:cNvPr id="4" name="四角形: 角を丸くする 3">
          <a:extLst>
            <a:ext uri="{FF2B5EF4-FFF2-40B4-BE49-F238E27FC236}">
              <a16:creationId xmlns:a16="http://schemas.microsoft.com/office/drawing/2014/main" id="{AB8B3C37-0C92-439A-AA93-C76DAB506176}"/>
            </a:ext>
          </a:extLst>
        </xdr:cNvPr>
        <xdr:cNvSpPr/>
      </xdr:nvSpPr>
      <xdr:spPr>
        <a:xfrm>
          <a:off x="11947068" y="1308519"/>
          <a:ext cx="7160559" cy="784896"/>
        </a:xfrm>
        <a:prstGeom prst="round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600">
              <a:solidFill>
                <a:schemeClr val="bg2">
                  <a:lumMod val="10000"/>
                </a:schemeClr>
              </a:solidFill>
              <a:latin typeface="UD デジタル 教科書体 NP-R" panose="02020400000000000000" pitchFamily="18" charset="-128"/>
              <a:ea typeface="UD デジタル 教科書体 NP-R" panose="02020400000000000000" pitchFamily="18" charset="-128"/>
            </a:rPr>
            <a:t>※</a:t>
          </a:r>
          <a:r>
            <a:rPr kumimoji="1" lang="ja-JP" altLang="en-US" sz="1600">
              <a:solidFill>
                <a:schemeClr val="bg2">
                  <a:lumMod val="10000"/>
                </a:schemeClr>
              </a:solidFill>
              <a:latin typeface="UD デジタル 教科書体 NP-R" panose="02020400000000000000" pitchFamily="18" charset="-128"/>
              <a:ea typeface="UD デジタル 教科書体 NP-R" panose="02020400000000000000" pitchFamily="18" charset="-128"/>
            </a:rPr>
            <a:t>令和</a:t>
          </a:r>
          <a:r>
            <a:rPr kumimoji="1" lang="en-US" altLang="ja-JP" sz="1600">
              <a:solidFill>
                <a:schemeClr val="bg2">
                  <a:lumMod val="10000"/>
                </a:schemeClr>
              </a:solidFill>
              <a:latin typeface="UD デジタル 教科書体 NP-R" panose="02020400000000000000" pitchFamily="18" charset="-128"/>
              <a:ea typeface="UD デジタル 教科書体 NP-R" panose="02020400000000000000" pitchFamily="18" charset="-128"/>
            </a:rPr>
            <a:t>6</a:t>
          </a:r>
          <a:r>
            <a:rPr kumimoji="1" lang="ja-JP" altLang="en-US" sz="1600">
              <a:solidFill>
                <a:schemeClr val="bg2">
                  <a:lumMod val="10000"/>
                </a:schemeClr>
              </a:solidFill>
              <a:latin typeface="UD デジタル 教科書体 NP-R" panose="02020400000000000000" pitchFamily="18" charset="-128"/>
              <a:ea typeface="UD デジタル 教科書体 NP-R" panose="02020400000000000000" pitchFamily="18" charset="-128"/>
            </a:rPr>
            <a:t>年６月に県庁へ報告した処遇改善報告書と合致させてください。</a:t>
          </a:r>
          <a:endParaRPr kumimoji="1" lang="en-US" altLang="ja-JP" sz="16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en-US" altLang="ja-JP" sz="1600">
              <a:solidFill>
                <a:schemeClr val="bg2">
                  <a:lumMod val="10000"/>
                </a:schemeClr>
              </a:solidFill>
              <a:latin typeface="UD デジタル 教科書体 NP-R" panose="02020400000000000000" pitchFamily="18" charset="-128"/>
              <a:ea typeface="UD デジタル 教科書体 NP-R" panose="02020400000000000000" pitchFamily="18" charset="-128"/>
            </a:rPr>
            <a:t>※</a:t>
          </a:r>
          <a:r>
            <a:rPr kumimoji="1" lang="ja-JP" altLang="en-US" sz="1600">
              <a:solidFill>
                <a:schemeClr val="bg2">
                  <a:lumMod val="10000"/>
                </a:schemeClr>
              </a:solidFill>
              <a:latin typeface="UD デジタル 教科書体 NP-R" panose="02020400000000000000" pitchFamily="18" charset="-128"/>
              <a:ea typeface="UD デジタル 教科書体 NP-R" panose="02020400000000000000" pitchFamily="18" charset="-128"/>
            </a:rPr>
            <a:t>もし、両者が相違する場合、急ぎ県庁の担当者へお問い合わせください。</a:t>
          </a:r>
          <a:endParaRPr kumimoji="1" lang="en-US" altLang="ja-JP" sz="16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28575</xdr:colOff>
      <xdr:row>5</xdr:row>
      <xdr:rowOff>821870</xdr:rowOff>
    </xdr:from>
    <xdr:to>
      <xdr:col>6</xdr:col>
      <xdr:colOff>1143000</xdr:colOff>
      <xdr:row>5</xdr:row>
      <xdr:rowOff>1312200</xdr:rowOff>
    </xdr:to>
    <xdr:sp macro="" textlink="">
      <xdr:nvSpPr>
        <xdr:cNvPr id="2" name="大かっこ 1">
          <a:extLst>
            <a:ext uri="{FF2B5EF4-FFF2-40B4-BE49-F238E27FC236}">
              <a16:creationId xmlns:a16="http://schemas.microsoft.com/office/drawing/2014/main" id="{0AE8C133-D7BE-4622-AC3D-0871212011B8}"/>
            </a:ext>
          </a:extLst>
        </xdr:cNvPr>
        <xdr:cNvSpPr/>
      </xdr:nvSpPr>
      <xdr:spPr>
        <a:xfrm>
          <a:off x="7734300" y="1926770"/>
          <a:ext cx="1114425" cy="490330"/>
        </a:xfrm>
        <a:prstGeom prst="bracketPair">
          <a:avLst>
            <a:gd name="adj" fmla="val 1008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93890</xdr:colOff>
      <xdr:row>5</xdr:row>
      <xdr:rowOff>778328</xdr:rowOff>
    </xdr:from>
    <xdr:to>
      <xdr:col>7</xdr:col>
      <xdr:colOff>1151165</xdr:colOff>
      <xdr:row>5</xdr:row>
      <xdr:rowOff>1137558</xdr:rowOff>
    </xdr:to>
    <xdr:sp macro="" textlink="">
      <xdr:nvSpPr>
        <xdr:cNvPr id="3" name="大かっこ 2">
          <a:extLst>
            <a:ext uri="{FF2B5EF4-FFF2-40B4-BE49-F238E27FC236}">
              <a16:creationId xmlns:a16="http://schemas.microsoft.com/office/drawing/2014/main" id="{A97F52DD-6974-41A6-8803-756AD101C56C}"/>
            </a:ext>
          </a:extLst>
        </xdr:cNvPr>
        <xdr:cNvSpPr/>
      </xdr:nvSpPr>
      <xdr:spPr>
        <a:xfrm>
          <a:off x="8961665" y="1883228"/>
          <a:ext cx="1057275" cy="3592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367393</xdr:colOff>
      <xdr:row>5</xdr:row>
      <xdr:rowOff>13607</xdr:rowOff>
    </xdr:from>
    <xdr:ext cx="7160559" cy="784896"/>
    <xdr:sp macro="" textlink="">
      <xdr:nvSpPr>
        <xdr:cNvPr id="4" name="四角形: 角を丸くする 3">
          <a:extLst>
            <a:ext uri="{FF2B5EF4-FFF2-40B4-BE49-F238E27FC236}">
              <a16:creationId xmlns:a16="http://schemas.microsoft.com/office/drawing/2014/main" id="{E86B559C-EA65-4813-ACC6-71AA30A2FD0C}"/>
            </a:ext>
          </a:extLst>
        </xdr:cNvPr>
        <xdr:cNvSpPr/>
      </xdr:nvSpPr>
      <xdr:spPr>
        <a:xfrm>
          <a:off x="15185572" y="1238250"/>
          <a:ext cx="7160559" cy="784896"/>
        </a:xfrm>
        <a:prstGeom prst="round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600">
              <a:solidFill>
                <a:schemeClr val="bg2">
                  <a:lumMod val="10000"/>
                </a:schemeClr>
              </a:solidFill>
              <a:latin typeface="UD デジタル 教科書体 NP-R" panose="02020400000000000000" pitchFamily="18" charset="-128"/>
              <a:ea typeface="UD デジタル 教科書体 NP-R" panose="02020400000000000000" pitchFamily="18" charset="-128"/>
            </a:rPr>
            <a:t>※</a:t>
          </a:r>
          <a:r>
            <a:rPr kumimoji="1" lang="ja-JP" altLang="en-US" sz="1600">
              <a:solidFill>
                <a:schemeClr val="bg2">
                  <a:lumMod val="10000"/>
                </a:schemeClr>
              </a:solidFill>
              <a:latin typeface="UD デジタル 教科書体 NP-R" panose="02020400000000000000" pitchFamily="18" charset="-128"/>
              <a:ea typeface="UD デジタル 教科書体 NP-R" panose="02020400000000000000" pitchFamily="18" charset="-128"/>
            </a:rPr>
            <a:t>令和</a:t>
          </a:r>
          <a:r>
            <a:rPr kumimoji="1" lang="en-US" altLang="ja-JP" sz="1600">
              <a:solidFill>
                <a:schemeClr val="bg2">
                  <a:lumMod val="10000"/>
                </a:schemeClr>
              </a:solidFill>
              <a:latin typeface="UD デジタル 教科書体 NP-R" panose="02020400000000000000" pitchFamily="18" charset="-128"/>
              <a:ea typeface="UD デジタル 教科書体 NP-R" panose="02020400000000000000" pitchFamily="18" charset="-128"/>
            </a:rPr>
            <a:t>6</a:t>
          </a:r>
          <a:r>
            <a:rPr kumimoji="1" lang="ja-JP" altLang="en-US" sz="1600">
              <a:solidFill>
                <a:schemeClr val="bg2">
                  <a:lumMod val="10000"/>
                </a:schemeClr>
              </a:solidFill>
              <a:latin typeface="UD デジタル 教科書体 NP-R" panose="02020400000000000000" pitchFamily="18" charset="-128"/>
              <a:ea typeface="UD デジタル 教科書体 NP-R" panose="02020400000000000000" pitchFamily="18" charset="-128"/>
            </a:rPr>
            <a:t>年６月に県庁へ報告した処遇改善報告書と合致させてください。</a:t>
          </a:r>
          <a:endParaRPr kumimoji="1" lang="en-US" altLang="ja-JP" sz="16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en-US" altLang="ja-JP" sz="1600">
              <a:solidFill>
                <a:schemeClr val="bg2">
                  <a:lumMod val="10000"/>
                </a:schemeClr>
              </a:solidFill>
              <a:latin typeface="UD デジタル 教科書体 NP-R" panose="02020400000000000000" pitchFamily="18" charset="-128"/>
              <a:ea typeface="UD デジタル 教科書体 NP-R" panose="02020400000000000000" pitchFamily="18" charset="-128"/>
            </a:rPr>
            <a:t>※</a:t>
          </a:r>
          <a:r>
            <a:rPr kumimoji="1" lang="ja-JP" altLang="en-US" sz="1600">
              <a:solidFill>
                <a:schemeClr val="bg2">
                  <a:lumMod val="10000"/>
                </a:schemeClr>
              </a:solidFill>
              <a:latin typeface="UD デジタル 教科書体 NP-R" panose="02020400000000000000" pitchFamily="18" charset="-128"/>
              <a:ea typeface="UD デジタル 教科書体 NP-R" panose="02020400000000000000" pitchFamily="18" charset="-128"/>
            </a:rPr>
            <a:t>もし、両者が相違する場合、急ぎ県庁の担当者へお問い合わせください。</a:t>
          </a:r>
          <a:endParaRPr kumimoji="1" lang="en-US" altLang="ja-JP" sz="16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6</xdr:col>
      <xdr:colOff>28575</xdr:colOff>
      <xdr:row>5</xdr:row>
      <xdr:rowOff>821870</xdr:rowOff>
    </xdr:from>
    <xdr:to>
      <xdr:col>6</xdr:col>
      <xdr:colOff>1143000</xdr:colOff>
      <xdr:row>5</xdr:row>
      <xdr:rowOff>1312200</xdr:rowOff>
    </xdr:to>
    <xdr:sp macro="" textlink="">
      <xdr:nvSpPr>
        <xdr:cNvPr id="2" name="大かっこ 1">
          <a:extLst>
            <a:ext uri="{FF2B5EF4-FFF2-40B4-BE49-F238E27FC236}">
              <a16:creationId xmlns:a16="http://schemas.microsoft.com/office/drawing/2014/main" id="{9EC24306-7A57-4502-A329-6878EB442D31}"/>
            </a:ext>
          </a:extLst>
        </xdr:cNvPr>
        <xdr:cNvSpPr/>
      </xdr:nvSpPr>
      <xdr:spPr>
        <a:xfrm>
          <a:off x="7734300" y="2041070"/>
          <a:ext cx="1114425" cy="490330"/>
        </a:xfrm>
        <a:prstGeom prst="bracketPair">
          <a:avLst>
            <a:gd name="adj" fmla="val 1008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93890</xdr:colOff>
      <xdr:row>5</xdr:row>
      <xdr:rowOff>778328</xdr:rowOff>
    </xdr:from>
    <xdr:to>
      <xdr:col>7</xdr:col>
      <xdr:colOff>1151165</xdr:colOff>
      <xdr:row>5</xdr:row>
      <xdr:rowOff>1137558</xdr:rowOff>
    </xdr:to>
    <xdr:sp macro="" textlink="">
      <xdr:nvSpPr>
        <xdr:cNvPr id="3" name="大かっこ 2">
          <a:extLst>
            <a:ext uri="{FF2B5EF4-FFF2-40B4-BE49-F238E27FC236}">
              <a16:creationId xmlns:a16="http://schemas.microsoft.com/office/drawing/2014/main" id="{4716314B-3C15-418D-93A6-C4A09E7A2543}"/>
            </a:ext>
          </a:extLst>
        </xdr:cNvPr>
        <xdr:cNvSpPr/>
      </xdr:nvSpPr>
      <xdr:spPr>
        <a:xfrm>
          <a:off x="8961665" y="1997528"/>
          <a:ext cx="1057275" cy="3592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347382</xdr:colOff>
      <xdr:row>0</xdr:row>
      <xdr:rowOff>179294</xdr:rowOff>
    </xdr:from>
    <xdr:ext cx="1400735" cy="443526"/>
    <xdr:sp macro="" textlink="">
      <xdr:nvSpPr>
        <xdr:cNvPr id="5" name="四角形: 角を丸くする 4">
          <a:extLst>
            <a:ext uri="{FF2B5EF4-FFF2-40B4-BE49-F238E27FC236}">
              <a16:creationId xmlns:a16="http://schemas.microsoft.com/office/drawing/2014/main" id="{E119C379-D656-4D7D-9244-DB88D8B8B870}"/>
            </a:ext>
          </a:extLst>
        </xdr:cNvPr>
        <xdr:cNvSpPr/>
      </xdr:nvSpPr>
      <xdr:spPr>
        <a:xfrm>
          <a:off x="12203206" y="179294"/>
          <a:ext cx="1400735" cy="443526"/>
        </a:xfrm>
        <a:prstGeom prst="roundRect">
          <a:avLst/>
        </a:prstGeom>
        <a:solidFill>
          <a:schemeClr val="bg1"/>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600">
              <a:solidFill>
                <a:srgbClr val="FF0000"/>
              </a:solidFill>
              <a:latin typeface="UD デジタル 教科書体 NP-R" panose="02020400000000000000" pitchFamily="18" charset="-128"/>
              <a:ea typeface="UD デジタル 教科書体 NP-R" panose="02020400000000000000" pitchFamily="18" charset="-128"/>
            </a:rPr>
            <a:t>記載例</a:t>
          </a:r>
        </a:p>
      </xdr:txBody>
    </xdr:sp>
    <xdr:clientData/>
  </xdr:oneCellAnchor>
  <xdr:oneCellAnchor>
    <xdr:from>
      <xdr:col>14</xdr:col>
      <xdr:colOff>340178</xdr:colOff>
      <xdr:row>5</xdr:row>
      <xdr:rowOff>27214</xdr:rowOff>
    </xdr:from>
    <xdr:ext cx="7160559" cy="784896"/>
    <xdr:sp macro="" textlink="">
      <xdr:nvSpPr>
        <xdr:cNvPr id="4" name="四角形: 角を丸くする 3">
          <a:extLst>
            <a:ext uri="{FF2B5EF4-FFF2-40B4-BE49-F238E27FC236}">
              <a16:creationId xmlns:a16="http://schemas.microsoft.com/office/drawing/2014/main" id="{F24D847E-F472-4C3D-B179-2917F26CB374}"/>
            </a:ext>
          </a:extLst>
        </xdr:cNvPr>
        <xdr:cNvSpPr/>
      </xdr:nvSpPr>
      <xdr:spPr>
        <a:xfrm>
          <a:off x="15158357" y="1251857"/>
          <a:ext cx="7160559" cy="784896"/>
        </a:xfrm>
        <a:prstGeom prst="round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600">
              <a:solidFill>
                <a:schemeClr val="bg2">
                  <a:lumMod val="10000"/>
                </a:schemeClr>
              </a:solidFill>
              <a:latin typeface="UD デジタル 教科書体 NP-R" panose="02020400000000000000" pitchFamily="18" charset="-128"/>
              <a:ea typeface="UD デジタル 教科書体 NP-R" panose="02020400000000000000" pitchFamily="18" charset="-128"/>
            </a:rPr>
            <a:t>※</a:t>
          </a:r>
          <a:r>
            <a:rPr kumimoji="1" lang="ja-JP" altLang="en-US" sz="1600">
              <a:solidFill>
                <a:schemeClr val="bg2">
                  <a:lumMod val="10000"/>
                </a:schemeClr>
              </a:solidFill>
              <a:latin typeface="UD デジタル 教科書体 NP-R" panose="02020400000000000000" pitchFamily="18" charset="-128"/>
              <a:ea typeface="UD デジタル 教科書体 NP-R" panose="02020400000000000000" pitchFamily="18" charset="-128"/>
            </a:rPr>
            <a:t>令和</a:t>
          </a:r>
          <a:r>
            <a:rPr kumimoji="1" lang="en-US" altLang="ja-JP" sz="1600">
              <a:solidFill>
                <a:schemeClr val="bg2">
                  <a:lumMod val="10000"/>
                </a:schemeClr>
              </a:solidFill>
              <a:latin typeface="UD デジタル 教科書体 NP-R" panose="02020400000000000000" pitchFamily="18" charset="-128"/>
              <a:ea typeface="UD デジタル 教科書体 NP-R" panose="02020400000000000000" pitchFamily="18" charset="-128"/>
            </a:rPr>
            <a:t>6</a:t>
          </a:r>
          <a:r>
            <a:rPr kumimoji="1" lang="ja-JP" altLang="en-US" sz="1600">
              <a:solidFill>
                <a:schemeClr val="bg2">
                  <a:lumMod val="10000"/>
                </a:schemeClr>
              </a:solidFill>
              <a:latin typeface="UD デジタル 教科書体 NP-R" panose="02020400000000000000" pitchFamily="18" charset="-128"/>
              <a:ea typeface="UD デジタル 教科書体 NP-R" panose="02020400000000000000" pitchFamily="18" charset="-128"/>
            </a:rPr>
            <a:t>年６月に県庁へ報告した処遇改善報告書と合致させてください。</a:t>
          </a:r>
          <a:endParaRPr kumimoji="1" lang="en-US" altLang="ja-JP" sz="16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en-US" altLang="ja-JP" sz="1600">
              <a:solidFill>
                <a:schemeClr val="bg2">
                  <a:lumMod val="10000"/>
                </a:schemeClr>
              </a:solidFill>
              <a:latin typeface="UD デジタル 教科書体 NP-R" panose="02020400000000000000" pitchFamily="18" charset="-128"/>
              <a:ea typeface="UD デジタル 教科書体 NP-R" panose="02020400000000000000" pitchFamily="18" charset="-128"/>
            </a:rPr>
            <a:t>※</a:t>
          </a:r>
          <a:r>
            <a:rPr kumimoji="1" lang="ja-JP" altLang="en-US" sz="1600">
              <a:solidFill>
                <a:schemeClr val="bg2">
                  <a:lumMod val="10000"/>
                </a:schemeClr>
              </a:solidFill>
              <a:latin typeface="UD デジタル 教科書体 NP-R" panose="02020400000000000000" pitchFamily="18" charset="-128"/>
              <a:ea typeface="UD デジタル 教科書体 NP-R" panose="02020400000000000000" pitchFamily="18" charset="-128"/>
            </a:rPr>
            <a:t>もし、両者が相違する場合、急ぎ県庁の担当者へお問い合わせください。</a:t>
          </a:r>
          <a:endParaRPr kumimoji="1" lang="en-US" altLang="ja-JP" sz="16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111816</xdr:colOff>
      <xdr:row>23</xdr:row>
      <xdr:rowOff>91999</xdr:rowOff>
    </xdr:from>
    <xdr:ext cx="5719141" cy="588816"/>
    <xdr:sp macro="" textlink="">
      <xdr:nvSpPr>
        <xdr:cNvPr id="2" name="Rectangle 1">
          <a:extLst>
            <a:ext uri="{FF2B5EF4-FFF2-40B4-BE49-F238E27FC236}">
              <a16:creationId xmlns:a16="http://schemas.microsoft.com/office/drawing/2014/main" id="{1823CC1A-35E1-41AA-BDDC-19B4DE4D0318}"/>
            </a:ext>
          </a:extLst>
        </xdr:cNvPr>
        <xdr:cNvSpPr>
          <a:spLocks noChangeArrowheads="1"/>
        </xdr:cNvSpPr>
      </xdr:nvSpPr>
      <xdr:spPr bwMode="auto">
        <a:xfrm>
          <a:off x="385142" y="6933434"/>
          <a:ext cx="5719141" cy="588816"/>
        </a:xfrm>
        <a:prstGeom prst="rect">
          <a:avLst/>
        </a:prstGeom>
        <a:solidFill>
          <a:srgbClr val="FFFF00"/>
        </a:solidFill>
        <a:ln w="19050">
          <a:solidFill>
            <a:schemeClr val="tx1"/>
          </a:solidFill>
          <a:miter lim="800000"/>
          <a:headEnd/>
          <a:tailEnd/>
        </a:ln>
      </xdr:spPr>
      <xdr:txBody>
        <a:bodyPr vertOverflow="clip" wrap="square" lIns="74295" tIns="8890" rIns="74295" bIns="8890" anchor="ctr" anchorCtr="0" upright="1">
          <a:spAutoFit/>
        </a:bodyPr>
        <a:lstStyle/>
        <a:p>
          <a:pPr algn="l" rtl="0">
            <a:defRPr sz="1000"/>
          </a:pPr>
          <a:r>
            <a:rPr lang="ja-JP" altLang="en-US" sz="1050" b="0" i="0" u="none" strike="noStrike" baseline="0">
              <a:solidFill>
                <a:sysClr val="windowText" lastClr="000000"/>
              </a:solidFill>
              <a:latin typeface="UD Digi Kyokasho NP-R" panose="02020400000000000000" pitchFamily="18" charset="-128"/>
              <a:ea typeface="UD Digi Kyokasho NP-R" panose="02020400000000000000" pitchFamily="18" charset="-128"/>
            </a:rPr>
            <a:t>発行責任者及び担当者</a:t>
          </a:r>
        </a:p>
        <a:p>
          <a:pPr algn="l" rtl="0">
            <a:defRPr sz="1000"/>
          </a:pPr>
          <a:r>
            <a:rPr lang="ja-JP" altLang="en-US" sz="1050" b="0" i="0" u="none" strike="noStrike" baseline="0">
              <a:solidFill>
                <a:sysClr val="windowText" lastClr="000000"/>
              </a:solidFill>
              <a:latin typeface="UD Digi Kyokasho NP-R" panose="02020400000000000000" pitchFamily="18" charset="-128"/>
              <a:ea typeface="UD Digi Kyokasho NP-R" panose="02020400000000000000" pitchFamily="18" charset="-128"/>
            </a:rPr>
            <a:t>　発行責任者　（役職）○○　（氏名）〇〇　〇〇（連絡先〇〇〇－〇〇〇－〇〇〇〇）</a:t>
          </a:r>
        </a:p>
        <a:p>
          <a:pPr algn="l" rtl="0">
            <a:lnSpc>
              <a:spcPts val="1200"/>
            </a:lnSpc>
            <a:defRPr sz="1000"/>
          </a:pPr>
          <a:r>
            <a:rPr lang="ja-JP" altLang="en-US" sz="1050" b="0" i="0" u="none" strike="noStrike" baseline="0">
              <a:solidFill>
                <a:sysClr val="windowText" lastClr="000000"/>
              </a:solidFill>
              <a:latin typeface="UD Digi Kyokasho NP-R" panose="02020400000000000000" pitchFamily="18" charset="-128"/>
              <a:ea typeface="UD Digi Kyokasho NP-R" panose="02020400000000000000" pitchFamily="18" charset="-128"/>
            </a:rPr>
            <a:t>　発行担当者　（役職）△△　（氏名）△△　△△（連絡先〇〇〇－〇〇〇－〇〇〇〇）</a:t>
          </a:r>
          <a:endParaRPr lang="ja-JP" altLang="en-US" sz="1050" b="0" i="0" u="none" strike="noStrike" baseline="0">
            <a:solidFill>
              <a:sysClr val="windowText" lastClr="000000"/>
            </a:solidFill>
            <a:latin typeface="UD Digi Kyokasho NP-R" panose="02020400000000000000" pitchFamily="18" charset="-128"/>
            <a:ea typeface="UD Digi Kyokasho NP-R" panose="02020400000000000000" pitchFamily="18" charset="-128"/>
            <a:cs typeface="Times New Roman"/>
          </a:endParaRPr>
        </a:p>
      </xdr:txBody>
    </xdr:sp>
    <xdr:clientData/>
  </xdr:oneCellAnchor>
  <xdr:oneCellAnchor>
    <xdr:from>
      <xdr:col>18</xdr:col>
      <xdr:colOff>231913</xdr:colOff>
      <xdr:row>7</xdr:row>
      <xdr:rowOff>397565</xdr:rowOff>
    </xdr:from>
    <xdr:ext cx="4799529" cy="746091"/>
    <xdr:sp macro="" textlink="">
      <xdr:nvSpPr>
        <xdr:cNvPr id="4" name="四角形: 角を丸くする 3">
          <a:extLst>
            <a:ext uri="{FF2B5EF4-FFF2-40B4-BE49-F238E27FC236}">
              <a16:creationId xmlns:a16="http://schemas.microsoft.com/office/drawing/2014/main" id="{D142D691-CE5F-4374-8A67-7159CCEF19DF}"/>
            </a:ext>
          </a:extLst>
        </xdr:cNvPr>
        <xdr:cNvSpPr/>
      </xdr:nvSpPr>
      <xdr:spPr>
        <a:xfrm>
          <a:off x="7437295" y="2369800"/>
          <a:ext cx="4799529" cy="746091"/>
        </a:xfrm>
        <a:prstGeom prst="roundRect">
          <a:avLst/>
        </a:prstGeom>
        <a:solidFill>
          <a:schemeClr val="accent2">
            <a:lumMod val="60000"/>
            <a:lumOff val="40000"/>
          </a:schemeClr>
        </a:solidFill>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spAutoFit/>
        </a:bodyPr>
        <a:lstStyle/>
        <a:p>
          <a:pPr algn="l">
            <a:lnSpc>
              <a:spcPts val="1500"/>
            </a:lnSpc>
          </a:pPr>
          <a:r>
            <a:rPr kumimoji="1" lang="ja-JP" altLang="en-US" sz="1100">
              <a:latin typeface="UD デジタル 教科書体 NP-R" panose="02020400000000000000" pitchFamily="18" charset="-128"/>
              <a:ea typeface="UD デジタル 教科書体 NP-R" panose="02020400000000000000" pitchFamily="18" charset="-128"/>
            </a:rPr>
            <a:t>●黄色セルにご入力ください</a:t>
          </a:r>
          <a:endParaRPr kumimoji="1" lang="en-US" altLang="ja-JP" sz="1100">
            <a:latin typeface="UD デジタル 教科書体 NP-R" panose="02020400000000000000" pitchFamily="18" charset="-128"/>
            <a:ea typeface="UD デジタル 教科書体 NP-R" panose="02020400000000000000" pitchFamily="18" charset="-128"/>
          </a:endParaRPr>
        </a:p>
        <a:p>
          <a:pPr algn="l">
            <a:lnSpc>
              <a:spcPts val="1500"/>
            </a:lnSpc>
          </a:pPr>
          <a:r>
            <a:rPr kumimoji="1" lang="ja-JP" altLang="en-US" sz="1100">
              <a:latin typeface="UD デジタル 教科書体 NP-R" panose="02020400000000000000" pitchFamily="18" charset="-128"/>
              <a:ea typeface="UD デジタル 教科書体 NP-R" panose="02020400000000000000" pitchFamily="18" charset="-128"/>
            </a:rPr>
            <a:t>●水色セルは計算式が入っているためノータッチ</a:t>
          </a:r>
          <a:endParaRPr kumimoji="1" lang="en-US" altLang="ja-JP" sz="1100">
            <a:latin typeface="UD デジタル 教科書体 NP-R" panose="02020400000000000000" pitchFamily="18" charset="-128"/>
            <a:ea typeface="UD デジタル 教科書体 NP-R" panose="02020400000000000000" pitchFamily="18" charset="-128"/>
          </a:endParaRPr>
        </a:p>
        <a:p>
          <a:pPr algn="l">
            <a:lnSpc>
              <a:spcPts val="1500"/>
            </a:lnSpc>
          </a:pPr>
          <a:r>
            <a:rPr kumimoji="1" lang="ja-JP" altLang="en-US" sz="1100">
              <a:latin typeface="UD デジタル 教科書体 NP-R" panose="02020400000000000000" pitchFamily="18" charset="-128"/>
              <a:ea typeface="UD デジタル 教科書体 NP-R" panose="02020400000000000000" pitchFamily="18" charset="-128"/>
            </a:rPr>
            <a:t>（経費所要額調書シートを入力すると水色セルに自動入力されます）</a:t>
          </a:r>
          <a:endParaRPr kumimoji="1" lang="en-US" altLang="ja-JP" sz="1100">
            <a:latin typeface="UD デジタル 教科書体 NP-R" panose="02020400000000000000" pitchFamily="18" charset="-128"/>
            <a:ea typeface="UD デジタル 教科書体 NP-R" panose="020204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8"/>
  <sheetViews>
    <sheetView tabSelected="1" view="pageBreakPreview" zoomScaleNormal="100" zoomScaleSheetLayoutView="100" workbookViewId="0"/>
  </sheetViews>
  <sheetFormatPr defaultColWidth="9" defaultRowHeight="15"/>
  <cols>
    <col min="1" max="1" width="1.625" style="1" customWidth="1"/>
    <col min="2" max="3" width="9.875" style="1" customWidth="1"/>
    <col min="4" max="4" width="12.125" style="1" customWidth="1"/>
    <col min="5" max="5" width="13.25" style="1" bestFit="1" customWidth="1"/>
    <col min="6" max="13" width="12.125" style="1" customWidth="1"/>
    <col min="14" max="14" width="1.5" style="1" customWidth="1"/>
    <col min="15" max="16384" width="9" style="1"/>
  </cols>
  <sheetData>
    <row r="1" spans="1:14" ht="18" customHeight="1">
      <c r="A1" s="147"/>
      <c r="B1" s="177"/>
      <c r="C1" s="177"/>
      <c r="D1" s="177"/>
      <c r="E1" s="177"/>
      <c r="F1" s="177"/>
      <c r="G1" s="177"/>
      <c r="H1" s="177"/>
      <c r="I1" s="177"/>
      <c r="J1" s="177"/>
      <c r="K1" s="177"/>
      <c r="L1" s="147"/>
      <c r="M1" s="147"/>
    </row>
    <row r="2" spans="1:14" ht="30" customHeight="1">
      <c r="A2" s="147"/>
      <c r="B2" s="185" t="s">
        <v>105</v>
      </c>
      <c r="C2" s="185"/>
      <c r="D2" s="185"/>
      <c r="E2" s="185"/>
      <c r="F2" s="185"/>
      <c r="G2" s="185"/>
      <c r="H2" s="185"/>
      <c r="I2" s="185"/>
      <c r="J2" s="185"/>
      <c r="K2" s="185"/>
      <c r="L2" s="185"/>
      <c r="M2" s="158"/>
    </row>
    <row r="3" spans="1:14" ht="18" customHeight="1">
      <c r="A3" s="147"/>
      <c r="B3" s="148"/>
      <c r="C3" s="148"/>
      <c r="D3" s="148"/>
      <c r="E3" s="148"/>
      <c r="F3" s="148"/>
      <c r="G3" s="148"/>
      <c r="H3" s="148"/>
      <c r="I3" s="148"/>
      <c r="J3" s="148"/>
      <c r="K3" s="148"/>
      <c r="L3" s="148"/>
      <c r="M3" s="148"/>
    </row>
    <row r="4" spans="1:14" ht="18" customHeight="1">
      <c r="A4" s="147"/>
      <c r="B4" s="148"/>
      <c r="C4" s="148"/>
      <c r="D4" s="148"/>
      <c r="E4" s="148"/>
      <c r="F4" s="148"/>
      <c r="G4" s="148"/>
      <c r="H4" s="168" t="s">
        <v>95</v>
      </c>
      <c r="I4" s="192"/>
      <c r="J4" s="192"/>
      <c r="K4" s="192"/>
      <c r="L4" s="192"/>
      <c r="M4" s="148"/>
    </row>
    <row r="5" spans="1:14" ht="18" customHeight="1">
      <c r="A5" s="147"/>
      <c r="B5" s="149"/>
      <c r="C5" s="149"/>
      <c r="D5" s="149"/>
      <c r="E5" s="149"/>
      <c r="F5" s="149"/>
      <c r="G5" s="149"/>
      <c r="H5" s="149"/>
      <c r="I5" s="149"/>
      <c r="J5" s="149"/>
      <c r="K5" s="149"/>
      <c r="L5" s="149"/>
      <c r="M5" s="149"/>
    </row>
    <row r="6" spans="1:14" ht="18" customHeight="1">
      <c r="A6" s="147"/>
      <c r="B6" s="178" t="s">
        <v>0</v>
      </c>
      <c r="C6" s="179"/>
      <c r="D6" s="150" t="s">
        <v>1</v>
      </c>
      <c r="E6" s="150" t="s">
        <v>2</v>
      </c>
      <c r="F6" s="150" t="s">
        <v>3</v>
      </c>
      <c r="G6" s="150" t="s">
        <v>4</v>
      </c>
      <c r="H6" s="150"/>
      <c r="I6" s="150"/>
      <c r="J6" s="150"/>
      <c r="K6" s="150"/>
      <c r="L6" s="150"/>
      <c r="M6" s="150" t="s">
        <v>110</v>
      </c>
      <c r="N6" s="159"/>
    </row>
    <row r="7" spans="1:14" ht="18" customHeight="1">
      <c r="A7" s="147"/>
      <c r="B7" s="180"/>
      <c r="C7" s="181"/>
      <c r="D7" s="151"/>
      <c r="E7" s="151" t="s">
        <v>5</v>
      </c>
      <c r="F7" s="152"/>
      <c r="G7" s="152" t="s">
        <v>26</v>
      </c>
      <c r="H7" s="152" t="s">
        <v>24</v>
      </c>
      <c r="I7" s="152" t="s">
        <v>6</v>
      </c>
      <c r="J7" s="152" t="s">
        <v>25</v>
      </c>
      <c r="K7" s="152" t="s">
        <v>7</v>
      </c>
      <c r="L7" s="152" t="s">
        <v>107</v>
      </c>
      <c r="M7" s="152" t="s">
        <v>111</v>
      </c>
      <c r="N7" s="184"/>
    </row>
    <row r="8" spans="1:14" ht="18" customHeight="1">
      <c r="A8" s="147"/>
      <c r="B8" s="180"/>
      <c r="C8" s="181"/>
      <c r="D8" s="151"/>
      <c r="E8" s="151"/>
      <c r="F8" s="151"/>
      <c r="G8" s="151"/>
      <c r="H8" s="151"/>
      <c r="I8" s="151"/>
      <c r="J8" s="151"/>
      <c r="K8" s="151"/>
      <c r="L8" s="151"/>
      <c r="M8" s="151"/>
      <c r="N8" s="184"/>
    </row>
    <row r="9" spans="1:14" ht="18" customHeight="1">
      <c r="A9" s="147"/>
      <c r="B9" s="182"/>
      <c r="C9" s="183"/>
      <c r="D9" s="153" t="s">
        <v>9</v>
      </c>
      <c r="E9" s="153" t="s">
        <v>10</v>
      </c>
      <c r="F9" s="153" t="s">
        <v>22</v>
      </c>
      <c r="G9" s="153" t="s">
        <v>11</v>
      </c>
      <c r="H9" s="153" t="s">
        <v>12</v>
      </c>
      <c r="I9" s="153" t="s">
        <v>13</v>
      </c>
      <c r="J9" s="153" t="s">
        <v>14</v>
      </c>
      <c r="K9" s="153" t="s">
        <v>15</v>
      </c>
      <c r="L9" s="153" t="s">
        <v>108</v>
      </c>
      <c r="M9" s="153" t="s">
        <v>109</v>
      </c>
      <c r="N9" s="160"/>
    </row>
    <row r="10" spans="1:14" ht="18" customHeight="1">
      <c r="A10" s="129"/>
      <c r="B10" s="186" t="s">
        <v>23</v>
      </c>
      <c r="C10" s="187"/>
      <c r="D10" s="154" t="s">
        <v>16</v>
      </c>
      <c r="E10" s="154" t="s">
        <v>16</v>
      </c>
      <c r="F10" s="154" t="s">
        <v>16</v>
      </c>
      <c r="G10" s="154" t="s">
        <v>16</v>
      </c>
      <c r="H10" s="154" t="s">
        <v>16</v>
      </c>
      <c r="I10" s="154" t="s">
        <v>16</v>
      </c>
      <c r="J10" s="154" t="s">
        <v>16</v>
      </c>
      <c r="K10" s="154" t="s">
        <v>16</v>
      </c>
      <c r="L10" s="154" t="s">
        <v>16</v>
      </c>
      <c r="M10" s="154" t="s">
        <v>16</v>
      </c>
      <c r="N10" s="161"/>
    </row>
    <row r="11" spans="1:14" ht="18" customHeight="1">
      <c r="A11" s="129"/>
      <c r="B11" s="188"/>
      <c r="C11" s="189"/>
      <c r="D11" s="155"/>
      <c r="E11" s="155"/>
      <c r="F11" s="147"/>
      <c r="G11" s="155"/>
      <c r="H11" s="155"/>
      <c r="I11" s="155"/>
      <c r="J11" s="155"/>
      <c r="K11" s="155"/>
      <c r="L11" s="155"/>
      <c r="M11" s="155"/>
      <c r="N11" s="161"/>
    </row>
    <row r="12" spans="1:14" ht="18" customHeight="1">
      <c r="A12" s="129"/>
      <c r="B12" s="188"/>
      <c r="C12" s="189"/>
      <c r="D12" s="155"/>
      <c r="E12" s="155"/>
      <c r="F12" s="155"/>
      <c r="G12" s="155"/>
      <c r="H12" s="155"/>
      <c r="I12" s="155"/>
      <c r="J12" s="155"/>
      <c r="K12" s="155"/>
      <c r="L12" s="155"/>
      <c r="M12" s="155"/>
      <c r="N12" s="161"/>
    </row>
    <row r="13" spans="1:14" ht="18" customHeight="1">
      <c r="A13" s="129"/>
      <c r="B13" s="188"/>
      <c r="C13" s="189"/>
      <c r="D13" s="155"/>
      <c r="E13" s="155"/>
      <c r="F13" s="155"/>
      <c r="G13" s="155"/>
      <c r="H13" s="155"/>
      <c r="I13" s="155"/>
      <c r="J13" s="155"/>
      <c r="K13" s="155"/>
      <c r="L13" s="155"/>
      <c r="M13" s="155"/>
      <c r="N13" s="161"/>
    </row>
    <row r="14" spans="1:14" ht="18" customHeight="1">
      <c r="A14" s="129"/>
      <c r="B14" s="188"/>
      <c r="C14" s="189"/>
      <c r="D14" s="156"/>
      <c r="E14" s="156"/>
      <c r="F14" s="157"/>
      <c r="G14" s="156"/>
      <c r="H14" s="156"/>
      <c r="I14" s="156"/>
      <c r="J14" s="156"/>
      <c r="K14" s="156"/>
      <c r="L14" s="155"/>
      <c r="M14" s="155"/>
      <c r="N14" s="161"/>
    </row>
    <row r="15" spans="1:14" ht="18" customHeight="1">
      <c r="A15" s="129"/>
      <c r="B15" s="188"/>
      <c r="C15" s="189"/>
      <c r="D15" s="140"/>
      <c r="E15" s="140"/>
      <c r="F15" s="162">
        <f>D15-E15</f>
        <v>0</v>
      </c>
      <c r="G15" s="140"/>
      <c r="H15" s="140"/>
      <c r="I15" s="162">
        <f>MIN(G15,H15)</f>
        <v>0</v>
      </c>
      <c r="J15" s="162">
        <f>MIN(F15,I15)</f>
        <v>0</v>
      </c>
      <c r="K15" s="141">
        <f>ROUNDDOWN(J15,-3)</f>
        <v>0</v>
      </c>
      <c r="L15" s="140"/>
      <c r="M15" s="162">
        <f>L15-K15</f>
        <v>0</v>
      </c>
      <c r="N15" s="161"/>
    </row>
    <row r="16" spans="1:14" ht="18" customHeight="1">
      <c r="A16" s="129"/>
      <c r="B16" s="188"/>
      <c r="C16" s="189"/>
      <c r="D16" s="155"/>
      <c r="E16" s="155"/>
      <c r="F16" s="155"/>
      <c r="G16" s="155"/>
      <c r="H16" s="155"/>
      <c r="I16" s="155"/>
      <c r="J16" s="155"/>
      <c r="K16" s="155"/>
      <c r="L16" s="155"/>
      <c r="M16" s="155"/>
      <c r="N16" s="161"/>
    </row>
    <row r="17" spans="1:14" ht="18" customHeight="1">
      <c r="A17" s="129"/>
      <c r="B17" s="188"/>
      <c r="C17" s="189"/>
      <c r="D17" s="155"/>
      <c r="E17" s="155"/>
      <c r="F17" s="155"/>
      <c r="G17" s="155"/>
      <c r="H17" s="155"/>
      <c r="I17" s="155"/>
      <c r="J17" s="155"/>
      <c r="K17" s="155"/>
      <c r="L17" s="155"/>
      <c r="M17" s="155"/>
      <c r="N17" s="161"/>
    </row>
    <row r="18" spans="1:14" ht="18" customHeight="1">
      <c r="A18" s="129"/>
      <c r="B18" s="188"/>
      <c r="C18" s="189"/>
      <c r="D18" s="155"/>
      <c r="E18" s="155"/>
      <c r="F18" s="155"/>
      <c r="G18" s="155"/>
      <c r="H18" s="155"/>
      <c r="I18" s="155"/>
      <c r="J18" s="155"/>
      <c r="K18" s="155"/>
      <c r="L18" s="155"/>
      <c r="M18" s="155"/>
      <c r="N18" s="161"/>
    </row>
    <row r="19" spans="1:14" ht="18" customHeight="1">
      <c r="A19" s="129"/>
      <c r="B19" s="188"/>
      <c r="C19" s="189"/>
      <c r="D19" s="155"/>
      <c r="E19" s="155"/>
      <c r="F19" s="155"/>
      <c r="G19" s="155"/>
      <c r="H19" s="155"/>
      <c r="I19" s="155"/>
      <c r="J19" s="155"/>
      <c r="K19" s="155"/>
      <c r="L19" s="155"/>
      <c r="M19" s="155"/>
      <c r="N19" s="161"/>
    </row>
    <row r="20" spans="1:14" ht="18" customHeight="1">
      <c r="A20" s="129"/>
      <c r="B20" s="190"/>
      <c r="C20" s="191"/>
      <c r="D20" s="155"/>
      <c r="E20" s="155"/>
      <c r="F20" s="155"/>
      <c r="G20" s="155"/>
      <c r="H20" s="155"/>
      <c r="I20" s="155"/>
      <c r="J20" s="155"/>
      <c r="K20" s="155"/>
      <c r="L20" s="155"/>
      <c r="M20" s="155"/>
      <c r="N20" s="161"/>
    </row>
    <row r="21" spans="1:14" ht="18" customHeight="1">
      <c r="A21" s="129"/>
      <c r="B21" s="174" t="s">
        <v>17</v>
      </c>
      <c r="C21" s="175"/>
      <c r="D21" s="163">
        <f>SUM(D11:D20)</f>
        <v>0</v>
      </c>
      <c r="E21" s="163">
        <f t="shared" ref="E21:I21" si="0">SUM(E11:E20)</f>
        <v>0</v>
      </c>
      <c r="F21" s="163">
        <f t="shared" si="0"/>
        <v>0</v>
      </c>
      <c r="G21" s="163">
        <f t="shared" si="0"/>
        <v>0</v>
      </c>
      <c r="H21" s="163">
        <f t="shared" si="0"/>
        <v>0</v>
      </c>
      <c r="I21" s="163">
        <f t="shared" si="0"/>
        <v>0</v>
      </c>
      <c r="J21" s="163">
        <f>SUM(J11:J20)</f>
        <v>0</v>
      </c>
      <c r="K21" s="163">
        <f>SUM(K11:K20)</f>
        <v>0</v>
      </c>
      <c r="L21" s="163">
        <f t="shared" ref="L21:M21" si="1">SUM(L11:L20)</f>
        <v>0</v>
      </c>
      <c r="M21" s="163">
        <f t="shared" si="1"/>
        <v>0</v>
      </c>
      <c r="N21" s="161"/>
    </row>
    <row r="22" spans="1:14" ht="18" customHeight="1">
      <c r="A22" s="129"/>
      <c r="B22" s="164"/>
      <c r="C22" s="164"/>
      <c r="D22" s="165"/>
      <c r="E22" s="165"/>
      <c r="F22" s="165"/>
      <c r="G22" s="165"/>
      <c r="H22" s="165"/>
      <c r="I22" s="165"/>
      <c r="J22" s="165"/>
      <c r="K22" s="165"/>
      <c r="L22" s="165"/>
      <c r="M22" s="166"/>
    </row>
    <row r="23" spans="1:14" ht="18" customHeight="1">
      <c r="A23" s="129"/>
      <c r="B23" s="176" t="s">
        <v>18</v>
      </c>
      <c r="C23" s="176"/>
      <c r="D23" s="176"/>
      <c r="E23" s="176"/>
      <c r="F23" s="176"/>
      <c r="G23" s="176"/>
      <c r="H23" s="176"/>
      <c r="I23" s="176"/>
      <c r="J23" s="176"/>
      <c r="K23" s="176"/>
      <c r="L23" s="166"/>
      <c r="M23" s="166"/>
    </row>
    <row r="24" spans="1:14" ht="18" customHeight="1">
      <c r="A24" s="129"/>
      <c r="B24" s="176" t="s">
        <v>19</v>
      </c>
      <c r="C24" s="176"/>
      <c r="D24" s="176"/>
      <c r="E24" s="176"/>
      <c r="F24" s="176"/>
      <c r="G24" s="176"/>
      <c r="H24" s="176"/>
      <c r="I24" s="176"/>
      <c r="J24" s="176"/>
      <c r="K24" s="176"/>
      <c r="L24" s="166"/>
      <c r="M24" s="166"/>
    </row>
    <row r="25" spans="1:14" ht="18" customHeight="1">
      <c r="A25" s="129"/>
      <c r="B25" s="176" t="s">
        <v>20</v>
      </c>
      <c r="C25" s="176"/>
      <c r="D25" s="176"/>
      <c r="E25" s="176"/>
      <c r="F25" s="176"/>
      <c r="G25" s="176"/>
      <c r="H25" s="176"/>
      <c r="I25" s="176"/>
      <c r="J25" s="176"/>
      <c r="K25" s="176"/>
      <c r="L25" s="166"/>
      <c r="M25" s="166"/>
    </row>
    <row r="26" spans="1:14" ht="18" customHeight="1">
      <c r="A26" s="129"/>
      <c r="B26" s="176" t="s">
        <v>21</v>
      </c>
      <c r="C26" s="176"/>
      <c r="D26" s="176"/>
      <c r="E26" s="176"/>
      <c r="F26" s="176"/>
      <c r="G26" s="176"/>
      <c r="H26" s="176"/>
      <c r="I26" s="176"/>
      <c r="J26" s="176"/>
      <c r="K26" s="176"/>
      <c r="L26" s="147"/>
      <c r="M26" s="147"/>
    </row>
    <row r="27" spans="1:14" ht="18" customHeight="1"/>
    <row r="28" spans="1:14" ht="18" customHeight="1"/>
  </sheetData>
  <sheetProtection algorithmName="SHA-512" hashValue="0DTBgbzl3HEaJJYr22f1q8H4BKD0T9PaR2kEXztA8N6yZAjJ0GWI7B4hYygjjZu9KCvayzfPqvcwGjLya/ltOg==" saltValue="PXMeZsJZGk72KZJU37+IhA==" spinCount="100000" sheet="1" objects="1" scenarios="1"/>
  <mergeCells count="11">
    <mergeCell ref="B1:K1"/>
    <mergeCell ref="B6:C9"/>
    <mergeCell ref="N7:N8"/>
    <mergeCell ref="B2:L2"/>
    <mergeCell ref="B10:C20"/>
    <mergeCell ref="I4:L4"/>
    <mergeCell ref="B21:C21"/>
    <mergeCell ref="B23:K23"/>
    <mergeCell ref="B24:K24"/>
    <mergeCell ref="B25:K25"/>
    <mergeCell ref="B26:K26"/>
  </mergeCells>
  <phoneticPr fontId="2"/>
  <printOptions horizontalCentered="1"/>
  <pageMargins left="0.39370078740157483" right="0.39370078740157483" top="0.98425196850393704" bottom="0.47244094488188981" header="0.51181102362204722" footer="0.51181102362204722"/>
  <pageSetup paperSize="9" scale="98"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1B979-6213-422F-AE0C-AB66F2F5BCAA}">
  <dimension ref="A1:M28"/>
  <sheetViews>
    <sheetView view="pageBreakPreview" zoomScaleNormal="100" zoomScaleSheetLayoutView="100" workbookViewId="0"/>
  </sheetViews>
  <sheetFormatPr defaultColWidth="9" defaultRowHeight="15"/>
  <cols>
    <col min="1" max="1" width="1.625" style="1" customWidth="1"/>
    <col min="2" max="3" width="9.875" style="1" customWidth="1"/>
    <col min="4" max="4" width="12.125" style="1" customWidth="1"/>
    <col min="5" max="5" width="13.25" style="1" bestFit="1" customWidth="1"/>
    <col min="6" max="13" width="12.125" style="1" customWidth="1"/>
    <col min="14" max="14" width="1.5" style="1" customWidth="1"/>
    <col min="15" max="16384" width="9" style="1"/>
  </cols>
  <sheetData>
    <row r="1" spans="1:13" ht="18" customHeight="1">
      <c r="A1" s="129"/>
      <c r="B1" s="172"/>
      <c r="C1" s="171"/>
      <c r="D1" s="171"/>
      <c r="E1" s="171"/>
      <c r="F1" s="171"/>
      <c r="G1" s="171"/>
      <c r="H1" s="171"/>
      <c r="I1" s="171"/>
      <c r="J1" s="171"/>
      <c r="K1" s="171"/>
      <c r="L1" s="129"/>
      <c r="M1" s="129"/>
    </row>
    <row r="2" spans="1:13" ht="30" customHeight="1">
      <c r="A2" s="129"/>
      <c r="B2" s="185" t="s">
        <v>105</v>
      </c>
      <c r="C2" s="185"/>
      <c r="D2" s="185"/>
      <c r="E2" s="185"/>
      <c r="F2" s="185"/>
      <c r="G2" s="185"/>
      <c r="H2" s="185"/>
      <c r="I2" s="185"/>
      <c r="J2" s="185"/>
      <c r="K2" s="185"/>
      <c r="L2" s="185"/>
      <c r="M2" s="146"/>
    </row>
    <row r="3" spans="1:13" ht="18" customHeight="1">
      <c r="A3" s="129"/>
      <c r="B3" s="130"/>
      <c r="C3" s="130"/>
      <c r="D3" s="130"/>
      <c r="E3" s="130"/>
      <c r="F3" s="130"/>
      <c r="G3" s="130"/>
      <c r="H3" s="130"/>
      <c r="I3" s="130"/>
      <c r="J3" s="130"/>
      <c r="K3" s="130"/>
      <c r="L3" s="130"/>
      <c r="M3" s="130"/>
    </row>
    <row r="4" spans="1:13" ht="18" customHeight="1">
      <c r="A4" s="129"/>
      <c r="B4" s="130"/>
      <c r="C4" s="130"/>
      <c r="D4" s="130"/>
      <c r="E4" s="130"/>
      <c r="F4" s="130"/>
      <c r="G4" s="130"/>
      <c r="H4" s="167" t="s">
        <v>95</v>
      </c>
      <c r="I4" s="192" t="s">
        <v>96</v>
      </c>
      <c r="J4" s="192"/>
      <c r="K4" s="192"/>
      <c r="L4" s="192"/>
      <c r="M4" s="130"/>
    </row>
    <row r="5" spans="1:13" ht="18" customHeight="1">
      <c r="A5" s="129"/>
      <c r="B5" s="131"/>
      <c r="C5" s="131"/>
      <c r="D5" s="131"/>
      <c r="E5" s="131"/>
      <c r="F5" s="131"/>
      <c r="G5" s="131"/>
      <c r="H5" s="131"/>
      <c r="I5" s="131"/>
      <c r="J5" s="131"/>
      <c r="K5" s="131"/>
      <c r="L5" s="131"/>
      <c r="M5" s="131"/>
    </row>
    <row r="6" spans="1:13" ht="18" customHeight="1">
      <c r="A6" s="129"/>
      <c r="B6" s="193" t="s">
        <v>0</v>
      </c>
      <c r="C6" s="194"/>
      <c r="D6" s="132" t="s">
        <v>1</v>
      </c>
      <c r="E6" s="132" t="s">
        <v>2</v>
      </c>
      <c r="F6" s="132" t="s">
        <v>3</v>
      </c>
      <c r="G6" s="132" t="s">
        <v>4</v>
      </c>
      <c r="H6" s="132"/>
      <c r="I6" s="132"/>
      <c r="J6" s="132"/>
      <c r="K6" s="132"/>
      <c r="L6" s="150"/>
      <c r="M6" s="150" t="s">
        <v>110</v>
      </c>
    </row>
    <row r="7" spans="1:13" ht="18" customHeight="1">
      <c r="A7" s="129"/>
      <c r="B7" s="195"/>
      <c r="C7" s="196"/>
      <c r="D7" s="133"/>
      <c r="E7" s="133" t="s">
        <v>5</v>
      </c>
      <c r="F7" s="134"/>
      <c r="G7" s="134" t="s">
        <v>26</v>
      </c>
      <c r="H7" s="134" t="s">
        <v>24</v>
      </c>
      <c r="I7" s="134" t="s">
        <v>6</v>
      </c>
      <c r="J7" s="134" t="s">
        <v>25</v>
      </c>
      <c r="K7" s="134" t="s">
        <v>7</v>
      </c>
      <c r="L7" s="152" t="s">
        <v>107</v>
      </c>
      <c r="M7" s="152" t="s">
        <v>111</v>
      </c>
    </row>
    <row r="8" spans="1:13" ht="18" customHeight="1">
      <c r="A8" s="129"/>
      <c r="B8" s="195"/>
      <c r="C8" s="196"/>
      <c r="D8" s="133"/>
      <c r="E8" s="133"/>
      <c r="F8" s="133"/>
      <c r="G8" s="133"/>
      <c r="H8" s="133"/>
      <c r="I8" s="133"/>
      <c r="J8" s="133"/>
      <c r="K8" s="133"/>
      <c r="L8" s="151"/>
      <c r="M8" s="151"/>
    </row>
    <row r="9" spans="1:13" ht="18" customHeight="1">
      <c r="A9" s="129"/>
      <c r="B9" s="197"/>
      <c r="C9" s="198"/>
      <c r="D9" s="135" t="s">
        <v>9</v>
      </c>
      <c r="E9" s="135" t="s">
        <v>10</v>
      </c>
      <c r="F9" s="135" t="s">
        <v>22</v>
      </c>
      <c r="G9" s="135" t="s">
        <v>11</v>
      </c>
      <c r="H9" s="135" t="s">
        <v>12</v>
      </c>
      <c r="I9" s="135" t="s">
        <v>13</v>
      </c>
      <c r="J9" s="135" t="s">
        <v>14</v>
      </c>
      <c r="K9" s="135" t="s">
        <v>15</v>
      </c>
      <c r="L9" s="153" t="s">
        <v>108</v>
      </c>
      <c r="M9" s="153" t="s">
        <v>109</v>
      </c>
    </row>
    <row r="10" spans="1:13" ht="18" customHeight="1">
      <c r="A10" s="129"/>
      <c r="B10" s="202" t="s">
        <v>23</v>
      </c>
      <c r="C10" s="203"/>
      <c r="D10" s="136" t="s">
        <v>16</v>
      </c>
      <c r="E10" s="136" t="s">
        <v>16</v>
      </c>
      <c r="F10" s="136" t="s">
        <v>16</v>
      </c>
      <c r="G10" s="136" t="s">
        <v>16</v>
      </c>
      <c r="H10" s="136" t="s">
        <v>16</v>
      </c>
      <c r="I10" s="136" t="s">
        <v>16</v>
      </c>
      <c r="J10" s="136" t="s">
        <v>16</v>
      </c>
      <c r="K10" s="136" t="s">
        <v>16</v>
      </c>
      <c r="L10" s="154" t="s">
        <v>16</v>
      </c>
      <c r="M10" s="154" t="s">
        <v>16</v>
      </c>
    </row>
    <row r="11" spans="1:13" ht="18" customHeight="1">
      <c r="A11" s="129"/>
      <c r="B11" s="204"/>
      <c r="C11" s="205"/>
      <c r="D11" s="137"/>
      <c r="E11" s="137"/>
      <c r="F11" s="129"/>
      <c r="G11" s="137"/>
      <c r="H11" s="137"/>
      <c r="I11" s="137"/>
      <c r="J11" s="137"/>
      <c r="K11" s="137"/>
      <c r="L11" s="155"/>
      <c r="M11" s="155"/>
    </row>
    <row r="12" spans="1:13" ht="18" customHeight="1">
      <c r="A12" s="129"/>
      <c r="B12" s="204"/>
      <c r="C12" s="205"/>
      <c r="D12" s="137"/>
      <c r="E12" s="137"/>
      <c r="F12" s="137"/>
      <c r="G12" s="137"/>
      <c r="H12" s="137"/>
      <c r="I12" s="137"/>
      <c r="J12" s="137"/>
      <c r="K12" s="137"/>
      <c r="L12" s="155"/>
      <c r="M12" s="155"/>
    </row>
    <row r="13" spans="1:13" ht="18" customHeight="1">
      <c r="A13" s="129"/>
      <c r="B13" s="204"/>
      <c r="C13" s="205"/>
      <c r="D13" s="137"/>
      <c r="E13" s="137"/>
      <c r="F13" s="137"/>
      <c r="G13" s="137"/>
      <c r="H13" s="137"/>
      <c r="I13" s="137"/>
      <c r="J13" s="137"/>
      <c r="K13" s="137"/>
      <c r="L13" s="155"/>
      <c r="M13" s="155"/>
    </row>
    <row r="14" spans="1:13" ht="18" customHeight="1">
      <c r="A14" s="129"/>
      <c r="B14" s="204"/>
      <c r="C14" s="205"/>
      <c r="D14" s="138"/>
      <c r="E14" s="138"/>
      <c r="F14" s="139"/>
      <c r="G14" s="138"/>
      <c r="H14" s="138"/>
      <c r="I14" s="138"/>
      <c r="J14" s="138"/>
      <c r="K14" s="138"/>
      <c r="L14" s="155"/>
      <c r="M14" s="155"/>
    </row>
    <row r="15" spans="1:13" ht="18" customHeight="1">
      <c r="A15" s="129"/>
      <c r="B15" s="204"/>
      <c r="C15" s="205"/>
      <c r="D15" s="140">
        <v>613722</v>
      </c>
      <c r="E15" s="140">
        <v>0</v>
      </c>
      <c r="F15" s="141">
        <f>D15-E15</f>
        <v>613722</v>
      </c>
      <c r="G15" s="140">
        <v>613722</v>
      </c>
      <c r="H15" s="140">
        <v>559200</v>
      </c>
      <c r="I15" s="141">
        <f>MIN(G15,H15)</f>
        <v>559200</v>
      </c>
      <c r="J15" s="141">
        <f>MIN(F15,I15)</f>
        <v>559200</v>
      </c>
      <c r="K15" s="141">
        <f>ROUNDDOWN(J15,-3)</f>
        <v>559000</v>
      </c>
      <c r="L15" s="173">
        <v>559000</v>
      </c>
      <c r="M15" s="162">
        <f>L15-K15</f>
        <v>0</v>
      </c>
    </row>
    <row r="16" spans="1:13" ht="18" customHeight="1">
      <c r="A16" s="129"/>
      <c r="B16" s="204"/>
      <c r="C16" s="205"/>
      <c r="D16" s="137"/>
      <c r="E16" s="137"/>
      <c r="F16" s="137"/>
      <c r="G16" s="137"/>
      <c r="H16" s="137"/>
      <c r="I16" s="137"/>
      <c r="J16" s="137"/>
      <c r="K16" s="137"/>
      <c r="L16" s="155"/>
      <c r="M16" s="155"/>
    </row>
    <row r="17" spans="1:13" ht="18" customHeight="1">
      <c r="A17" s="129"/>
      <c r="B17" s="204"/>
      <c r="C17" s="205"/>
      <c r="D17" s="137"/>
      <c r="E17" s="137"/>
      <c r="F17" s="137"/>
      <c r="G17" s="137"/>
      <c r="H17" s="137"/>
      <c r="I17" s="137"/>
      <c r="J17" s="137"/>
      <c r="K17" s="137"/>
      <c r="L17" s="155"/>
      <c r="M17" s="155"/>
    </row>
    <row r="18" spans="1:13" ht="18" customHeight="1">
      <c r="A18" s="129"/>
      <c r="B18" s="204"/>
      <c r="C18" s="205"/>
      <c r="D18" s="137"/>
      <c r="E18" s="137"/>
      <c r="F18" s="137"/>
      <c r="G18" s="137"/>
      <c r="H18" s="137"/>
      <c r="I18" s="137"/>
      <c r="J18" s="137"/>
      <c r="K18" s="137"/>
      <c r="L18" s="155"/>
      <c r="M18" s="155"/>
    </row>
    <row r="19" spans="1:13" ht="18" customHeight="1">
      <c r="A19" s="129"/>
      <c r="B19" s="204"/>
      <c r="C19" s="205"/>
      <c r="D19" s="137"/>
      <c r="E19" s="137"/>
      <c r="F19" s="137"/>
      <c r="G19" s="137"/>
      <c r="H19" s="137"/>
      <c r="I19" s="137"/>
      <c r="J19" s="137"/>
      <c r="K19" s="137"/>
      <c r="L19" s="155"/>
      <c r="M19" s="155"/>
    </row>
    <row r="20" spans="1:13" ht="18" customHeight="1">
      <c r="A20" s="129"/>
      <c r="B20" s="206"/>
      <c r="C20" s="207"/>
      <c r="D20" s="137"/>
      <c r="E20" s="137"/>
      <c r="F20" s="137"/>
      <c r="G20" s="137"/>
      <c r="H20" s="137"/>
      <c r="I20" s="137"/>
      <c r="J20" s="137"/>
      <c r="K20" s="137"/>
      <c r="L20" s="155"/>
      <c r="M20" s="155"/>
    </row>
    <row r="21" spans="1:13" ht="18" customHeight="1">
      <c r="A21" s="129"/>
      <c r="B21" s="200" t="s">
        <v>17</v>
      </c>
      <c r="C21" s="201"/>
      <c r="D21" s="142">
        <f>SUM(D11:D20)</f>
        <v>613722</v>
      </c>
      <c r="E21" s="142">
        <f t="shared" ref="E21:I21" si="0">SUM(E11:E20)</f>
        <v>0</v>
      </c>
      <c r="F21" s="142">
        <f t="shared" si="0"/>
        <v>613722</v>
      </c>
      <c r="G21" s="142">
        <f t="shared" si="0"/>
        <v>613722</v>
      </c>
      <c r="H21" s="142">
        <f t="shared" si="0"/>
        <v>559200</v>
      </c>
      <c r="I21" s="142">
        <f t="shared" si="0"/>
        <v>559200</v>
      </c>
      <c r="J21" s="142">
        <f>SUM(J11:J20)</f>
        <v>559200</v>
      </c>
      <c r="K21" s="142">
        <f>SUM(K11:K20)</f>
        <v>559000</v>
      </c>
      <c r="L21" s="163">
        <f t="shared" ref="L21:M21" si="1">SUM(L11:L20)</f>
        <v>559000</v>
      </c>
      <c r="M21" s="163">
        <f t="shared" si="1"/>
        <v>0</v>
      </c>
    </row>
    <row r="22" spans="1:13" ht="18" customHeight="1">
      <c r="A22" s="129"/>
      <c r="B22" s="143"/>
      <c r="C22" s="143"/>
      <c r="D22" s="144"/>
      <c r="E22" s="144"/>
      <c r="F22" s="144"/>
      <c r="G22" s="144"/>
      <c r="H22" s="144"/>
      <c r="I22" s="144"/>
      <c r="J22" s="144"/>
      <c r="K22" s="144"/>
      <c r="L22" s="144"/>
      <c r="M22" s="145"/>
    </row>
    <row r="23" spans="1:13" ht="18" customHeight="1">
      <c r="A23" s="129"/>
      <c r="B23" s="199" t="s">
        <v>18</v>
      </c>
      <c r="C23" s="199"/>
      <c r="D23" s="199"/>
      <c r="E23" s="199"/>
      <c r="F23" s="199"/>
      <c r="G23" s="199"/>
      <c r="H23" s="199"/>
      <c r="I23" s="199"/>
      <c r="J23" s="199"/>
      <c r="K23" s="199"/>
      <c r="L23" s="145"/>
      <c r="M23" s="145"/>
    </row>
    <row r="24" spans="1:13" ht="18" customHeight="1">
      <c r="A24" s="129"/>
      <c r="B24" s="199" t="s">
        <v>19</v>
      </c>
      <c r="C24" s="199"/>
      <c r="D24" s="199"/>
      <c r="E24" s="199"/>
      <c r="F24" s="199"/>
      <c r="G24" s="199"/>
      <c r="H24" s="199"/>
      <c r="I24" s="199"/>
      <c r="J24" s="199"/>
      <c r="K24" s="199"/>
      <c r="L24" s="145"/>
      <c r="M24" s="145"/>
    </row>
    <row r="25" spans="1:13" ht="18" customHeight="1">
      <c r="A25" s="129"/>
      <c r="B25" s="199" t="s">
        <v>20</v>
      </c>
      <c r="C25" s="199"/>
      <c r="D25" s="199"/>
      <c r="E25" s="199"/>
      <c r="F25" s="199"/>
      <c r="G25" s="199"/>
      <c r="H25" s="199"/>
      <c r="I25" s="199"/>
      <c r="J25" s="199"/>
      <c r="K25" s="199"/>
      <c r="L25" s="145"/>
      <c r="M25" s="145"/>
    </row>
    <row r="26" spans="1:13" ht="18" customHeight="1">
      <c r="A26" s="129"/>
      <c r="B26" s="199" t="s">
        <v>21</v>
      </c>
      <c r="C26" s="199"/>
      <c r="D26" s="199"/>
      <c r="E26" s="199"/>
      <c r="F26" s="199"/>
      <c r="G26" s="199"/>
      <c r="H26" s="199"/>
      <c r="I26" s="199"/>
      <c r="J26" s="199"/>
      <c r="K26" s="199"/>
      <c r="L26" s="129"/>
      <c r="M26" s="129"/>
    </row>
    <row r="27" spans="1:13" ht="18" customHeight="1"/>
    <row r="28" spans="1:13" ht="18" customHeight="1"/>
  </sheetData>
  <mergeCells count="9">
    <mergeCell ref="B2:L2"/>
    <mergeCell ref="B6:C9"/>
    <mergeCell ref="B26:K26"/>
    <mergeCell ref="B21:C21"/>
    <mergeCell ref="B23:K23"/>
    <mergeCell ref="B24:K24"/>
    <mergeCell ref="B25:K25"/>
    <mergeCell ref="B10:C20"/>
    <mergeCell ref="I4:L4"/>
  </mergeCells>
  <phoneticPr fontId="2"/>
  <printOptions horizontalCentered="1"/>
  <pageMargins left="0.39370078740157483" right="0.39370078740157483" top="0.98425196850393704" bottom="0.47244094488188981" header="0.51181102362204722" footer="0.51181102362204722"/>
  <pageSetup paperSize="9" scale="98" orientation="landscape"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B2FA5-6C2A-4A6B-B9ED-EF3165593CC2}">
  <sheetPr>
    <pageSetUpPr fitToPage="1"/>
  </sheetPr>
  <dimension ref="A1:J38"/>
  <sheetViews>
    <sheetView view="pageBreakPreview" zoomScale="85" zoomScaleNormal="70" zoomScaleSheetLayoutView="85" workbookViewId="0"/>
  </sheetViews>
  <sheetFormatPr defaultRowHeight="15"/>
  <cols>
    <col min="1" max="1" width="1.875" style="8" customWidth="1"/>
    <col min="2" max="2" width="33.625" style="8" customWidth="1"/>
    <col min="3" max="3" width="11.75" style="8" customWidth="1"/>
    <col min="4" max="4" width="15.75" style="8" customWidth="1"/>
    <col min="5" max="5" width="16.25" style="8" customWidth="1"/>
    <col min="6" max="6" width="18.25" style="8" customWidth="1"/>
    <col min="7" max="7" width="15.25" style="8" customWidth="1"/>
    <col min="8" max="8" width="17.5" style="8" customWidth="1"/>
    <col min="9" max="9" width="5.625" style="8" customWidth="1"/>
    <col min="10" max="10" width="17.5" style="8" customWidth="1"/>
    <col min="11" max="16384" width="9" style="8"/>
  </cols>
  <sheetData>
    <row r="1" spans="1:10">
      <c r="A1" s="49" t="s">
        <v>39</v>
      </c>
      <c r="B1" s="49"/>
      <c r="C1" s="49"/>
      <c r="D1" s="49"/>
      <c r="E1" s="49"/>
      <c r="F1" s="49"/>
      <c r="G1" s="49"/>
      <c r="H1" s="49"/>
      <c r="I1" s="49"/>
      <c r="J1" s="49"/>
    </row>
    <row r="2" spans="1:10" ht="15.75" thickBot="1">
      <c r="A2" s="49"/>
      <c r="B2" s="49"/>
      <c r="C2" s="49"/>
      <c r="D2" s="49"/>
      <c r="E2" s="49"/>
      <c r="F2" s="49"/>
      <c r="G2" s="49"/>
      <c r="H2" s="49"/>
      <c r="I2" s="49"/>
      <c r="J2" s="49"/>
    </row>
    <row r="3" spans="1:10" ht="24.75" customHeight="1" thickBot="1">
      <c r="A3" s="50" t="s">
        <v>40</v>
      </c>
      <c r="B3" s="50"/>
      <c r="C3" s="50"/>
      <c r="D3" s="50"/>
      <c r="E3" s="50"/>
      <c r="F3" s="170" t="s">
        <v>41</v>
      </c>
      <c r="G3" s="212"/>
      <c r="H3" s="213"/>
      <c r="I3" s="51"/>
      <c r="J3" s="51"/>
    </row>
    <row r="4" spans="1:10" ht="24.75" customHeight="1" thickBot="1">
      <c r="A4" s="104"/>
      <c r="B4" s="104"/>
      <c r="C4" s="49"/>
      <c r="D4" s="104"/>
      <c r="E4" s="49"/>
      <c r="F4" s="51" t="s">
        <v>42</v>
      </c>
      <c r="G4" s="214"/>
      <c r="H4" s="215"/>
      <c r="I4" s="215"/>
      <c r="J4" s="216"/>
    </row>
    <row r="5" spans="1:10" ht="20.25" customHeight="1" thickBot="1">
      <c r="A5" s="104"/>
      <c r="B5" s="49"/>
      <c r="C5" s="49"/>
      <c r="D5" s="49"/>
      <c r="E5" s="49"/>
      <c r="F5" s="49"/>
      <c r="G5" s="49"/>
      <c r="H5" s="49"/>
      <c r="I5" s="49"/>
      <c r="J5" s="49"/>
    </row>
    <row r="6" spans="1:10" ht="120">
      <c r="A6" s="52"/>
      <c r="B6" s="53" t="s">
        <v>43</v>
      </c>
      <c r="C6" s="54" t="s">
        <v>44</v>
      </c>
      <c r="D6" s="54" t="s">
        <v>45</v>
      </c>
      <c r="E6" s="54" t="s">
        <v>46</v>
      </c>
      <c r="F6" s="55" t="s">
        <v>47</v>
      </c>
      <c r="G6" s="56" t="s">
        <v>99</v>
      </c>
      <c r="H6" s="57" t="s">
        <v>100</v>
      </c>
      <c r="I6" s="49"/>
      <c r="J6" s="105" t="s">
        <v>48</v>
      </c>
    </row>
    <row r="7" spans="1:10" ht="34.5" customHeight="1">
      <c r="A7" s="106" t="s">
        <v>49</v>
      </c>
      <c r="B7" s="107"/>
      <c r="C7" s="108">
        <v>20</v>
      </c>
      <c r="D7" s="96"/>
      <c r="E7" s="77">
        <f>ROUNDUP(D7/C7,0)*5</f>
        <v>0</v>
      </c>
      <c r="F7" s="97"/>
      <c r="G7" s="78">
        <f>IF(F7&lt;&gt;"",ROUND(MIN(E7,F7),1)*4,0)</f>
        <v>0</v>
      </c>
      <c r="H7" s="79">
        <f>G7*6990</f>
        <v>0</v>
      </c>
      <c r="I7" s="65"/>
      <c r="J7" s="98"/>
    </row>
    <row r="8" spans="1:10" ht="34.5" customHeight="1">
      <c r="A8" s="106" t="s">
        <v>50</v>
      </c>
      <c r="B8" s="107"/>
      <c r="C8" s="108">
        <v>20</v>
      </c>
      <c r="D8" s="96"/>
      <c r="E8" s="77">
        <f t="shared" ref="E8:E27" si="0">ROUNDUP(D8/C8,0)*5</f>
        <v>0</v>
      </c>
      <c r="F8" s="97"/>
      <c r="G8" s="78">
        <f t="shared" ref="G8:G15" si="1">IF(F8&lt;&gt;"",ROUND(MIN(E8,F8),1)*4,0)</f>
        <v>0</v>
      </c>
      <c r="H8" s="79">
        <f t="shared" ref="H8:H27" si="2">G8*6990</f>
        <v>0</v>
      </c>
      <c r="I8" s="65"/>
      <c r="J8" s="98"/>
    </row>
    <row r="9" spans="1:10" ht="34.5" customHeight="1">
      <c r="A9" s="217" t="s">
        <v>51</v>
      </c>
      <c r="B9" s="218"/>
      <c r="C9" s="108">
        <v>30</v>
      </c>
      <c r="D9" s="96"/>
      <c r="E9" s="77">
        <f t="shared" si="0"/>
        <v>0</v>
      </c>
      <c r="F9" s="97"/>
      <c r="G9" s="78">
        <f>IF(F9&lt;&gt;"",ROUND(MIN(E9,F9),1)*4,0)</f>
        <v>0</v>
      </c>
      <c r="H9" s="79">
        <f t="shared" si="2"/>
        <v>0</v>
      </c>
      <c r="I9" s="65"/>
      <c r="J9" s="98"/>
    </row>
    <row r="10" spans="1:10" ht="34.5" customHeight="1">
      <c r="A10" s="106" t="s">
        <v>52</v>
      </c>
      <c r="B10" s="107"/>
      <c r="C10" s="108">
        <v>20</v>
      </c>
      <c r="D10" s="96"/>
      <c r="E10" s="77">
        <f t="shared" si="0"/>
        <v>0</v>
      </c>
      <c r="F10" s="97"/>
      <c r="G10" s="78">
        <f t="shared" si="1"/>
        <v>0</v>
      </c>
      <c r="H10" s="79">
        <f t="shared" si="2"/>
        <v>0</v>
      </c>
      <c r="I10" s="65"/>
      <c r="J10" s="98"/>
    </row>
    <row r="11" spans="1:10" ht="34.5" customHeight="1">
      <c r="A11" s="106" t="s">
        <v>53</v>
      </c>
      <c r="B11" s="107"/>
      <c r="C11" s="108">
        <v>30</v>
      </c>
      <c r="D11" s="96"/>
      <c r="E11" s="77">
        <f t="shared" si="0"/>
        <v>0</v>
      </c>
      <c r="F11" s="97"/>
      <c r="G11" s="78">
        <f t="shared" si="1"/>
        <v>0</v>
      </c>
      <c r="H11" s="79">
        <f t="shared" si="2"/>
        <v>0</v>
      </c>
      <c r="I11" s="65"/>
      <c r="J11" s="98"/>
    </row>
    <row r="12" spans="1:10" ht="34.5" customHeight="1">
      <c r="A12" s="106" t="s">
        <v>54</v>
      </c>
      <c r="B12" s="107"/>
      <c r="C12" s="108">
        <v>30</v>
      </c>
      <c r="D12" s="96"/>
      <c r="E12" s="77">
        <f t="shared" si="0"/>
        <v>0</v>
      </c>
      <c r="F12" s="97"/>
      <c r="G12" s="78">
        <f t="shared" si="1"/>
        <v>0</v>
      </c>
      <c r="H12" s="79">
        <f t="shared" si="2"/>
        <v>0</v>
      </c>
      <c r="I12" s="65"/>
      <c r="J12" s="98"/>
    </row>
    <row r="13" spans="1:10" ht="34.5" customHeight="1">
      <c r="A13" s="106" t="s">
        <v>55</v>
      </c>
      <c r="B13" s="107"/>
      <c r="C13" s="108">
        <v>25</v>
      </c>
      <c r="D13" s="96"/>
      <c r="E13" s="77">
        <f t="shared" si="0"/>
        <v>0</v>
      </c>
      <c r="F13" s="97"/>
      <c r="G13" s="78">
        <f t="shared" si="1"/>
        <v>0</v>
      </c>
      <c r="H13" s="79">
        <f t="shared" si="2"/>
        <v>0</v>
      </c>
      <c r="I13" s="65"/>
      <c r="J13" s="98"/>
    </row>
    <row r="14" spans="1:10" ht="34.5" customHeight="1">
      <c r="A14" s="106" t="s">
        <v>56</v>
      </c>
      <c r="B14" s="107"/>
      <c r="C14" s="109">
        <v>37.5</v>
      </c>
      <c r="D14" s="96"/>
      <c r="E14" s="77">
        <f t="shared" si="0"/>
        <v>0</v>
      </c>
      <c r="F14" s="97"/>
      <c r="G14" s="78">
        <f t="shared" si="1"/>
        <v>0</v>
      </c>
      <c r="H14" s="79">
        <f t="shared" si="2"/>
        <v>0</v>
      </c>
      <c r="I14" s="65"/>
      <c r="J14" s="98"/>
    </row>
    <row r="15" spans="1:10" ht="34.5" customHeight="1">
      <c r="A15" s="217" t="s">
        <v>57</v>
      </c>
      <c r="B15" s="218"/>
      <c r="C15" s="108">
        <v>30</v>
      </c>
      <c r="D15" s="96"/>
      <c r="E15" s="77">
        <f t="shared" si="0"/>
        <v>0</v>
      </c>
      <c r="F15" s="97"/>
      <c r="G15" s="78">
        <f t="shared" si="1"/>
        <v>0</v>
      </c>
      <c r="H15" s="79">
        <f t="shared" si="2"/>
        <v>0</v>
      </c>
      <c r="I15" s="65"/>
      <c r="J15" s="98"/>
    </row>
    <row r="16" spans="1:10" ht="20.25" customHeight="1">
      <c r="A16" s="110" t="s">
        <v>58</v>
      </c>
      <c r="B16" s="107"/>
      <c r="C16" s="111"/>
      <c r="D16" s="112"/>
      <c r="E16" s="113"/>
      <c r="F16" s="114"/>
      <c r="G16" s="115"/>
      <c r="H16" s="116"/>
      <c r="I16" s="65"/>
      <c r="J16" s="117"/>
    </row>
    <row r="17" spans="1:10" ht="34.5" customHeight="1">
      <c r="A17" s="118"/>
      <c r="B17" s="119" t="s">
        <v>59</v>
      </c>
      <c r="C17" s="108">
        <v>25</v>
      </c>
      <c r="D17" s="96"/>
      <c r="E17" s="77">
        <f t="shared" si="0"/>
        <v>0</v>
      </c>
      <c r="F17" s="97"/>
      <c r="G17" s="78">
        <f t="shared" ref="G17:G20" si="3">IF(F17&lt;&gt;"",ROUND(MIN(E17,F17),1)*4,0)</f>
        <v>0</v>
      </c>
      <c r="H17" s="79">
        <f t="shared" si="2"/>
        <v>0</v>
      </c>
      <c r="I17" s="65"/>
      <c r="J17" s="98"/>
    </row>
    <row r="18" spans="1:10" ht="34.5" customHeight="1">
      <c r="A18" s="118"/>
      <c r="B18" s="119" t="s">
        <v>60</v>
      </c>
      <c r="C18" s="108">
        <v>50</v>
      </c>
      <c r="D18" s="96"/>
      <c r="E18" s="77">
        <f t="shared" si="0"/>
        <v>0</v>
      </c>
      <c r="F18" s="97"/>
      <c r="G18" s="78">
        <f t="shared" si="3"/>
        <v>0</v>
      </c>
      <c r="H18" s="79">
        <f t="shared" si="2"/>
        <v>0</v>
      </c>
      <c r="I18" s="65"/>
      <c r="J18" s="98"/>
    </row>
    <row r="19" spans="1:10" ht="34.5" customHeight="1">
      <c r="A19" s="118"/>
      <c r="B19" s="120" t="s">
        <v>61</v>
      </c>
      <c r="C19" s="108">
        <v>50</v>
      </c>
      <c r="D19" s="96"/>
      <c r="E19" s="77">
        <f t="shared" si="0"/>
        <v>0</v>
      </c>
      <c r="F19" s="97"/>
      <c r="G19" s="78">
        <f t="shared" si="3"/>
        <v>0</v>
      </c>
      <c r="H19" s="79">
        <f t="shared" si="2"/>
        <v>0</v>
      </c>
      <c r="I19" s="65"/>
      <c r="J19" s="98"/>
    </row>
    <row r="20" spans="1:10" ht="34.5" customHeight="1">
      <c r="A20" s="121"/>
      <c r="B20" s="120" t="s">
        <v>62</v>
      </c>
      <c r="C20" s="108">
        <v>75</v>
      </c>
      <c r="D20" s="96"/>
      <c r="E20" s="77">
        <f t="shared" si="0"/>
        <v>0</v>
      </c>
      <c r="F20" s="97"/>
      <c r="G20" s="78">
        <f t="shared" si="3"/>
        <v>0</v>
      </c>
      <c r="H20" s="79">
        <f t="shared" si="2"/>
        <v>0</v>
      </c>
      <c r="I20" s="65"/>
      <c r="J20" s="98"/>
    </row>
    <row r="21" spans="1:10" ht="34.5" customHeight="1">
      <c r="A21" s="217" t="s">
        <v>63</v>
      </c>
      <c r="B21" s="218"/>
      <c r="C21" s="108">
        <v>10</v>
      </c>
      <c r="D21" s="96"/>
      <c r="E21" s="77">
        <f t="shared" si="0"/>
        <v>0</v>
      </c>
      <c r="F21" s="97"/>
      <c r="G21" s="78">
        <f>IF(F21&lt;&gt;"",ROUND(MIN(E21,F21),1)*4,0)</f>
        <v>0</v>
      </c>
      <c r="H21" s="79">
        <f>G21*6990</f>
        <v>0</v>
      </c>
      <c r="I21" s="65"/>
      <c r="J21" s="98"/>
    </row>
    <row r="22" spans="1:10" ht="20.25" customHeight="1">
      <c r="A22" s="110" t="s">
        <v>64</v>
      </c>
      <c r="B22" s="107"/>
      <c r="C22" s="111"/>
      <c r="D22" s="112"/>
      <c r="E22" s="113"/>
      <c r="F22" s="114"/>
      <c r="G22" s="115"/>
      <c r="H22" s="116"/>
      <c r="I22" s="65"/>
      <c r="J22" s="117"/>
    </row>
    <row r="23" spans="1:10" ht="34.5" customHeight="1">
      <c r="A23" s="118"/>
      <c r="B23" s="120" t="s">
        <v>65</v>
      </c>
      <c r="C23" s="108">
        <v>30</v>
      </c>
      <c r="D23" s="96"/>
      <c r="E23" s="77">
        <f t="shared" si="0"/>
        <v>0</v>
      </c>
      <c r="F23" s="97"/>
      <c r="G23" s="78">
        <f t="shared" ref="G23:G27" si="4">IF(F23&lt;&gt;"",ROUND(MIN(E23,F23),1)*4,0)</f>
        <v>0</v>
      </c>
      <c r="H23" s="79">
        <f t="shared" si="2"/>
        <v>0</v>
      </c>
      <c r="I23" s="65"/>
      <c r="J23" s="98"/>
    </row>
    <row r="24" spans="1:10" ht="34.5" customHeight="1">
      <c r="A24" s="118"/>
      <c r="B24" s="120" t="s">
        <v>66</v>
      </c>
      <c r="C24" s="108">
        <v>50</v>
      </c>
      <c r="D24" s="96"/>
      <c r="E24" s="77">
        <f t="shared" si="0"/>
        <v>0</v>
      </c>
      <c r="F24" s="97"/>
      <c r="G24" s="78">
        <f t="shared" si="4"/>
        <v>0</v>
      </c>
      <c r="H24" s="79">
        <f t="shared" si="2"/>
        <v>0</v>
      </c>
      <c r="I24" s="65"/>
      <c r="J24" s="98"/>
    </row>
    <row r="25" spans="1:10" ht="34.5" customHeight="1">
      <c r="A25" s="121"/>
      <c r="B25" s="120" t="s">
        <v>67</v>
      </c>
      <c r="C25" s="108">
        <v>75</v>
      </c>
      <c r="D25" s="96"/>
      <c r="E25" s="77">
        <f t="shared" si="0"/>
        <v>0</v>
      </c>
      <c r="F25" s="97"/>
      <c r="G25" s="78">
        <f t="shared" si="4"/>
        <v>0</v>
      </c>
      <c r="H25" s="79">
        <f t="shared" si="2"/>
        <v>0</v>
      </c>
      <c r="I25" s="65"/>
      <c r="J25" s="98"/>
    </row>
    <row r="26" spans="1:10" ht="34.5" customHeight="1">
      <c r="A26" s="219" t="s">
        <v>68</v>
      </c>
      <c r="B26" s="220"/>
      <c r="C26" s="108">
        <v>30</v>
      </c>
      <c r="D26" s="96"/>
      <c r="E26" s="77">
        <f t="shared" si="0"/>
        <v>0</v>
      </c>
      <c r="F26" s="97"/>
      <c r="G26" s="78">
        <f t="shared" si="4"/>
        <v>0</v>
      </c>
      <c r="H26" s="79">
        <f t="shared" si="2"/>
        <v>0</v>
      </c>
      <c r="I26" s="65"/>
      <c r="J26" s="98"/>
    </row>
    <row r="27" spans="1:10" ht="45" customHeight="1" thickBot="1">
      <c r="A27" s="208" t="s">
        <v>69</v>
      </c>
      <c r="B27" s="209"/>
      <c r="C27" s="122">
        <v>25</v>
      </c>
      <c r="D27" s="99"/>
      <c r="E27" s="83">
        <f t="shared" si="0"/>
        <v>0</v>
      </c>
      <c r="F27" s="100"/>
      <c r="G27" s="84">
        <f t="shared" si="4"/>
        <v>0</v>
      </c>
      <c r="H27" s="85">
        <f t="shared" si="2"/>
        <v>0</v>
      </c>
      <c r="I27" s="65"/>
      <c r="J27" s="101"/>
    </row>
    <row r="28" spans="1:10" ht="11.25" customHeight="1" thickBot="1">
      <c r="A28" s="49"/>
      <c r="B28" s="49"/>
      <c r="C28" s="49"/>
      <c r="D28" s="65"/>
      <c r="E28" s="65"/>
      <c r="F28" s="65"/>
      <c r="G28" s="65"/>
      <c r="H28" s="66"/>
      <c r="I28" s="65"/>
      <c r="J28" s="66"/>
    </row>
    <row r="29" spans="1:10" ht="34.5" customHeight="1" thickBot="1">
      <c r="A29" s="210" t="s">
        <v>70</v>
      </c>
      <c r="B29" s="211"/>
      <c r="C29" s="123"/>
      <c r="D29" s="124"/>
      <c r="E29" s="125"/>
      <c r="F29" s="102"/>
      <c r="G29" s="125"/>
      <c r="H29" s="125"/>
      <c r="I29" s="65"/>
      <c r="J29" s="103"/>
    </row>
    <row r="30" spans="1:10" ht="6.75" customHeight="1" thickBot="1">
      <c r="A30" s="49"/>
      <c r="B30" s="49"/>
      <c r="C30" s="49"/>
      <c r="D30" s="65"/>
      <c r="E30" s="65"/>
      <c r="F30" s="65"/>
      <c r="G30" s="65"/>
      <c r="H30" s="65"/>
      <c r="I30" s="65"/>
      <c r="J30" s="65"/>
    </row>
    <row r="31" spans="1:10" ht="26.25" customHeight="1" thickBot="1">
      <c r="A31" s="49"/>
      <c r="B31" s="49"/>
      <c r="C31" s="49"/>
      <c r="D31" s="65"/>
      <c r="E31" s="126" t="s">
        <v>71</v>
      </c>
      <c r="F31" s="127">
        <f>ROUND(SUM(F7:F29),1)</f>
        <v>0</v>
      </c>
      <c r="G31" s="126" t="s">
        <v>71</v>
      </c>
      <c r="H31" s="128">
        <f>SUM(H7:H29)</f>
        <v>0</v>
      </c>
      <c r="I31" s="126" t="s">
        <v>71</v>
      </c>
      <c r="J31" s="128">
        <f>SUM(J7:J29)</f>
        <v>0</v>
      </c>
    </row>
    <row r="32" spans="1:10" ht="21" customHeight="1">
      <c r="A32" s="49" t="s">
        <v>72</v>
      </c>
      <c r="B32" s="49"/>
      <c r="C32" s="49"/>
      <c r="D32" s="49"/>
      <c r="E32" s="49"/>
      <c r="F32" s="49"/>
      <c r="G32" s="87"/>
      <c r="H32" s="86"/>
      <c r="I32" s="87"/>
      <c r="J32" s="86"/>
    </row>
    <row r="33" spans="1:10" ht="21" customHeight="1">
      <c r="A33" s="49" t="s">
        <v>73</v>
      </c>
      <c r="B33" s="49"/>
      <c r="C33" s="49"/>
      <c r="D33" s="49"/>
      <c r="E33" s="49"/>
      <c r="F33" s="49"/>
      <c r="G33" s="87"/>
      <c r="H33" s="86"/>
      <c r="I33" s="87"/>
      <c r="J33" s="86"/>
    </row>
    <row r="34" spans="1:10" ht="21" customHeight="1">
      <c r="A34" s="49" t="s">
        <v>74</v>
      </c>
      <c r="B34" s="49"/>
      <c r="C34" s="49"/>
      <c r="D34" s="49"/>
      <c r="E34" s="49"/>
      <c r="F34" s="49"/>
      <c r="G34" s="49"/>
      <c r="H34" s="49"/>
      <c r="I34" s="49"/>
      <c r="J34" s="49"/>
    </row>
    <row r="35" spans="1:10" ht="21" customHeight="1">
      <c r="A35" s="65" t="s">
        <v>75</v>
      </c>
      <c r="B35" s="65"/>
      <c r="C35" s="65"/>
      <c r="D35" s="65"/>
      <c r="E35" s="65"/>
      <c r="F35" s="65"/>
      <c r="G35" s="65"/>
      <c r="H35" s="65"/>
      <c r="I35" s="65"/>
      <c r="J35" s="65"/>
    </row>
    <row r="36" spans="1:10" ht="21" customHeight="1">
      <c r="A36" s="65" t="s">
        <v>76</v>
      </c>
      <c r="B36" s="65"/>
      <c r="C36" s="65"/>
      <c r="D36" s="65"/>
      <c r="E36" s="65"/>
      <c r="F36" s="65"/>
      <c r="G36" s="65"/>
      <c r="H36" s="65"/>
      <c r="I36" s="65"/>
      <c r="J36" s="65"/>
    </row>
    <row r="37" spans="1:10" ht="21" customHeight="1">
      <c r="A37" s="49" t="s">
        <v>97</v>
      </c>
      <c r="B37" s="49"/>
      <c r="C37" s="49"/>
      <c r="D37" s="49"/>
      <c r="E37" s="49"/>
      <c r="F37" s="49"/>
      <c r="G37" s="49"/>
      <c r="H37" s="49"/>
      <c r="I37" s="49"/>
      <c r="J37" s="49"/>
    </row>
    <row r="38" spans="1:10" ht="21" customHeight="1">
      <c r="B38" s="49"/>
      <c r="C38" s="49"/>
      <c r="D38" s="49"/>
      <c r="E38" s="49"/>
      <c r="F38" s="49"/>
      <c r="G38" s="49"/>
      <c r="H38" s="49"/>
      <c r="I38" s="49"/>
      <c r="J38" s="49"/>
    </row>
  </sheetData>
  <sheetProtection algorithmName="SHA-512" hashValue="OpnSLQl7rVp3dCe8bYTyKyMLeKVuMv1NCR+Gpi4AriVZN9G28iUN/KQvoPfDc7/xGrl6IDzHysRM2Z4RZNoUcA==" saltValue="ogAShosKELAHy/Of3UhhEw==" spinCount="100000" sheet="1" objects="1" scenarios="1"/>
  <mergeCells count="8">
    <mergeCell ref="A27:B27"/>
    <mergeCell ref="A29:B29"/>
    <mergeCell ref="G3:H3"/>
    <mergeCell ref="G4:J4"/>
    <mergeCell ref="A9:B9"/>
    <mergeCell ref="A15:B15"/>
    <mergeCell ref="A21:B21"/>
    <mergeCell ref="A26:B26"/>
  </mergeCells>
  <phoneticPr fontId="2"/>
  <dataValidations count="1">
    <dataValidation type="custom" allowBlank="1" showInputMessage="1" showErrorMessage="1" sqref="C22:H22 C16:H16" xr:uid="{907EA776-79BD-4259-8440-769FE7752D13}">
      <formula1>""""""</formula1>
    </dataValidation>
  </dataValidations>
  <pageMargins left="0.55118110236220474" right="0.27559055118110237" top="0.47244094488188981" bottom="0.31496062992125984" header="0.31496062992125984" footer="0.31496062992125984"/>
  <pageSetup paperSize="9" scale="63"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BCD43-E1C1-4603-BB36-7CB8B0C2141D}">
  <sheetPr>
    <pageSetUpPr fitToPage="1"/>
  </sheetPr>
  <dimension ref="A1:J38"/>
  <sheetViews>
    <sheetView view="pageBreakPreview" zoomScale="85" zoomScaleNormal="70" zoomScaleSheetLayoutView="85" workbookViewId="0">
      <selection activeCell="L6" sqref="L6"/>
    </sheetView>
  </sheetViews>
  <sheetFormatPr defaultRowHeight="15"/>
  <cols>
    <col min="1" max="1" width="1.875" style="8" customWidth="1"/>
    <col min="2" max="2" width="33.625" style="8" customWidth="1"/>
    <col min="3" max="3" width="11.75" style="8" customWidth="1"/>
    <col min="4" max="4" width="15.75" style="8" customWidth="1"/>
    <col min="5" max="5" width="16.25" style="8" customWidth="1"/>
    <col min="6" max="6" width="18.25" style="8" customWidth="1"/>
    <col min="7" max="7" width="15.25" style="8" customWidth="1"/>
    <col min="8" max="8" width="17.5" style="8" customWidth="1"/>
    <col min="9" max="9" width="5.625" style="8" customWidth="1"/>
    <col min="10" max="10" width="17.5" style="8" customWidth="1"/>
    <col min="11" max="16384" width="9" style="8"/>
  </cols>
  <sheetData>
    <row r="1" spans="1:10">
      <c r="A1" s="49" t="s">
        <v>39</v>
      </c>
      <c r="B1" s="49"/>
      <c r="C1" s="49"/>
      <c r="D1" s="49"/>
      <c r="E1" s="49"/>
      <c r="F1" s="49"/>
      <c r="G1" s="49"/>
      <c r="H1" s="49"/>
      <c r="I1" s="49"/>
      <c r="J1" s="49"/>
    </row>
    <row r="2" spans="1:10" ht="15.75" thickBot="1">
      <c r="A2" s="49"/>
      <c r="B2" s="49"/>
      <c r="C2" s="49"/>
      <c r="D2" s="49"/>
      <c r="E2" s="49"/>
      <c r="F2" s="49"/>
      <c r="G2" s="49"/>
      <c r="H2" s="49"/>
      <c r="I2" s="49"/>
      <c r="J2" s="49"/>
    </row>
    <row r="3" spans="1:10" ht="24.75" customHeight="1" thickBot="1">
      <c r="A3" s="50" t="s">
        <v>40</v>
      </c>
      <c r="B3" s="50"/>
      <c r="C3" s="50"/>
      <c r="D3" s="50"/>
      <c r="E3" s="50"/>
      <c r="F3" s="170" t="s">
        <v>41</v>
      </c>
      <c r="G3" s="212" t="s">
        <v>101</v>
      </c>
      <c r="H3" s="213"/>
      <c r="I3" s="51"/>
      <c r="J3" s="51"/>
    </row>
    <row r="4" spans="1:10" ht="24.75" customHeight="1" thickBot="1">
      <c r="A4" s="104"/>
      <c r="B4" s="104"/>
      <c r="C4" s="49"/>
      <c r="D4" s="104"/>
      <c r="E4" s="49"/>
      <c r="F4" s="51" t="s">
        <v>42</v>
      </c>
      <c r="G4" s="214" t="s">
        <v>93</v>
      </c>
      <c r="H4" s="215"/>
      <c r="I4" s="215"/>
      <c r="J4" s="216"/>
    </row>
    <row r="5" spans="1:10" ht="20.25" customHeight="1" thickBot="1">
      <c r="A5" s="104"/>
      <c r="B5" s="49"/>
      <c r="C5" s="49"/>
      <c r="D5" s="49"/>
      <c r="E5" s="49"/>
      <c r="F5" s="49"/>
      <c r="G5" s="49"/>
      <c r="H5" s="49"/>
      <c r="I5" s="49"/>
      <c r="J5" s="49"/>
    </row>
    <row r="6" spans="1:10" ht="120">
      <c r="A6" s="52"/>
      <c r="B6" s="53" t="s">
        <v>43</v>
      </c>
      <c r="C6" s="54" t="s">
        <v>44</v>
      </c>
      <c r="D6" s="54" t="s">
        <v>45</v>
      </c>
      <c r="E6" s="54" t="s">
        <v>46</v>
      </c>
      <c r="F6" s="55" t="s">
        <v>47</v>
      </c>
      <c r="G6" s="56" t="s">
        <v>99</v>
      </c>
      <c r="H6" s="57" t="s">
        <v>100</v>
      </c>
      <c r="I6" s="49"/>
      <c r="J6" s="105" t="s">
        <v>48</v>
      </c>
    </row>
    <row r="7" spans="1:10" ht="34.5" customHeight="1">
      <c r="A7" s="106" t="s">
        <v>49</v>
      </c>
      <c r="B7" s="107"/>
      <c r="C7" s="108">
        <v>20</v>
      </c>
      <c r="D7" s="96">
        <v>19</v>
      </c>
      <c r="E7" s="77">
        <f>ROUNDUP(D7/C7,0)*5</f>
        <v>5</v>
      </c>
      <c r="F7" s="97">
        <v>5.3</v>
      </c>
      <c r="G7" s="78">
        <f>IF(F7&lt;&gt;"",ROUND(MIN(E7,F7),1)*4,0)</f>
        <v>20</v>
      </c>
      <c r="H7" s="79">
        <f>G7*6990</f>
        <v>139800</v>
      </c>
      <c r="I7" s="65"/>
      <c r="J7" s="98">
        <v>117432</v>
      </c>
    </row>
    <row r="8" spans="1:10" ht="34.5" customHeight="1">
      <c r="A8" s="106" t="s">
        <v>50</v>
      </c>
      <c r="B8" s="107"/>
      <c r="C8" s="108">
        <v>20</v>
      </c>
      <c r="D8" s="96"/>
      <c r="E8" s="77">
        <f t="shared" ref="E8:E27" si="0">ROUNDUP(D8/C8,0)*5</f>
        <v>0</v>
      </c>
      <c r="F8" s="97"/>
      <c r="G8" s="78">
        <f t="shared" ref="G8:G15" si="1">IF(F8&lt;&gt;"",ROUND(MIN(E8,F8),1)*4,0)</f>
        <v>0</v>
      </c>
      <c r="H8" s="79">
        <f t="shared" ref="H8:H27" si="2">G8*6990</f>
        <v>0</v>
      </c>
      <c r="I8" s="65"/>
      <c r="J8" s="98"/>
    </row>
    <row r="9" spans="1:10" ht="34.5" customHeight="1">
      <c r="A9" s="217" t="s">
        <v>51</v>
      </c>
      <c r="B9" s="218"/>
      <c r="C9" s="108">
        <v>30</v>
      </c>
      <c r="D9" s="96"/>
      <c r="E9" s="77">
        <f t="shared" si="0"/>
        <v>0</v>
      </c>
      <c r="F9" s="97"/>
      <c r="G9" s="78">
        <f>IF(F9&lt;&gt;"",ROUND(MIN(E9,F9),1)*4,0)</f>
        <v>0</v>
      </c>
      <c r="H9" s="79">
        <f t="shared" si="2"/>
        <v>0</v>
      </c>
      <c r="I9" s="65"/>
      <c r="J9" s="98"/>
    </row>
    <row r="10" spans="1:10" ht="34.5" customHeight="1">
      <c r="A10" s="106" t="s">
        <v>52</v>
      </c>
      <c r="B10" s="107"/>
      <c r="C10" s="108">
        <v>20</v>
      </c>
      <c r="D10" s="96">
        <v>43</v>
      </c>
      <c r="E10" s="77">
        <f t="shared" si="0"/>
        <v>15</v>
      </c>
      <c r="F10" s="97">
        <v>16</v>
      </c>
      <c r="G10" s="78">
        <f t="shared" si="1"/>
        <v>60</v>
      </c>
      <c r="H10" s="79">
        <f t="shared" si="2"/>
        <v>419400</v>
      </c>
      <c r="I10" s="65"/>
      <c r="J10" s="98">
        <v>447360</v>
      </c>
    </row>
    <row r="11" spans="1:10" ht="34.5" customHeight="1">
      <c r="A11" s="106" t="s">
        <v>53</v>
      </c>
      <c r="B11" s="107"/>
      <c r="C11" s="108">
        <v>30</v>
      </c>
      <c r="D11" s="96"/>
      <c r="E11" s="77">
        <f t="shared" si="0"/>
        <v>0</v>
      </c>
      <c r="F11" s="97"/>
      <c r="G11" s="78">
        <f t="shared" si="1"/>
        <v>0</v>
      </c>
      <c r="H11" s="79">
        <f t="shared" si="2"/>
        <v>0</v>
      </c>
      <c r="I11" s="65"/>
      <c r="J11" s="98"/>
    </row>
    <row r="12" spans="1:10" ht="34.5" customHeight="1">
      <c r="A12" s="106" t="s">
        <v>54</v>
      </c>
      <c r="B12" s="107"/>
      <c r="C12" s="108">
        <v>30</v>
      </c>
      <c r="D12" s="96"/>
      <c r="E12" s="77">
        <f t="shared" si="0"/>
        <v>0</v>
      </c>
      <c r="F12" s="97"/>
      <c r="G12" s="78">
        <f t="shared" si="1"/>
        <v>0</v>
      </c>
      <c r="H12" s="79">
        <f t="shared" si="2"/>
        <v>0</v>
      </c>
      <c r="I12" s="65"/>
      <c r="J12" s="98"/>
    </row>
    <row r="13" spans="1:10" ht="34.5" customHeight="1">
      <c r="A13" s="106" t="s">
        <v>55</v>
      </c>
      <c r="B13" s="107"/>
      <c r="C13" s="108">
        <v>25</v>
      </c>
      <c r="D13" s="96"/>
      <c r="E13" s="77">
        <f t="shared" si="0"/>
        <v>0</v>
      </c>
      <c r="F13" s="97"/>
      <c r="G13" s="78">
        <f t="shared" si="1"/>
        <v>0</v>
      </c>
      <c r="H13" s="79">
        <f t="shared" si="2"/>
        <v>0</v>
      </c>
      <c r="I13" s="65"/>
      <c r="J13" s="98"/>
    </row>
    <row r="14" spans="1:10" ht="34.5" customHeight="1">
      <c r="A14" s="106" t="s">
        <v>56</v>
      </c>
      <c r="B14" s="107"/>
      <c r="C14" s="109">
        <v>37.5</v>
      </c>
      <c r="D14" s="96"/>
      <c r="E14" s="77">
        <f t="shared" si="0"/>
        <v>0</v>
      </c>
      <c r="F14" s="97"/>
      <c r="G14" s="78">
        <f t="shared" si="1"/>
        <v>0</v>
      </c>
      <c r="H14" s="79">
        <f t="shared" si="2"/>
        <v>0</v>
      </c>
      <c r="I14" s="65"/>
      <c r="J14" s="98"/>
    </row>
    <row r="15" spans="1:10" ht="34.5" customHeight="1">
      <c r="A15" s="217" t="s">
        <v>57</v>
      </c>
      <c r="B15" s="218"/>
      <c r="C15" s="108">
        <v>30</v>
      </c>
      <c r="D15" s="96"/>
      <c r="E15" s="77">
        <f t="shared" si="0"/>
        <v>0</v>
      </c>
      <c r="F15" s="97"/>
      <c r="G15" s="78">
        <f t="shared" si="1"/>
        <v>0</v>
      </c>
      <c r="H15" s="79">
        <f t="shared" si="2"/>
        <v>0</v>
      </c>
      <c r="I15" s="65"/>
      <c r="J15" s="98"/>
    </row>
    <row r="16" spans="1:10" ht="20.25" customHeight="1">
      <c r="A16" s="110" t="s">
        <v>58</v>
      </c>
      <c r="B16" s="107"/>
      <c r="C16" s="111"/>
      <c r="D16" s="112"/>
      <c r="E16" s="113"/>
      <c r="F16" s="114"/>
      <c r="G16" s="115"/>
      <c r="H16" s="116"/>
      <c r="I16" s="65"/>
      <c r="J16" s="117"/>
    </row>
    <row r="17" spans="1:10" ht="34.5" customHeight="1">
      <c r="A17" s="118"/>
      <c r="B17" s="119" t="s">
        <v>59</v>
      </c>
      <c r="C17" s="108">
        <v>25</v>
      </c>
      <c r="D17" s="96"/>
      <c r="E17" s="77">
        <f t="shared" si="0"/>
        <v>0</v>
      </c>
      <c r="F17" s="97"/>
      <c r="G17" s="78">
        <f t="shared" ref="G17:G20" si="3">IF(F17&lt;&gt;"",ROUND(MIN(E17,F17),1)*4,0)</f>
        <v>0</v>
      </c>
      <c r="H17" s="79">
        <f t="shared" si="2"/>
        <v>0</v>
      </c>
      <c r="I17" s="65"/>
      <c r="J17" s="98"/>
    </row>
    <row r="18" spans="1:10" ht="34.5" customHeight="1">
      <c r="A18" s="118"/>
      <c r="B18" s="119" t="s">
        <v>60</v>
      </c>
      <c r="C18" s="108">
        <v>50</v>
      </c>
      <c r="D18" s="96"/>
      <c r="E18" s="77">
        <f t="shared" si="0"/>
        <v>0</v>
      </c>
      <c r="F18" s="97"/>
      <c r="G18" s="78">
        <f t="shared" si="3"/>
        <v>0</v>
      </c>
      <c r="H18" s="79">
        <f t="shared" si="2"/>
        <v>0</v>
      </c>
      <c r="I18" s="65"/>
      <c r="J18" s="98"/>
    </row>
    <row r="19" spans="1:10" ht="34.5" customHeight="1">
      <c r="A19" s="118"/>
      <c r="B19" s="120" t="s">
        <v>61</v>
      </c>
      <c r="C19" s="108">
        <v>50</v>
      </c>
      <c r="D19" s="96"/>
      <c r="E19" s="77">
        <f t="shared" si="0"/>
        <v>0</v>
      </c>
      <c r="F19" s="97"/>
      <c r="G19" s="78">
        <f t="shared" si="3"/>
        <v>0</v>
      </c>
      <c r="H19" s="79">
        <f t="shared" si="2"/>
        <v>0</v>
      </c>
      <c r="I19" s="65"/>
      <c r="J19" s="98"/>
    </row>
    <row r="20" spans="1:10" ht="34.5" customHeight="1">
      <c r="A20" s="121"/>
      <c r="B20" s="120" t="s">
        <v>62</v>
      </c>
      <c r="C20" s="108">
        <v>75</v>
      </c>
      <c r="D20" s="96"/>
      <c r="E20" s="77">
        <f t="shared" si="0"/>
        <v>0</v>
      </c>
      <c r="F20" s="97"/>
      <c r="G20" s="78">
        <f t="shared" si="3"/>
        <v>0</v>
      </c>
      <c r="H20" s="79">
        <f t="shared" si="2"/>
        <v>0</v>
      </c>
      <c r="I20" s="65"/>
      <c r="J20" s="98"/>
    </row>
    <row r="21" spans="1:10" ht="34.5" customHeight="1">
      <c r="A21" s="217" t="s">
        <v>63</v>
      </c>
      <c r="B21" s="218"/>
      <c r="C21" s="108">
        <v>10</v>
      </c>
      <c r="D21" s="96"/>
      <c r="E21" s="77">
        <f t="shared" si="0"/>
        <v>0</v>
      </c>
      <c r="F21" s="97"/>
      <c r="G21" s="78">
        <f>IF(F21&lt;&gt;"",ROUND(MIN(E21,F21),1)*4,0)</f>
        <v>0</v>
      </c>
      <c r="H21" s="79">
        <f>G21*6990</f>
        <v>0</v>
      </c>
      <c r="I21" s="65"/>
      <c r="J21" s="98"/>
    </row>
    <row r="22" spans="1:10" ht="20.25" customHeight="1">
      <c r="A22" s="110" t="s">
        <v>64</v>
      </c>
      <c r="B22" s="107"/>
      <c r="C22" s="111"/>
      <c r="D22" s="112"/>
      <c r="E22" s="113"/>
      <c r="F22" s="114"/>
      <c r="G22" s="115"/>
      <c r="H22" s="116"/>
      <c r="I22" s="65"/>
      <c r="J22" s="117"/>
    </row>
    <row r="23" spans="1:10" ht="34.5" customHeight="1">
      <c r="A23" s="118"/>
      <c r="B23" s="120" t="s">
        <v>65</v>
      </c>
      <c r="C23" s="108">
        <v>30</v>
      </c>
      <c r="D23" s="96"/>
      <c r="E23" s="77">
        <f t="shared" si="0"/>
        <v>0</v>
      </c>
      <c r="F23" s="97"/>
      <c r="G23" s="78">
        <f t="shared" ref="G23:G27" si="4">IF(F23&lt;&gt;"",ROUND(MIN(E23,F23),1)*4,0)</f>
        <v>0</v>
      </c>
      <c r="H23" s="79">
        <f t="shared" si="2"/>
        <v>0</v>
      </c>
      <c r="I23" s="65"/>
      <c r="J23" s="98"/>
    </row>
    <row r="24" spans="1:10" ht="34.5" customHeight="1">
      <c r="A24" s="118"/>
      <c r="B24" s="120" t="s">
        <v>66</v>
      </c>
      <c r="C24" s="108">
        <v>50</v>
      </c>
      <c r="D24" s="96"/>
      <c r="E24" s="77">
        <f t="shared" si="0"/>
        <v>0</v>
      </c>
      <c r="F24" s="97"/>
      <c r="G24" s="78">
        <f t="shared" si="4"/>
        <v>0</v>
      </c>
      <c r="H24" s="79">
        <f t="shared" si="2"/>
        <v>0</v>
      </c>
      <c r="I24" s="65"/>
      <c r="J24" s="98"/>
    </row>
    <row r="25" spans="1:10" ht="34.5" customHeight="1">
      <c r="A25" s="121"/>
      <c r="B25" s="120" t="s">
        <v>67</v>
      </c>
      <c r="C25" s="108">
        <v>75</v>
      </c>
      <c r="D25" s="96"/>
      <c r="E25" s="77">
        <f t="shared" si="0"/>
        <v>0</v>
      </c>
      <c r="F25" s="97"/>
      <c r="G25" s="78">
        <f t="shared" si="4"/>
        <v>0</v>
      </c>
      <c r="H25" s="79">
        <f t="shared" si="2"/>
        <v>0</v>
      </c>
      <c r="I25" s="65"/>
      <c r="J25" s="98"/>
    </row>
    <row r="26" spans="1:10" ht="34.5" customHeight="1">
      <c r="A26" s="219" t="s">
        <v>68</v>
      </c>
      <c r="B26" s="220"/>
      <c r="C26" s="108">
        <v>30</v>
      </c>
      <c r="D26" s="96"/>
      <c r="E26" s="77">
        <f t="shared" si="0"/>
        <v>0</v>
      </c>
      <c r="F26" s="97"/>
      <c r="G26" s="78">
        <f t="shared" si="4"/>
        <v>0</v>
      </c>
      <c r="H26" s="79">
        <f t="shared" si="2"/>
        <v>0</v>
      </c>
      <c r="I26" s="65"/>
      <c r="J26" s="98"/>
    </row>
    <row r="27" spans="1:10" ht="45" customHeight="1" thickBot="1">
      <c r="A27" s="208" t="s">
        <v>69</v>
      </c>
      <c r="B27" s="209"/>
      <c r="C27" s="122">
        <v>25</v>
      </c>
      <c r="D27" s="99"/>
      <c r="E27" s="83">
        <f t="shared" si="0"/>
        <v>0</v>
      </c>
      <c r="F27" s="100"/>
      <c r="G27" s="84">
        <f t="shared" si="4"/>
        <v>0</v>
      </c>
      <c r="H27" s="85">
        <f t="shared" si="2"/>
        <v>0</v>
      </c>
      <c r="I27" s="65"/>
      <c r="J27" s="101"/>
    </row>
    <row r="28" spans="1:10" ht="11.25" customHeight="1" thickBot="1">
      <c r="A28" s="49"/>
      <c r="B28" s="49"/>
      <c r="C28" s="49"/>
      <c r="D28" s="65"/>
      <c r="E28" s="65"/>
      <c r="F28" s="65"/>
      <c r="G28" s="65"/>
      <c r="H28" s="66"/>
      <c r="I28" s="65"/>
      <c r="J28" s="66"/>
    </row>
    <row r="29" spans="1:10" ht="34.5" customHeight="1" thickBot="1">
      <c r="A29" s="210" t="s">
        <v>70</v>
      </c>
      <c r="B29" s="211"/>
      <c r="C29" s="123"/>
      <c r="D29" s="124"/>
      <c r="E29" s="125"/>
      <c r="F29" s="102">
        <v>1.8</v>
      </c>
      <c r="G29" s="125"/>
      <c r="H29" s="125"/>
      <c r="I29" s="65"/>
      <c r="J29" s="103">
        <v>48930</v>
      </c>
    </row>
    <row r="30" spans="1:10" ht="6.75" customHeight="1" thickBot="1">
      <c r="A30" s="49"/>
      <c r="B30" s="49"/>
      <c r="C30" s="49"/>
      <c r="D30" s="65"/>
      <c r="E30" s="65"/>
      <c r="F30" s="65"/>
      <c r="G30" s="65"/>
      <c r="H30" s="65"/>
      <c r="I30" s="65"/>
      <c r="J30" s="65"/>
    </row>
    <row r="31" spans="1:10" ht="26.25" customHeight="1" thickBot="1">
      <c r="A31" s="49"/>
      <c r="B31" s="49"/>
      <c r="C31" s="49"/>
      <c r="D31" s="65"/>
      <c r="E31" s="126" t="s">
        <v>71</v>
      </c>
      <c r="F31" s="127">
        <f>ROUND(SUM(F7:F29),1)</f>
        <v>23.1</v>
      </c>
      <c r="G31" s="126" t="s">
        <v>71</v>
      </c>
      <c r="H31" s="128">
        <f>SUM(H7:H29)</f>
        <v>559200</v>
      </c>
      <c r="I31" s="126" t="s">
        <v>71</v>
      </c>
      <c r="J31" s="128">
        <f>SUM(J7:J29)</f>
        <v>613722</v>
      </c>
    </row>
    <row r="32" spans="1:10" ht="21" customHeight="1">
      <c r="A32" s="49" t="s">
        <v>72</v>
      </c>
      <c r="B32" s="49"/>
      <c r="C32" s="49"/>
      <c r="D32" s="49"/>
      <c r="E32" s="49"/>
      <c r="F32" s="49"/>
      <c r="G32" s="87"/>
      <c r="H32" s="86"/>
      <c r="I32" s="87"/>
      <c r="J32" s="86"/>
    </row>
    <row r="33" spans="1:10" ht="21" customHeight="1">
      <c r="A33" s="49" t="s">
        <v>73</v>
      </c>
      <c r="B33" s="49"/>
      <c r="C33" s="49"/>
      <c r="D33" s="49"/>
      <c r="E33" s="49"/>
      <c r="F33" s="49"/>
      <c r="G33" s="87"/>
      <c r="H33" s="86"/>
      <c r="I33" s="87"/>
      <c r="J33" s="86"/>
    </row>
    <row r="34" spans="1:10" ht="21" customHeight="1">
      <c r="A34" s="49" t="s">
        <v>74</v>
      </c>
      <c r="B34" s="49"/>
      <c r="C34" s="49"/>
      <c r="D34" s="49"/>
      <c r="E34" s="49"/>
      <c r="F34" s="49"/>
      <c r="G34" s="49"/>
      <c r="H34" s="49"/>
      <c r="I34" s="49"/>
      <c r="J34" s="49"/>
    </row>
    <row r="35" spans="1:10" ht="21" customHeight="1">
      <c r="A35" s="65" t="s">
        <v>75</v>
      </c>
      <c r="B35" s="65"/>
      <c r="C35" s="65"/>
      <c r="D35" s="65"/>
      <c r="E35" s="65"/>
      <c r="F35" s="65"/>
      <c r="G35" s="65"/>
      <c r="H35" s="65"/>
      <c r="I35" s="65"/>
      <c r="J35" s="65"/>
    </row>
    <row r="36" spans="1:10" ht="21" customHeight="1">
      <c r="A36" s="65" t="s">
        <v>76</v>
      </c>
      <c r="B36" s="65"/>
      <c r="C36" s="65"/>
      <c r="D36" s="65"/>
      <c r="E36" s="65"/>
      <c r="F36" s="65"/>
      <c r="G36" s="65"/>
      <c r="H36" s="65"/>
      <c r="I36" s="65"/>
      <c r="J36" s="65"/>
    </row>
    <row r="37" spans="1:10" ht="21" customHeight="1">
      <c r="A37" s="49" t="s">
        <v>97</v>
      </c>
      <c r="B37" s="49"/>
      <c r="C37" s="49"/>
      <c r="D37" s="49"/>
      <c r="E37" s="49"/>
      <c r="F37" s="49"/>
      <c r="G37" s="49"/>
      <c r="H37" s="49"/>
      <c r="I37" s="49"/>
      <c r="J37" s="49"/>
    </row>
    <row r="38" spans="1:10" ht="21" customHeight="1">
      <c r="B38" s="49"/>
      <c r="C38" s="49"/>
      <c r="D38" s="49"/>
      <c r="E38" s="49"/>
      <c r="F38" s="49"/>
      <c r="G38" s="49"/>
      <c r="H38" s="49"/>
      <c r="I38" s="49"/>
      <c r="J38" s="49"/>
    </row>
  </sheetData>
  <mergeCells count="8">
    <mergeCell ref="A27:B27"/>
    <mergeCell ref="A29:B29"/>
    <mergeCell ref="G3:H3"/>
    <mergeCell ref="G4:J4"/>
    <mergeCell ref="A9:B9"/>
    <mergeCell ref="A15:B15"/>
    <mergeCell ref="A21:B21"/>
    <mergeCell ref="A26:B26"/>
  </mergeCells>
  <phoneticPr fontId="2"/>
  <dataValidations count="1">
    <dataValidation type="custom" allowBlank="1" showInputMessage="1" showErrorMessage="1" sqref="C22:H22 C16:H16" xr:uid="{FCDA3981-7101-415C-AB4A-D5153C70C4D5}">
      <formula1>""""""</formula1>
    </dataValidation>
  </dataValidations>
  <pageMargins left="0.55118110236220474" right="0.27559055118110237" top="0.47244094488188981" bottom="0.31496062992125984" header="0.31496062992125984" footer="0.31496062992125984"/>
  <pageSetup paperSize="9" scale="63" orientation="portrait" cellComments="asDisplayed"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A531B-D2F5-4D99-AAA8-7ADB98A6E1CE}">
  <sheetPr>
    <pageSetUpPr fitToPage="1"/>
  </sheetPr>
  <dimension ref="A1:N21"/>
  <sheetViews>
    <sheetView view="pageBreakPreview" zoomScale="70" zoomScaleNormal="100" zoomScaleSheetLayoutView="70" workbookViewId="0"/>
  </sheetViews>
  <sheetFormatPr defaultRowHeight="15"/>
  <cols>
    <col min="1" max="1" width="2.375" style="8" customWidth="1"/>
    <col min="2" max="2" width="38.625" style="8" customWidth="1"/>
    <col min="3" max="3" width="13.375" style="8" customWidth="1"/>
    <col min="4" max="4" width="15.75" style="8" customWidth="1"/>
    <col min="5" max="5" width="16.25" style="8" customWidth="1"/>
    <col min="6" max="6" width="18.25" style="8" customWidth="1"/>
    <col min="7" max="7" width="15.25" style="8" customWidth="1"/>
    <col min="8" max="8" width="16.125" style="8" customWidth="1"/>
    <col min="9" max="9" width="5.625" style="8" customWidth="1"/>
    <col min="10" max="10" width="17.375" style="8" customWidth="1"/>
    <col min="11" max="16384" width="9" style="8"/>
  </cols>
  <sheetData>
    <row r="1" spans="1:13">
      <c r="A1" s="49" t="s">
        <v>77</v>
      </c>
      <c r="B1" s="49"/>
      <c r="C1" s="49"/>
      <c r="D1" s="49"/>
      <c r="E1" s="49"/>
      <c r="F1" s="49"/>
      <c r="G1" s="49"/>
      <c r="H1" s="49"/>
      <c r="I1" s="49"/>
      <c r="J1" s="49"/>
      <c r="K1" s="49"/>
      <c r="L1" s="49"/>
      <c r="M1" s="49"/>
    </row>
    <row r="2" spans="1:13" ht="15.75" thickBot="1">
      <c r="A2" s="49"/>
      <c r="B2" s="49"/>
      <c r="C2" s="49"/>
      <c r="D2" s="49"/>
      <c r="E2" s="49"/>
      <c r="F2" s="49"/>
      <c r="G2" s="49"/>
      <c r="H2" s="49"/>
      <c r="I2" s="49"/>
      <c r="J2" s="49"/>
      <c r="K2" s="49"/>
      <c r="L2" s="49"/>
      <c r="M2" s="49"/>
    </row>
    <row r="3" spans="1:13" ht="24.75" customHeight="1" thickBot="1">
      <c r="A3" s="50" t="s">
        <v>78</v>
      </c>
      <c r="B3" s="50"/>
      <c r="C3" s="50"/>
      <c r="D3" s="50"/>
      <c r="E3" s="49"/>
      <c r="F3" s="170" t="s">
        <v>41</v>
      </c>
      <c r="G3" s="221"/>
      <c r="H3" s="222"/>
      <c r="I3" s="51"/>
      <c r="J3" s="51"/>
      <c r="K3" s="49"/>
      <c r="L3" s="49"/>
      <c r="M3" s="49"/>
    </row>
    <row r="4" spans="1:13" ht="24.75" customHeight="1" thickBot="1">
      <c r="A4" s="49"/>
      <c r="B4" s="49"/>
      <c r="C4" s="49"/>
      <c r="D4" s="49"/>
      <c r="E4" s="49"/>
      <c r="F4" s="51" t="s">
        <v>42</v>
      </c>
      <c r="G4" s="223"/>
      <c r="H4" s="224"/>
      <c r="I4" s="224"/>
      <c r="J4" s="225"/>
      <c r="K4" s="49"/>
      <c r="L4" s="49"/>
      <c r="M4" s="49"/>
    </row>
    <row r="5" spans="1:13" ht="15.75" thickBot="1">
      <c r="A5" s="49"/>
      <c r="B5" s="49"/>
      <c r="C5" s="49"/>
      <c r="D5" s="49"/>
      <c r="E5" s="49"/>
      <c r="F5" s="49"/>
      <c r="G5" s="49"/>
      <c r="H5" s="49"/>
      <c r="I5" s="49"/>
      <c r="J5" s="49"/>
      <c r="K5" s="49"/>
      <c r="L5" s="49"/>
      <c r="M5" s="49"/>
    </row>
    <row r="6" spans="1:13" ht="135.75" customHeight="1">
      <c r="A6" s="52"/>
      <c r="B6" s="53"/>
      <c r="C6" s="54" t="s">
        <v>44</v>
      </c>
      <c r="D6" s="54" t="s">
        <v>79</v>
      </c>
      <c r="E6" s="54" t="s">
        <v>80</v>
      </c>
      <c r="F6" s="55" t="s">
        <v>81</v>
      </c>
      <c r="G6" s="56" t="s">
        <v>99</v>
      </c>
      <c r="H6" s="57" t="s">
        <v>100</v>
      </c>
      <c r="I6" s="49"/>
      <c r="J6" s="58" t="s">
        <v>82</v>
      </c>
      <c r="K6" s="49"/>
      <c r="L6" s="49"/>
      <c r="M6" s="49"/>
    </row>
    <row r="7" spans="1:13" ht="42" customHeight="1" thickBot="1">
      <c r="A7" s="59" t="s">
        <v>83</v>
      </c>
      <c r="B7" s="60"/>
      <c r="C7" s="61">
        <v>6</v>
      </c>
      <c r="D7" s="90"/>
      <c r="E7" s="62">
        <f>ROUNDUP(D7/6,0)</f>
        <v>0</v>
      </c>
      <c r="F7" s="91"/>
      <c r="G7" s="63">
        <f>IF(F7&lt;&gt;"",ROUND(MIN(E7,F7),1)*4,0)</f>
        <v>0</v>
      </c>
      <c r="H7" s="64">
        <f>G7*6990</f>
        <v>0</v>
      </c>
      <c r="I7" s="65"/>
      <c r="J7" s="92"/>
      <c r="K7" s="49"/>
      <c r="L7" s="49"/>
      <c r="M7" s="49"/>
    </row>
    <row r="8" spans="1:13" ht="15.75" thickBot="1">
      <c r="A8" s="49"/>
      <c r="B8" s="49"/>
      <c r="C8" s="49"/>
      <c r="D8" s="65"/>
      <c r="E8" s="65"/>
      <c r="F8" s="65"/>
      <c r="G8" s="65"/>
      <c r="H8" s="66"/>
      <c r="I8" s="65"/>
      <c r="J8" s="66"/>
      <c r="K8" s="49"/>
      <c r="L8" s="49"/>
      <c r="M8" s="49"/>
    </row>
    <row r="9" spans="1:13" ht="21.75" customHeight="1">
      <c r="A9" s="67" t="s">
        <v>84</v>
      </c>
      <c r="B9" s="52"/>
      <c r="C9" s="53"/>
      <c r="D9" s="68"/>
      <c r="E9" s="69"/>
      <c r="F9" s="70"/>
      <c r="G9" s="71"/>
      <c r="H9" s="72"/>
      <c r="I9" s="65"/>
      <c r="J9" s="73"/>
      <c r="K9" s="49"/>
      <c r="L9" s="49"/>
      <c r="M9" s="49"/>
    </row>
    <row r="10" spans="1:13" ht="84.75" customHeight="1">
      <c r="A10" s="74"/>
      <c r="B10" s="75" t="s">
        <v>85</v>
      </c>
      <c r="C10" s="76" t="s">
        <v>86</v>
      </c>
      <c r="D10" s="76" t="s">
        <v>86</v>
      </c>
      <c r="E10" s="77">
        <f>IF(AND(D10&gt;0,F10&gt;0,F11=0),2,0)</f>
        <v>0</v>
      </c>
      <c r="F10" s="93"/>
      <c r="G10" s="78">
        <f>IF(F10&lt;&gt;"",ROUND(MIN(E10,F10),1)*4,0)</f>
        <v>0</v>
      </c>
      <c r="H10" s="79">
        <f t="shared" ref="H10" si="0">G10*6990</f>
        <v>0</v>
      </c>
      <c r="I10" s="65"/>
      <c r="J10" s="94"/>
      <c r="K10" s="49"/>
      <c r="L10" s="49"/>
      <c r="M10" s="49"/>
    </row>
    <row r="11" spans="1:13" ht="84.75" customHeight="1" thickBot="1">
      <c r="A11" s="80"/>
      <c r="B11" s="81" t="s">
        <v>87</v>
      </c>
      <c r="C11" s="82" t="s">
        <v>88</v>
      </c>
      <c r="D11" s="82" t="s">
        <v>86</v>
      </c>
      <c r="E11" s="83">
        <f>IF(AND(D11&gt;0,F11&gt;0,F10=0),1,0)</f>
        <v>0</v>
      </c>
      <c r="F11" s="95"/>
      <c r="G11" s="84">
        <f>IF(F11&lt;&gt;"",ROUND(MIN(E11,F11),1)*4,0)</f>
        <v>0</v>
      </c>
      <c r="H11" s="85">
        <f>G11*6990</f>
        <v>0</v>
      </c>
      <c r="I11" s="65"/>
      <c r="J11" s="92"/>
      <c r="K11" s="49"/>
      <c r="L11" s="49"/>
      <c r="M11" s="49"/>
    </row>
    <row r="12" spans="1:13" ht="15.75" thickBot="1">
      <c r="A12" s="49"/>
      <c r="B12" s="49"/>
      <c r="C12" s="49"/>
      <c r="D12" s="49"/>
      <c r="E12" s="49"/>
      <c r="F12" s="49"/>
      <c r="G12" s="49"/>
      <c r="H12" s="86"/>
      <c r="I12" s="49"/>
      <c r="J12" s="86"/>
      <c r="K12" s="49"/>
      <c r="L12" s="49"/>
      <c r="M12" s="49"/>
    </row>
    <row r="13" spans="1:13" ht="24.75" customHeight="1" thickBot="1">
      <c r="A13" s="49"/>
      <c r="B13" s="49"/>
      <c r="C13" s="49"/>
      <c r="D13" s="49"/>
      <c r="E13" s="87" t="s">
        <v>71</v>
      </c>
      <c r="F13" s="88">
        <f>ROUND(SUM(F7:F11),1)</f>
        <v>0</v>
      </c>
      <c r="G13" s="87" t="s">
        <v>71</v>
      </c>
      <c r="H13" s="89">
        <f>SUM(H7:H11)</f>
        <v>0</v>
      </c>
      <c r="I13" s="87" t="s">
        <v>71</v>
      </c>
      <c r="J13" s="89">
        <f>SUM(J7:J11)</f>
        <v>0</v>
      </c>
      <c r="K13" s="49"/>
      <c r="L13" s="49"/>
      <c r="M13" s="49"/>
    </row>
    <row r="14" spans="1:13">
      <c r="A14" s="49" t="s">
        <v>72</v>
      </c>
      <c r="B14" s="49"/>
      <c r="C14" s="49"/>
      <c r="D14" s="49"/>
      <c r="E14" s="49"/>
      <c r="F14" s="49"/>
      <c r="G14" s="49"/>
      <c r="H14" s="49"/>
      <c r="I14" s="49"/>
      <c r="J14" s="49"/>
      <c r="K14" s="49"/>
      <c r="L14" s="49"/>
      <c r="M14" s="49"/>
    </row>
    <row r="15" spans="1:13" ht="21" customHeight="1">
      <c r="A15" s="49" t="s">
        <v>73</v>
      </c>
      <c r="B15" s="49"/>
      <c r="C15" s="49"/>
      <c r="D15" s="49"/>
      <c r="E15" s="49"/>
      <c r="F15" s="49"/>
      <c r="G15" s="49"/>
      <c r="H15" s="49"/>
      <c r="I15" s="49"/>
      <c r="J15" s="49"/>
      <c r="K15" s="49"/>
      <c r="L15" s="49"/>
      <c r="M15" s="49"/>
    </row>
    <row r="16" spans="1:13" ht="21" customHeight="1">
      <c r="A16" s="49" t="s">
        <v>89</v>
      </c>
      <c r="B16" s="49"/>
      <c r="C16" s="49"/>
      <c r="D16" s="49"/>
      <c r="E16" s="49"/>
      <c r="F16" s="49"/>
      <c r="G16" s="49"/>
      <c r="H16" s="49"/>
      <c r="I16" s="49"/>
      <c r="J16" s="49"/>
      <c r="K16" s="49"/>
      <c r="L16" s="49"/>
      <c r="M16" s="49"/>
    </row>
    <row r="17" spans="1:14" ht="21" customHeight="1">
      <c r="A17" s="49" t="s">
        <v>90</v>
      </c>
      <c r="B17" s="49"/>
      <c r="C17" s="49"/>
      <c r="D17" s="49"/>
      <c r="E17" s="49"/>
      <c r="F17" s="49"/>
      <c r="G17" s="49"/>
      <c r="H17" s="49"/>
      <c r="I17" s="49"/>
      <c r="J17" s="49"/>
      <c r="K17" s="49"/>
      <c r="L17" s="49"/>
      <c r="M17" s="49"/>
    </row>
    <row r="18" spans="1:14" ht="21" customHeight="1">
      <c r="A18" s="49"/>
      <c r="B18" s="49" t="s">
        <v>91</v>
      </c>
      <c r="C18" s="49"/>
      <c r="D18" s="49"/>
      <c r="E18" s="49"/>
      <c r="F18" s="49"/>
      <c r="G18" s="49"/>
      <c r="H18" s="49"/>
      <c r="I18" s="49"/>
      <c r="J18" s="49"/>
      <c r="K18" s="49"/>
      <c r="L18" s="49"/>
      <c r="M18" s="49"/>
    </row>
    <row r="19" spans="1:14" ht="21" customHeight="1">
      <c r="A19" s="65" t="s">
        <v>92</v>
      </c>
      <c r="B19" s="65"/>
      <c r="C19" s="65"/>
      <c r="D19" s="65"/>
      <c r="E19" s="65"/>
      <c r="F19" s="65"/>
      <c r="G19" s="65"/>
      <c r="H19" s="65"/>
      <c r="I19" s="65"/>
      <c r="J19" s="65"/>
      <c r="K19" s="65"/>
      <c r="L19" s="65"/>
      <c r="M19" s="65"/>
      <c r="N19" s="13"/>
    </row>
    <row r="20" spans="1:14" ht="21" customHeight="1">
      <c r="A20" s="49" t="s">
        <v>98</v>
      </c>
      <c r="B20" s="49"/>
      <c r="C20" s="49"/>
      <c r="D20" s="49"/>
      <c r="E20" s="49"/>
      <c r="F20" s="49"/>
      <c r="G20" s="49"/>
      <c r="H20" s="49"/>
      <c r="I20" s="49"/>
      <c r="J20" s="49"/>
      <c r="K20" s="49"/>
      <c r="L20" s="49"/>
      <c r="M20" s="49"/>
    </row>
    <row r="21" spans="1:14" ht="21" customHeight="1">
      <c r="B21" s="49"/>
      <c r="C21" s="49"/>
      <c r="D21" s="49"/>
      <c r="E21" s="49"/>
      <c r="F21" s="49"/>
      <c r="G21" s="49"/>
      <c r="H21" s="49"/>
      <c r="I21" s="49"/>
      <c r="J21" s="49"/>
      <c r="K21" s="49"/>
      <c r="L21" s="49"/>
      <c r="M21" s="49"/>
    </row>
  </sheetData>
  <sheetProtection algorithmName="SHA-512" hashValue="1PHKMMCRLc5ll/TkXdAsq+2vQAV3i3BwInwu80C6Jfak3fjmIgZvt4pyU3k2iHY3h7mzx1esTbI1oYbdek6QjQ==" saltValue="nC8+HiyLtbgNujG05dMNzA==" spinCount="100000" sheet="1" objects="1" scenarios="1"/>
  <mergeCells count="2">
    <mergeCell ref="G3:H3"/>
    <mergeCell ref="G4:J4"/>
  </mergeCells>
  <phoneticPr fontId="2"/>
  <dataValidations count="1">
    <dataValidation type="custom" allowBlank="1" showInputMessage="1" showErrorMessage="1" sqref="C9:H9" xr:uid="{9CCA1A9A-22AE-4437-B74A-00C6EEDF4825}">
      <formula1>""""""</formula1>
    </dataValidation>
  </dataValidations>
  <pageMargins left="0.7" right="0.7" top="0.75" bottom="0.33" header="0.3" footer="0.3"/>
  <pageSetup paperSize="9" scale="68"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8BF23-990E-496E-861D-CF695AEF963A}">
  <sheetPr>
    <pageSetUpPr fitToPage="1"/>
  </sheetPr>
  <dimension ref="A1:N21"/>
  <sheetViews>
    <sheetView view="pageBreakPreview" zoomScale="70" zoomScaleNormal="100" zoomScaleSheetLayoutView="70" workbookViewId="0"/>
  </sheetViews>
  <sheetFormatPr defaultRowHeight="15"/>
  <cols>
    <col min="1" max="1" width="2.375" style="8" customWidth="1"/>
    <col min="2" max="2" width="38.625" style="8" customWidth="1"/>
    <col min="3" max="3" width="13.375" style="8" customWidth="1"/>
    <col min="4" max="4" width="15.75" style="8" customWidth="1"/>
    <col min="5" max="5" width="16.25" style="8" customWidth="1"/>
    <col min="6" max="6" width="18.25" style="8" customWidth="1"/>
    <col min="7" max="7" width="15.25" style="8" customWidth="1"/>
    <col min="8" max="8" width="16.125" style="8" customWidth="1"/>
    <col min="9" max="9" width="5.625" style="8" customWidth="1"/>
    <col min="10" max="10" width="17.375" style="8" customWidth="1"/>
    <col min="11" max="16384" width="9" style="8"/>
  </cols>
  <sheetData>
    <row r="1" spans="1:10">
      <c r="A1" s="8" t="s">
        <v>77</v>
      </c>
    </row>
    <row r="2" spans="1:10" ht="15.75" thickBot="1"/>
    <row r="3" spans="1:10" ht="24.75" customHeight="1" thickBot="1">
      <c r="A3" s="48" t="s">
        <v>78</v>
      </c>
      <c r="B3" s="48"/>
      <c r="C3" s="48"/>
      <c r="D3" s="48"/>
      <c r="F3" s="169" t="s">
        <v>41</v>
      </c>
      <c r="G3" s="221" t="s">
        <v>101</v>
      </c>
      <c r="H3" s="222"/>
      <c r="I3" s="47"/>
      <c r="J3" s="47"/>
    </row>
    <row r="4" spans="1:10" ht="24.75" customHeight="1" thickBot="1">
      <c r="F4" s="47" t="s">
        <v>42</v>
      </c>
      <c r="G4" s="223" t="s">
        <v>94</v>
      </c>
      <c r="H4" s="224"/>
      <c r="I4" s="224"/>
      <c r="J4" s="225"/>
    </row>
    <row r="5" spans="1:10" ht="15.75" thickBot="1"/>
    <row r="6" spans="1:10" ht="135.75" customHeight="1">
      <c r="A6" s="28"/>
      <c r="B6" s="29"/>
      <c r="C6" s="42" t="s">
        <v>44</v>
      </c>
      <c r="D6" s="42" t="s">
        <v>79</v>
      </c>
      <c r="E6" s="42" t="s">
        <v>80</v>
      </c>
      <c r="F6" s="43" t="s">
        <v>81</v>
      </c>
      <c r="G6" s="44" t="s">
        <v>99</v>
      </c>
      <c r="H6" s="45" t="s">
        <v>100</v>
      </c>
      <c r="J6" s="46" t="s">
        <v>82</v>
      </c>
    </row>
    <row r="7" spans="1:10" ht="42" customHeight="1" thickBot="1">
      <c r="A7" s="39" t="s">
        <v>83</v>
      </c>
      <c r="B7" s="40"/>
      <c r="C7" s="41">
        <v>6</v>
      </c>
      <c r="D7" s="90">
        <v>19</v>
      </c>
      <c r="E7" s="38">
        <f>ROUNDUP(D7/6,0)</f>
        <v>4</v>
      </c>
      <c r="F7" s="91">
        <v>5.3</v>
      </c>
      <c r="G7" s="36">
        <f>IF(F7&lt;&gt;"",ROUND(MIN(E7,F7),1)*4,0)</f>
        <v>16</v>
      </c>
      <c r="H7" s="37">
        <f>G7*6990</f>
        <v>111840</v>
      </c>
      <c r="I7" s="13"/>
      <c r="J7" s="92">
        <v>117432</v>
      </c>
    </row>
    <row r="8" spans="1:10" ht="15.75" thickBot="1">
      <c r="D8" s="13"/>
      <c r="E8" s="13"/>
      <c r="F8" s="13"/>
      <c r="G8" s="13"/>
      <c r="H8" s="26"/>
      <c r="I8" s="13"/>
      <c r="J8" s="26"/>
    </row>
    <row r="9" spans="1:10" ht="21.75" customHeight="1">
      <c r="A9" s="27" t="s">
        <v>84</v>
      </c>
      <c r="B9" s="28"/>
      <c r="C9" s="29"/>
      <c r="D9" s="30"/>
      <c r="E9" s="31"/>
      <c r="F9" s="32"/>
      <c r="G9" s="33"/>
      <c r="H9" s="34"/>
      <c r="I9" s="13"/>
      <c r="J9" s="35"/>
    </row>
    <row r="10" spans="1:10" ht="84.75" customHeight="1">
      <c r="A10" s="22"/>
      <c r="B10" s="23" t="s">
        <v>85</v>
      </c>
      <c r="C10" s="24" t="s">
        <v>86</v>
      </c>
      <c r="D10" s="24" t="s">
        <v>86</v>
      </c>
      <c r="E10" s="25">
        <f>IF(AND(D10&gt;0,F10&gt;0,F11=0),2,0)</f>
        <v>0</v>
      </c>
      <c r="F10" s="93"/>
      <c r="G10" s="20">
        <f>IF(F10&lt;&gt;"",ROUND(MIN(E10,F10),1)*4,0)</f>
        <v>0</v>
      </c>
      <c r="H10" s="21">
        <f t="shared" ref="H10" si="0">G10*6990</f>
        <v>0</v>
      </c>
      <c r="I10" s="13"/>
      <c r="J10" s="94"/>
    </row>
    <row r="11" spans="1:10" ht="84.75" customHeight="1" thickBot="1">
      <c r="A11" s="16"/>
      <c r="B11" s="17" t="s">
        <v>87</v>
      </c>
      <c r="C11" s="18" t="s">
        <v>88</v>
      </c>
      <c r="D11" s="18" t="s">
        <v>86</v>
      </c>
      <c r="E11" s="19">
        <f>IF(AND(D11&gt;0,F11&gt;0,F10=0),1,0)</f>
        <v>0</v>
      </c>
      <c r="F11" s="95"/>
      <c r="G11" s="14">
        <f>IF(F11&lt;&gt;"",ROUND(MIN(E11,F11),1)*4,0)</f>
        <v>0</v>
      </c>
      <c r="H11" s="15">
        <f>G11*6990</f>
        <v>0</v>
      </c>
      <c r="I11" s="13"/>
      <c r="J11" s="92"/>
    </row>
    <row r="12" spans="1:10" ht="15.75" thickBot="1">
      <c r="H12" s="9"/>
      <c r="J12" s="9"/>
    </row>
    <row r="13" spans="1:10" ht="24.75" customHeight="1" thickBot="1">
      <c r="E13" s="10" t="s">
        <v>71</v>
      </c>
      <c r="F13" s="11">
        <f>ROUND(SUM(F7:F11),1)</f>
        <v>5.3</v>
      </c>
      <c r="G13" s="10" t="s">
        <v>71</v>
      </c>
      <c r="H13" s="12">
        <f>SUM(H7:H11)</f>
        <v>111840</v>
      </c>
      <c r="I13" s="10" t="s">
        <v>71</v>
      </c>
      <c r="J13" s="12">
        <f>SUM(J7:J11)</f>
        <v>117432</v>
      </c>
    </row>
    <row r="14" spans="1:10">
      <c r="A14" s="8" t="s">
        <v>72</v>
      </c>
    </row>
    <row r="15" spans="1:10" ht="21" customHeight="1">
      <c r="A15" s="8" t="s">
        <v>73</v>
      </c>
    </row>
    <row r="16" spans="1:10" ht="21" customHeight="1">
      <c r="A16" s="8" t="s">
        <v>89</v>
      </c>
    </row>
    <row r="17" spans="1:14" ht="21" customHeight="1">
      <c r="A17" s="8" t="s">
        <v>90</v>
      </c>
    </row>
    <row r="18" spans="1:14" ht="21" customHeight="1">
      <c r="B18" s="8" t="s">
        <v>91</v>
      </c>
    </row>
    <row r="19" spans="1:14" ht="21" customHeight="1">
      <c r="A19" s="13" t="s">
        <v>92</v>
      </c>
      <c r="B19" s="13"/>
      <c r="C19" s="13"/>
      <c r="D19" s="13"/>
      <c r="E19" s="13"/>
      <c r="F19" s="13"/>
      <c r="G19" s="13"/>
      <c r="H19" s="13"/>
      <c r="I19" s="13"/>
      <c r="J19" s="13"/>
      <c r="K19" s="13"/>
      <c r="L19" s="13"/>
      <c r="M19" s="13"/>
      <c r="N19" s="13"/>
    </row>
    <row r="20" spans="1:14" ht="21" customHeight="1">
      <c r="A20" s="8" t="s">
        <v>98</v>
      </c>
    </row>
    <row r="21" spans="1:14" ht="21" customHeight="1"/>
  </sheetData>
  <mergeCells count="2">
    <mergeCell ref="G3:H3"/>
    <mergeCell ref="G4:J4"/>
  </mergeCells>
  <phoneticPr fontId="2"/>
  <dataValidations count="1">
    <dataValidation type="custom" allowBlank="1" showInputMessage="1" showErrorMessage="1" sqref="C9:H9" xr:uid="{5F99E949-A0C2-499D-B858-8B1E63820738}">
      <formula1>""""""</formula1>
    </dataValidation>
  </dataValidations>
  <pageMargins left="0.70866141732283472" right="0.70866141732283472" top="0.74803149606299213" bottom="0.31496062992125984" header="0.31496062992125984" footer="0.31496062992125984"/>
  <pageSetup paperSize="9" scale="68" orientation="landscape" cellComments="asDisplayed"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FBAD2-BE7C-4AFC-BA7C-43C8B13BE3B5}">
  <dimension ref="A2:R22"/>
  <sheetViews>
    <sheetView view="pageBreakPreview" zoomScaleNormal="100" zoomScaleSheetLayoutView="100" workbookViewId="0"/>
  </sheetViews>
  <sheetFormatPr defaultRowHeight="15"/>
  <cols>
    <col min="1" max="1" width="3.625" style="2" customWidth="1"/>
    <col min="2" max="2" width="6.625" style="2" customWidth="1"/>
    <col min="3" max="6" width="5.625" style="2" customWidth="1"/>
    <col min="7" max="13" width="4.125" style="2" customWidth="1"/>
    <col min="14" max="18" width="6.625" style="2" customWidth="1"/>
    <col min="19" max="21" width="3.625" style="2" customWidth="1"/>
    <col min="22" max="24" width="9" style="2" customWidth="1"/>
    <col min="25" max="16384" width="9" style="2"/>
  </cols>
  <sheetData>
    <row r="2" spans="1:18" ht="18.75">
      <c r="A2" s="232" t="s">
        <v>38</v>
      </c>
      <c r="B2" s="233"/>
      <c r="C2" s="233"/>
      <c r="D2" s="233"/>
      <c r="E2" s="233"/>
      <c r="F2" s="233"/>
      <c r="G2" s="233"/>
      <c r="H2" s="233"/>
      <c r="I2" s="233"/>
      <c r="J2" s="233"/>
      <c r="K2" s="233"/>
      <c r="L2" s="233"/>
      <c r="M2" s="233"/>
      <c r="N2" s="233"/>
      <c r="O2" s="233"/>
      <c r="P2" s="233"/>
      <c r="Q2" s="233"/>
      <c r="R2" s="233"/>
    </row>
    <row r="3" spans="1:18" ht="18.75">
      <c r="A3" s="232" t="s">
        <v>106</v>
      </c>
      <c r="B3" s="233"/>
      <c r="C3" s="233"/>
      <c r="D3" s="233"/>
      <c r="E3" s="233"/>
      <c r="F3" s="233"/>
      <c r="G3" s="233"/>
      <c r="H3" s="233"/>
      <c r="I3" s="233"/>
      <c r="J3" s="233"/>
      <c r="K3" s="233"/>
      <c r="L3" s="233"/>
      <c r="M3" s="233"/>
      <c r="N3" s="233"/>
      <c r="O3" s="233"/>
      <c r="P3" s="233"/>
      <c r="Q3" s="233"/>
      <c r="R3" s="233"/>
    </row>
    <row r="4" spans="1:18" ht="18.75" customHeight="1">
      <c r="A4" s="3"/>
      <c r="B4" s="3"/>
      <c r="C4" s="3"/>
      <c r="D4" s="3"/>
      <c r="E4" s="3"/>
      <c r="F4" s="3"/>
      <c r="G4" s="3"/>
      <c r="H4" s="3"/>
      <c r="I4" s="3"/>
      <c r="J4" s="3"/>
      <c r="K4" s="3"/>
      <c r="L4" s="3"/>
      <c r="M4" s="3"/>
      <c r="N4" s="3"/>
      <c r="O4" s="3"/>
      <c r="P4" s="3"/>
      <c r="Q4" s="3"/>
      <c r="R4" s="3"/>
    </row>
    <row r="5" spans="1:18" ht="19.5" customHeight="1">
      <c r="B5" s="4" t="s">
        <v>35</v>
      </c>
      <c r="C5" s="4"/>
      <c r="D5" s="4"/>
      <c r="E5" s="4"/>
      <c r="F5" s="4"/>
      <c r="G5" s="4"/>
      <c r="H5" s="4"/>
      <c r="I5" s="4"/>
      <c r="J5" s="4"/>
      <c r="K5" s="4"/>
      <c r="L5" s="4"/>
      <c r="M5" s="4"/>
      <c r="Q5" s="2" t="s">
        <v>27</v>
      </c>
    </row>
    <row r="6" spans="1:18" ht="33" customHeight="1">
      <c r="B6" s="234" t="s">
        <v>28</v>
      </c>
      <c r="C6" s="235"/>
      <c r="D6" s="235"/>
      <c r="E6" s="235"/>
      <c r="F6" s="236"/>
      <c r="G6" s="234" t="s">
        <v>104</v>
      </c>
      <c r="H6" s="235"/>
      <c r="I6" s="235"/>
      <c r="J6" s="235"/>
      <c r="K6" s="235"/>
      <c r="L6" s="235"/>
      <c r="M6" s="236"/>
      <c r="N6" s="234" t="s">
        <v>8</v>
      </c>
      <c r="O6" s="235"/>
      <c r="P6" s="235"/>
      <c r="Q6" s="235"/>
      <c r="R6" s="236"/>
    </row>
    <row r="7" spans="1:18" ht="33" customHeight="1">
      <c r="B7" s="226" t="s">
        <v>29</v>
      </c>
      <c r="C7" s="227"/>
      <c r="D7" s="227"/>
      <c r="E7" s="227"/>
      <c r="F7" s="228"/>
      <c r="G7" s="229">
        <f>経費所要額精算書!K15</f>
        <v>0</v>
      </c>
      <c r="H7" s="230"/>
      <c r="I7" s="230"/>
      <c r="J7" s="230"/>
      <c r="K7" s="230"/>
      <c r="L7" s="230"/>
      <c r="M7" s="231"/>
      <c r="N7" s="226"/>
      <c r="O7" s="227"/>
      <c r="P7" s="227"/>
      <c r="Q7" s="227"/>
      <c r="R7" s="228"/>
    </row>
    <row r="8" spans="1:18" ht="33" customHeight="1">
      <c r="B8" s="226" t="s">
        <v>30</v>
      </c>
      <c r="C8" s="227"/>
      <c r="D8" s="227"/>
      <c r="E8" s="227"/>
      <c r="F8" s="228"/>
      <c r="G8" s="237">
        <f>G10-G7</f>
        <v>0</v>
      </c>
      <c r="H8" s="238"/>
      <c r="I8" s="238"/>
      <c r="J8" s="238"/>
      <c r="K8" s="238"/>
      <c r="L8" s="238"/>
      <c r="M8" s="239"/>
      <c r="N8" s="226"/>
      <c r="O8" s="227"/>
      <c r="P8" s="227"/>
      <c r="Q8" s="227"/>
      <c r="R8" s="228"/>
    </row>
    <row r="9" spans="1:18" ht="33" customHeight="1">
      <c r="B9" s="226" t="s">
        <v>31</v>
      </c>
      <c r="C9" s="227"/>
      <c r="D9" s="227"/>
      <c r="E9" s="227"/>
      <c r="F9" s="228"/>
      <c r="G9" s="240"/>
      <c r="H9" s="241"/>
      <c r="I9" s="241"/>
      <c r="J9" s="241"/>
      <c r="K9" s="241"/>
      <c r="L9" s="241"/>
      <c r="M9" s="242"/>
      <c r="N9" s="226"/>
      <c r="O9" s="227"/>
      <c r="P9" s="227"/>
      <c r="Q9" s="227"/>
      <c r="R9" s="228"/>
    </row>
    <row r="10" spans="1:18" ht="33" customHeight="1">
      <c r="B10" s="234" t="s">
        <v>32</v>
      </c>
      <c r="C10" s="235"/>
      <c r="D10" s="235"/>
      <c r="E10" s="235"/>
      <c r="F10" s="236"/>
      <c r="G10" s="229">
        <f>経費所要額精算書!G15</f>
        <v>0</v>
      </c>
      <c r="H10" s="230"/>
      <c r="I10" s="230"/>
      <c r="J10" s="230"/>
      <c r="K10" s="230"/>
      <c r="L10" s="230"/>
      <c r="M10" s="231"/>
      <c r="N10" s="234"/>
      <c r="O10" s="235"/>
      <c r="P10" s="235"/>
      <c r="Q10" s="235"/>
      <c r="R10" s="236"/>
    </row>
    <row r="11" spans="1:18" ht="18.75" customHeight="1">
      <c r="C11" s="5"/>
      <c r="D11" s="5"/>
      <c r="E11" s="5"/>
      <c r="F11" s="5"/>
      <c r="G11" s="5"/>
      <c r="H11" s="5"/>
      <c r="I11" s="5"/>
      <c r="J11" s="5"/>
      <c r="K11" s="5"/>
      <c r="L11" s="5"/>
      <c r="M11" s="5"/>
      <c r="N11" s="5"/>
      <c r="O11" s="5"/>
      <c r="P11" s="5"/>
      <c r="Q11" s="5"/>
      <c r="R11" s="5"/>
    </row>
    <row r="12" spans="1:18" ht="18.75" customHeight="1"/>
    <row r="13" spans="1:18" ht="19.5" customHeight="1">
      <c r="B13" s="4" t="s">
        <v>36</v>
      </c>
      <c r="C13" s="4"/>
      <c r="D13" s="4"/>
      <c r="E13" s="4"/>
      <c r="F13" s="4"/>
      <c r="G13" s="4"/>
      <c r="H13" s="4"/>
      <c r="I13" s="4"/>
      <c r="J13" s="4"/>
      <c r="K13" s="4"/>
      <c r="L13" s="4"/>
      <c r="M13" s="4"/>
      <c r="Q13" s="2" t="s">
        <v>27</v>
      </c>
    </row>
    <row r="14" spans="1:18" ht="33" customHeight="1">
      <c r="B14" s="234" t="s">
        <v>28</v>
      </c>
      <c r="C14" s="235"/>
      <c r="D14" s="235"/>
      <c r="E14" s="235"/>
      <c r="F14" s="236"/>
      <c r="G14" s="234" t="s">
        <v>104</v>
      </c>
      <c r="H14" s="235"/>
      <c r="I14" s="235"/>
      <c r="J14" s="235"/>
      <c r="K14" s="235"/>
      <c r="L14" s="235"/>
      <c r="M14" s="236"/>
      <c r="N14" s="234" t="s">
        <v>8</v>
      </c>
      <c r="O14" s="235"/>
      <c r="P14" s="235"/>
      <c r="Q14" s="235"/>
      <c r="R14" s="236"/>
    </row>
    <row r="15" spans="1:18" ht="51.75" customHeight="1">
      <c r="B15" s="244" t="s">
        <v>34</v>
      </c>
      <c r="C15" s="227"/>
      <c r="D15" s="227"/>
      <c r="E15" s="227"/>
      <c r="F15" s="228"/>
      <c r="G15" s="229">
        <f>経費所要額精算書!G15</f>
        <v>0</v>
      </c>
      <c r="H15" s="230"/>
      <c r="I15" s="230"/>
      <c r="J15" s="230"/>
      <c r="K15" s="230"/>
      <c r="L15" s="230"/>
      <c r="M15" s="231"/>
      <c r="N15" s="226"/>
      <c r="O15" s="227"/>
      <c r="P15" s="227"/>
      <c r="Q15" s="227"/>
      <c r="R15" s="228"/>
    </row>
    <row r="16" spans="1:18" ht="33" customHeight="1">
      <c r="B16" s="234" t="s">
        <v>32</v>
      </c>
      <c r="C16" s="235"/>
      <c r="D16" s="235"/>
      <c r="E16" s="235"/>
      <c r="F16" s="236"/>
      <c r="G16" s="229">
        <f>SUM(G15:M15)</f>
        <v>0</v>
      </c>
      <c r="H16" s="230"/>
      <c r="I16" s="230"/>
      <c r="J16" s="230"/>
      <c r="K16" s="230"/>
      <c r="L16" s="230"/>
      <c r="M16" s="231"/>
      <c r="N16" s="234"/>
      <c r="O16" s="235"/>
      <c r="P16" s="235"/>
      <c r="Q16" s="235"/>
      <c r="R16" s="236"/>
    </row>
    <row r="17" spans="2:17" ht="15.95" customHeight="1"/>
    <row r="18" spans="2:17">
      <c r="B18" s="2" t="s">
        <v>103</v>
      </c>
    </row>
    <row r="20" spans="2:17">
      <c r="B20" s="243" t="s">
        <v>102</v>
      </c>
      <c r="C20" s="243"/>
      <c r="D20" s="243"/>
      <c r="E20" s="243"/>
      <c r="G20" s="2" t="s">
        <v>33</v>
      </c>
      <c r="K20" s="6"/>
      <c r="L20" s="6"/>
      <c r="M20" s="6"/>
      <c r="N20" s="6"/>
      <c r="O20" s="6"/>
      <c r="P20" s="6"/>
      <c r="Q20" s="6"/>
    </row>
    <row r="22" spans="2:17">
      <c r="G22" s="2" t="s">
        <v>37</v>
      </c>
      <c r="K22" s="6"/>
      <c r="L22" s="6"/>
      <c r="M22" s="6"/>
      <c r="N22" s="6"/>
      <c r="O22" s="6"/>
      <c r="P22" s="6"/>
      <c r="Q22" s="7"/>
    </row>
  </sheetData>
  <mergeCells count="27">
    <mergeCell ref="B20:E20"/>
    <mergeCell ref="B15:F15"/>
    <mergeCell ref="G15:M15"/>
    <mergeCell ref="N15:R15"/>
    <mergeCell ref="B16:F16"/>
    <mergeCell ref="G16:M16"/>
    <mergeCell ref="N16:R16"/>
    <mergeCell ref="B10:F10"/>
    <mergeCell ref="G10:M10"/>
    <mergeCell ref="N10:R10"/>
    <mergeCell ref="B14:F14"/>
    <mergeCell ref="G14:M14"/>
    <mergeCell ref="N14:R14"/>
    <mergeCell ref="B8:F8"/>
    <mergeCell ref="G8:M8"/>
    <mergeCell ref="N8:R8"/>
    <mergeCell ref="B9:F9"/>
    <mergeCell ref="G9:M9"/>
    <mergeCell ref="N9:R9"/>
    <mergeCell ref="B7:F7"/>
    <mergeCell ref="G7:M7"/>
    <mergeCell ref="N7:R7"/>
    <mergeCell ref="A2:R2"/>
    <mergeCell ref="A3:R3"/>
    <mergeCell ref="B6:F6"/>
    <mergeCell ref="G6:M6"/>
    <mergeCell ref="N6:R6"/>
  </mergeCells>
  <phoneticPr fontId="2"/>
  <pageMargins left="0.39370078740157483" right="0.39370078740157483"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経費所要額精算書</vt:lpstr>
      <vt:lpstr>経費所要額精算書【記載例】</vt:lpstr>
      <vt:lpstr>処遇改善報告書（別紙様式１・ 病院）</vt:lpstr>
      <vt:lpstr>処遇改善報告書（別紙様式１・ 病院）【記載例】 </vt:lpstr>
      <vt:lpstr>処遇改善報告書（別紙様式２・有床診療所）</vt:lpstr>
      <vt:lpstr>処遇改善報告書（別紙様式２・有床診療所）【記載例】</vt:lpstr>
      <vt:lpstr>歳入歳出決算書抄本</vt:lpstr>
      <vt:lpstr>経費所要額精算書!Print_Area</vt:lpstr>
      <vt:lpstr>経費所要額精算書【記載例】!Print_Area</vt:lpstr>
      <vt:lpstr>歳入歳出決算書抄本!Print_Area</vt:lpstr>
      <vt:lpstr>'処遇改善報告書（別紙様式１・ 病院）'!Print_Area</vt:lpstr>
      <vt:lpstr>'処遇改善報告書（別紙様式１・ 病院）【記載例】 '!Print_Area</vt:lpstr>
      <vt:lpstr>'処遇改善報告書（別紙様式２・有床診療所）'!Print_Area</vt:lpstr>
      <vt:lpstr>'処遇改善報告書（別紙様式２・有床診療所）【記載例】'!Print_Area</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田崎 千夏</dc:creator>
  <cp:lastModifiedBy>三好 穂</cp:lastModifiedBy>
  <cp:lastPrinted>2024-12-11T02:03:03Z</cp:lastPrinted>
  <dcterms:created xsi:type="dcterms:W3CDTF">2015-11-16T10:35:07Z</dcterms:created>
  <dcterms:modified xsi:type="dcterms:W3CDTF">2024-12-11T02:57:05Z</dcterms:modified>
</cp:coreProperties>
</file>