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11.244\各課用\上下水道課\2024_令和6年度記録用\01_全庁共通\01_全庁共通全般\04_庁内調査・照会（財政課経由県調査）\03_経営比較分析表／庁内調査・照会（財政課経由県調査）【D-2030-廃】\20250128_（修正通知）公営企業に係る経営比較分析表（令和5年度決算）の分析等について\"/>
    </mc:Choice>
  </mc:AlternateContent>
  <xr:revisionPtr revIDLastSave="0" documentId="13_ncr:1_{DB568321-8DB4-4289-9EFB-1B2EFB646785}" xr6:coauthVersionLast="47" xr6:coauthVersionMax="47" xr10:uidLastSave="{00000000-0000-0000-0000-000000000000}"/>
  <workbookProtection workbookAlgorithmName="SHA-512" workbookHashValue="jcOSxkHIIedtO5N8uagUsisYJlUmp+wiuLmgq+HJKk20F5MLs1NGfc+u6dvt9dLda6M8Lex0GRr2sVHbd72edw==" workbookSaltValue="Ouj4tRnlVg6QbhsN3aUamA==" workbookSpinCount="100000" lockStructure="1"/>
  <bookViews>
    <workbookView xWindow="28680" yWindow="-120" windowWidth="19440" windowHeight="1488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J85" i="4"/>
  <c r="I85" i="4"/>
  <c r="G85" i="4"/>
  <c r="AT10" i="4"/>
  <c r="I10" i="4"/>
  <c r="I8" i="4"/>
</calcChain>
</file>

<file path=xl/sharedStrings.xml><?xml version="1.0" encoding="utf-8"?>
<sst xmlns="http://schemas.openxmlformats.org/spreadsheetml/2006/main" count="236" uniqueCount="115">
  <si>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</si>
  <si>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</si>
  <si>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</si>
  <si>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</si>
  <si>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</si>
  <si>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</si>
  <si>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</si>
  <si>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</si>
  <si>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</si>
  <si>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</si>
  <si>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</si>
  <si>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</si>
  <si>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</si>
  <si>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</si>
  <si>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</si>
  <si>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</si>
  <si>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</si>
  <si>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</si>
  <si>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</si>
  <si>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</si>
  <si>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</si>
  <si>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</si>
  <si>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</si>
  <si>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</si>
  <si>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</si>
  <si>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</si>
  <si>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</si>
  <si>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</si>
  <si>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</si>
  <si>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</si>
  <si>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</si>
  <si>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</si>
  <si>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</si>
  <si>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</si>
  <si>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</si>
  <si>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</si>
  <si>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</si>
  <si>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</si>
  <si>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</si>
  <si>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</si>
  <si>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</si>
  <si>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</si>
  <si>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</si>
  <si>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</si>
  <si>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</si>
  <si>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</si>
  <si>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</si>
  <si>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</si>
  <si>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</si>
  <si>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</si>
  <si>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</si>
  <si>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</si>
  <si>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</si>
  <si>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</si>
  <si>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</si>
  <si>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</si>
  <si>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</si>
  <si>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</si>
  <si>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</si>
  <si>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</si>
  <si>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</si>
  <si>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</si>
  <si>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</si>
  <si>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</si>
  <si>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</si>
  <si>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</si>
  <si>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</si>
  <si>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</si>
  <si>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</si>
  <si>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</si>
  <si>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</si>
  <si>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</si>
  <si>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</si>
  <si>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</si>
  <si>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</si>
  <si>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</si>
  <si>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</si>
  <si>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</si>
  <si>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</si>
  <si>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</si>
  <si>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</si>
  <si>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</si>
  <si>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</si>
  <si>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</si>
  <si>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</si>
  <si>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</si>
  <si>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</si>
  <si>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</si>
  <si>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</si>
  <si>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</si>
  <si>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</si>
  <si>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</si>
  <si>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</si>
  <si>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</si>
  <si>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</si>
  <si>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</si>
  <si>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長与町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</si>
  <si>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</si>
  <si>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</si>
  <si>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</si>
  <si>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</si>
  <si>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</si>
  <si>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</si>
  <si>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</si>
  <si>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</si>
  <si>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</si>
  <si>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</si>
  <si>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</si>
  <si>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</si>
  <si>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</si>
  <si>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</si>
  <si>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</si>
  <si>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単年度の収支状況を示す①経常収支比率、支払能力
の高さを示す③流動比率、使用料で回収すべき経費
が使用料で賄えているかを判断する⑤経費回収率
は、それぞれの指標で基準となる100％を超えてお
り、類似団体の平均値よりも高い数値を示してい
る。
　また、⑥汚水処理原価においては、令和元年度以
降減少傾向にあり、これは効率的な汚水処理が実施
されていることを示しており、健全な経営ができて
いると分析できる。
④企業債残高対事業規模比率は類似団体の平均値
より低い数値を示している。
　⑧水洗化率が元々高い本自治体において、未普及
解消により使用料収入を高めていくという方策を取
ることが難しいため、今後も現在の投資規模が適切
であるのか等を分析しながら、長期的な視点で収支
のバランスを考えた事業の推進を図っていく。</t>
    <phoneticPr fontId="4"/>
  </si>
  <si>
    <t>法定耐用年数は経過していないために②管渠老朽化
率の数値は計上されていないものの、①有形固定資
産減価償却率は年々上昇しており、施設の老朽化が
進んでいることが分かる。
　③管渠改善率は令和元年度から数値計上されてい
ないが、布設年数の古い管渠、調査により改善する
必要がみられた管渠より改築・更新等を行う。今後
も、重要度・緊急度を見極めながら効率的な事業の
遂行に努める。</t>
    <phoneticPr fontId="4"/>
  </si>
  <si>
    <t>現在の経営状況は類似団体と比較しても良好であ
り、安定している。
　しかし、使用料収入の増加が見込めないなか、施
設や設備の老朽化に伴う改築更新費用の増加、維持
管理費用の増加により、利益は年々減少していくこ
とが想定される。
　今後も安定した経営を維持するために、経営戦略
に基づいた費用の平準化を図り、計画的な事業運営
を進めていく。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</si>
</sst>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3-40BB-A2B4-A221CD8E5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0.06</c:v>
                </c:pt>
                <c:pt idx="2">
                  <c:v>0.27</c:v>
                </c:pt>
                <c:pt idx="3">
                  <c:v>0.22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3-40BB-A2B4-A221CD8E5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2-44A9-98D4-4E7528ACE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45.68</c:v>
                </c:pt>
                <c:pt idx="1">
                  <c:v>45.87</c:v>
                </c:pt>
                <c:pt idx="2">
                  <c:v>44.24</c:v>
                </c:pt>
                <c:pt idx="3">
                  <c:v>45.3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2-44A9-98D4-4E7528ACE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96.58</c:v>
                </c:pt>
                <c:pt idx="1">
                  <c:v>96.79</c:v>
                </c:pt>
                <c:pt idx="2">
                  <c:v>97.06</c:v>
                </c:pt>
                <c:pt idx="3">
                  <c:v>97.14</c:v>
                </c:pt>
                <c:pt idx="4">
                  <c:v>97.25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4-405D-94E8-53AB7156C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87.96</c:v>
                </c:pt>
                <c:pt idx="1">
                  <c:v>87.65</c:v>
                </c:pt>
                <c:pt idx="2">
                  <c:v>88.15</c:v>
                </c:pt>
                <c:pt idx="3">
                  <c:v>88.37</c:v>
                </c:pt>
                <c:pt idx="4">
                  <c:v>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4-405D-94E8-53AB7156C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103.49</c:v>
                </c:pt>
                <c:pt idx="1">
                  <c:v>116.93</c:v>
                </c:pt>
                <c:pt idx="2">
                  <c:v>110.38</c:v>
                </c:pt>
                <c:pt idx="3">
                  <c:v>109.39</c:v>
                </c:pt>
                <c:pt idx="4">
                  <c:v>107.73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3-421E-BB30-9667CBAC6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103.34</c:v>
                </c:pt>
                <c:pt idx="1">
                  <c:v>102.7</c:v>
                </c:pt>
                <c:pt idx="2">
                  <c:v>104.11</c:v>
                </c:pt>
                <c:pt idx="3">
                  <c:v>101.98</c:v>
                </c:pt>
                <c:pt idx="4">
                  <c:v>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3-421E-BB30-9667CBAC6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54.51</c:v>
                </c:pt>
                <c:pt idx="1">
                  <c:v>57.33</c:v>
                </c:pt>
                <c:pt idx="2">
                  <c:v>56.78</c:v>
                </c:pt>
                <c:pt idx="3">
                  <c:v>62.35</c:v>
                </c:pt>
                <c:pt idx="4">
                  <c:v>65.33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3-42C0-B79A-1E451A432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27.82</c:v>
                </c:pt>
                <c:pt idx="1">
                  <c:v>29.24</c:v>
                </c:pt>
                <c:pt idx="2">
                  <c:v>31.73</c:v>
                </c:pt>
                <c:pt idx="3">
                  <c:v>32.57</c:v>
                </c:pt>
                <c:pt idx="4">
                  <c:v>33.159999999999997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3-42C0-B79A-1E451A432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E-4618-A9A7-DC250C9FA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 formatCode="#,##0.00;&quot;△&quot;#,##0.00;&quot;-&quot;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3E-4618-A9A7-DC250C9FA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0-488C-8AE1-B00B526AA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29.74</c:v>
                </c:pt>
                <c:pt idx="1">
                  <c:v>48.2</c:v>
                </c:pt>
                <c:pt idx="2">
                  <c:v>46.91</c:v>
                </c:pt>
                <c:pt idx="3">
                  <c:v>52.27</c:v>
                </c:pt>
                <c:pt idx="4">
                  <c:v>58.68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C0-488C-8AE1-B00B526AA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351.72</c:v>
                </c:pt>
                <c:pt idx="1">
                  <c:v>399.13</c:v>
                </c:pt>
                <c:pt idx="2">
                  <c:v>427.09</c:v>
                </c:pt>
                <c:pt idx="3">
                  <c:v>351.05</c:v>
                </c:pt>
                <c:pt idx="4">
                  <c:v>583.96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2-4661-978A-96E86D440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53.44</c:v>
                </c:pt>
                <c:pt idx="1">
                  <c:v>46.85</c:v>
                </c:pt>
                <c:pt idx="2">
                  <c:v>44.35</c:v>
                </c:pt>
                <c:pt idx="3">
                  <c:v>41.51</c:v>
                </c:pt>
                <c:pt idx="4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72-4661-978A-96E86D440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477.75</c:v>
                </c:pt>
                <c:pt idx="1">
                  <c:v>427.92</c:v>
                </c:pt>
                <c:pt idx="2">
                  <c:v>360.88</c:v>
                </c:pt>
                <c:pt idx="3">
                  <c:v>307.42</c:v>
                </c:pt>
                <c:pt idx="4">
                  <c:v>255.17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E-46E3-AAFE-601483EC9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1267.3900000000001</c:v>
                </c:pt>
                <c:pt idx="1">
                  <c:v>1268.6300000000001</c:v>
                </c:pt>
                <c:pt idx="2">
                  <c:v>1283.69</c:v>
                </c:pt>
                <c:pt idx="3">
                  <c:v>1160.22</c:v>
                </c:pt>
                <c:pt idx="4">
                  <c:v>1141.98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E-46E3-AAFE-601483EC9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100.09</c:v>
                </c:pt>
                <c:pt idx="2">
                  <c:v>101.81</c:v>
                </c:pt>
                <c:pt idx="3">
                  <c:v>103.75</c:v>
                </c:pt>
                <c:pt idx="4">
                  <c:v>122.29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1-4EF0-9252-0832EFD5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84.3</c:v>
                </c:pt>
                <c:pt idx="1">
                  <c:v>82.88</c:v>
                </c:pt>
                <c:pt idx="2">
                  <c:v>82.53</c:v>
                </c:pt>
                <c:pt idx="3">
                  <c:v>81.81</c:v>
                </c:pt>
                <c:pt idx="4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1-4EF0-9252-0832EFD5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175.9</c:v>
                </c:pt>
                <c:pt idx="1">
                  <c:v>174.83</c:v>
                </c:pt>
                <c:pt idx="2">
                  <c:v>173.28</c:v>
                </c:pt>
                <c:pt idx="3">
                  <c:v>169.68</c:v>
                </c:pt>
                <c:pt idx="4">
                  <c:v>143.85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6-4200-8E5A-FE93ABDFE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185.47</c:v>
                </c:pt>
                <c:pt idx="1">
                  <c:v>187.76</c:v>
                </c:pt>
                <c:pt idx="2">
                  <c:v>190.48</c:v>
                </c:pt>
                <c:pt idx="3">
                  <c:v>193.59</c:v>
                </c:pt>
                <c:pt idx="4">
                  <c:v>194.42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6-4200-8E5A-FE93ABDFE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J49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長崎県　長与町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39861</v>
      </c>
      <c r="AM8" s="54"/>
      <c r="AN8" s="54"/>
      <c r="AO8" s="54"/>
      <c r="AP8" s="54"/>
      <c r="AQ8" s="54"/>
      <c r="AR8" s="54"/>
      <c r="AS8" s="54"/>
      <c r="AT8" s="53">
        <f>データ!T6</f>
        <v>28.73</v>
      </c>
      <c r="AU8" s="53"/>
      <c r="AV8" s="53"/>
      <c r="AW8" s="53"/>
      <c r="AX8" s="53"/>
      <c r="AY8" s="53"/>
      <c r="AZ8" s="53"/>
      <c r="BA8" s="53"/>
      <c r="BB8" s="53">
        <f>データ!U6</f>
        <v>1387.43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83.02</v>
      </c>
      <c r="J10" s="53"/>
      <c r="K10" s="53"/>
      <c r="L10" s="53"/>
      <c r="M10" s="53"/>
      <c r="N10" s="53"/>
      <c r="O10" s="53"/>
      <c r="P10" s="53">
        <f>データ!P6</f>
        <v>10.68</v>
      </c>
      <c r="Q10" s="53"/>
      <c r="R10" s="53"/>
      <c r="S10" s="53"/>
      <c r="T10" s="53"/>
      <c r="U10" s="53"/>
      <c r="V10" s="53"/>
      <c r="W10" s="53">
        <f>データ!Q6</f>
        <v>98.67</v>
      </c>
      <c r="X10" s="53"/>
      <c r="Y10" s="53"/>
      <c r="Z10" s="53"/>
      <c r="AA10" s="53"/>
      <c r="AB10" s="53"/>
      <c r="AC10" s="53"/>
      <c r="AD10" s="54">
        <f>データ!R6</f>
        <v>3256</v>
      </c>
      <c r="AE10" s="54"/>
      <c r="AF10" s="54"/>
      <c r="AG10" s="54"/>
      <c r="AH10" s="54"/>
      <c r="AI10" s="54"/>
      <c r="AJ10" s="54"/>
      <c r="AK10" s="2"/>
      <c r="AL10" s="54">
        <f>データ!V6</f>
        <v>4222</v>
      </c>
      <c r="AM10" s="54"/>
      <c r="AN10" s="54"/>
      <c r="AO10" s="54"/>
      <c r="AP10" s="54"/>
      <c r="AQ10" s="54"/>
      <c r="AR10" s="54"/>
      <c r="AS10" s="54"/>
      <c r="AT10" s="53">
        <f>データ!W6</f>
        <v>1.97</v>
      </c>
      <c r="AU10" s="53"/>
      <c r="AV10" s="53"/>
      <c r="AW10" s="53"/>
      <c r="AX10" s="53"/>
      <c r="AY10" s="53"/>
      <c r="AZ10" s="53"/>
      <c r="BA10" s="53"/>
      <c r="BB10" s="53">
        <f>データ!X6</f>
        <v>2143.15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112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YVnO+8+h0tmsOom/teSFbKJeSb4JQXWNO4pT54QCwHjxTjHd59wX0Ta29kXwp+Z2fJdA0spJgYwYAPyQJrg15g==" saltValue="6on0s+Pd0nTTpQdG47nE7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423076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長崎県　長与町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83.02</v>
      </c>
      <c r="P6" s="20">
        <f t="shared" si="3"/>
        <v>10.68</v>
      </c>
      <c r="Q6" s="20">
        <f t="shared" si="3"/>
        <v>98.67</v>
      </c>
      <c r="R6" s="20">
        <f t="shared" si="3"/>
        <v>3256</v>
      </c>
      <c r="S6" s="20">
        <f t="shared" si="3"/>
        <v>39861</v>
      </c>
      <c r="T6" s="20">
        <f t="shared" si="3"/>
        <v>28.73</v>
      </c>
      <c r="U6" s="20">
        <f t="shared" si="3"/>
        <v>1387.43</v>
      </c>
      <c r="V6" s="20">
        <f t="shared" si="3"/>
        <v>4222</v>
      </c>
      <c r="W6" s="20">
        <f t="shared" si="3"/>
        <v>1.97</v>
      </c>
      <c r="X6" s="20">
        <f t="shared" si="3"/>
        <v>2143.15</v>
      </c>
      <c r="Y6" s="21">
        <f>IF(Y7="",NA(),Y7)</f>
        <v>103.49</v>
      </c>
      <c r="Z6" s="21">
        <f t="shared" ref="Z6:AH6" si="4">IF(Z7="",NA(),Z7)</f>
        <v>116.93</v>
      </c>
      <c r="AA6" s="21">
        <f t="shared" si="4"/>
        <v>110.38</v>
      </c>
      <c r="AB6" s="21">
        <f t="shared" si="4"/>
        <v>109.39</v>
      </c>
      <c r="AC6" s="21">
        <f t="shared" si="4"/>
        <v>107.73</v>
      </c>
      <c r="AD6" s="21">
        <f t="shared" si="4"/>
        <v>103.34</v>
      </c>
      <c r="AE6" s="21">
        <f t="shared" si="4"/>
        <v>102.7</v>
      </c>
      <c r="AF6" s="21">
        <f t="shared" si="4"/>
        <v>104.11</v>
      </c>
      <c r="AG6" s="21">
        <f t="shared" si="4"/>
        <v>101.98</v>
      </c>
      <c r="AH6" s="21">
        <f t="shared" si="4"/>
        <v>102.68</v>
      </c>
      <c r="AI6" s="20" t="str">
        <f>IF(AI7="","",IF(AI7="-","【-】","【"&amp;SUBSTITUTE(TEXT(AI7,"#,##0.00"),"-","△")&amp;"】"))</f>
        <v>【105.09】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29.74</v>
      </c>
      <c r="AP6" s="21">
        <f t="shared" si="5"/>
        <v>48.2</v>
      </c>
      <c r="AQ6" s="21">
        <f t="shared" si="5"/>
        <v>46.91</v>
      </c>
      <c r="AR6" s="21">
        <f t="shared" si="5"/>
        <v>52.27</v>
      </c>
      <c r="AS6" s="21">
        <f t="shared" si="5"/>
        <v>58.68</v>
      </c>
      <c r="AT6" s="20" t="str">
        <f>IF(AT7="","",IF(AT7="-","【-】","【"&amp;SUBSTITUTE(TEXT(AT7,"#,##0.00"),"-","△")&amp;"】"))</f>
        <v>【65.73】</v>
      </c>
      <c r="AU6" s="21">
        <f>IF(AU7="",NA(),AU7)</f>
        <v>351.72</v>
      </c>
      <c r="AV6" s="21">
        <f t="shared" ref="AV6:BD6" si="6">IF(AV7="",NA(),AV7)</f>
        <v>399.13</v>
      </c>
      <c r="AW6" s="21">
        <f t="shared" si="6"/>
        <v>427.09</v>
      </c>
      <c r="AX6" s="21">
        <f t="shared" si="6"/>
        <v>351.05</v>
      </c>
      <c r="AY6" s="21">
        <f t="shared" si="6"/>
        <v>583.96</v>
      </c>
      <c r="AZ6" s="21">
        <f t="shared" si="6"/>
        <v>53.44</v>
      </c>
      <c r="BA6" s="21">
        <f t="shared" si="6"/>
        <v>46.85</v>
      </c>
      <c r="BB6" s="21">
        <f t="shared" si="6"/>
        <v>44.35</v>
      </c>
      <c r="BC6" s="21">
        <f t="shared" si="6"/>
        <v>41.51</v>
      </c>
      <c r="BD6" s="21">
        <f t="shared" si="6"/>
        <v>45.01</v>
      </c>
      <c r="BE6" s="20" t="str">
        <f>IF(BE7="","",IF(BE7="-","【-】","【"&amp;SUBSTITUTE(TEXT(BE7,"#,##0.00"),"-","△")&amp;"】"))</f>
        <v>【48.91】</v>
      </c>
      <c r="BF6" s="21">
        <f>IF(BF7="",NA(),BF7)</f>
        <v>477.75</v>
      </c>
      <c r="BG6" s="21">
        <f t="shared" ref="BG6:BO6" si="7">IF(BG7="",NA(),BG7)</f>
        <v>427.92</v>
      </c>
      <c r="BH6" s="21">
        <f t="shared" si="7"/>
        <v>360.88</v>
      </c>
      <c r="BI6" s="21">
        <f t="shared" si="7"/>
        <v>307.42</v>
      </c>
      <c r="BJ6" s="21">
        <f t="shared" si="7"/>
        <v>255.17</v>
      </c>
      <c r="BK6" s="21">
        <f t="shared" si="7"/>
        <v>1267.3900000000001</v>
      </c>
      <c r="BL6" s="21">
        <f t="shared" si="7"/>
        <v>1268.6300000000001</v>
      </c>
      <c r="BM6" s="21">
        <f t="shared" si="7"/>
        <v>1283.69</v>
      </c>
      <c r="BN6" s="21">
        <f t="shared" si="7"/>
        <v>1160.22</v>
      </c>
      <c r="BO6" s="21">
        <f t="shared" si="7"/>
        <v>1141.98</v>
      </c>
      <c r="BP6" s="20" t="str">
        <f>IF(BP7="","",IF(BP7="-","【-】","【"&amp;SUBSTITUTE(TEXT(BP7,"#,##0.00"),"-","△")&amp;"】"))</f>
        <v>【1,156.82】</v>
      </c>
      <c r="BQ6" s="21">
        <f>IF(BQ7="",NA(),BQ7)</f>
        <v>100</v>
      </c>
      <c r="BR6" s="21">
        <f t="shared" ref="BR6:BZ6" si="8">IF(BR7="",NA(),BR7)</f>
        <v>100.09</v>
      </c>
      <c r="BS6" s="21">
        <f t="shared" si="8"/>
        <v>101.81</v>
      </c>
      <c r="BT6" s="21">
        <f t="shared" si="8"/>
        <v>103.75</v>
      </c>
      <c r="BU6" s="21">
        <f t="shared" si="8"/>
        <v>122.29</v>
      </c>
      <c r="BV6" s="21">
        <f t="shared" si="8"/>
        <v>84.3</v>
      </c>
      <c r="BW6" s="21">
        <f t="shared" si="8"/>
        <v>82.88</v>
      </c>
      <c r="BX6" s="21">
        <f t="shared" si="8"/>
        <v>82.53</v>
      </c>
      <c r="BY6" s="21">
        <f t="shared" si="8"/>
        <v>81.81</v>
      </c>
      <c r="BZ6" s="21">
        <f t="shared" si="8"/>
        <v>82.27</v>
      </c>
      <c r="CA6" s="20" t="str">
        <f>IF(CA7="","",IF(CA7="-","【-】","【"&amp;SUBSTITUTE(TEXT(CA7,"#,##0.00"),"-","△")&amp;"】"))</f>
        <v>【75.33】</v>
      </c>
      <c r="CB6" s="21">
        <f>IF(CB7="",NA(),CB7)</f>
        <v>175.9</v>
      </c>
      <c r="CC6" s="21">
        <f t="shared" ref="CC6:CK6" si="9">IF(CC7="",NA(),CC7)</f>
        <v>174.83</v>
      </c>
      <c r="CD6" s="21">
        <f t="shared" si="9"/>
        <v>173.28</v>
      </c>
      <c r="CE6" s="21">
        <f t="shared" si="9"/>
        <v>169.68</v>
      </c>
      <c r="CF6" s="21">
        <f t="shared" si="9"/>
        <v>143.85</v>
      </c>
      <c r="CG6" s="21">
        <f t="shared" si="9"/>
        <v>185.47</v>
      </c>
      <c r="CH6" s="21">
        <f t="shared" si="9"/>
        <v>187.76</v>
      </c>
      <c r="CI6" s="21">
        <f t="shared" si="9"/>
        <v>190.48</v>
      </c>
      <c r="CJ6" s="21">
        <f t="shared" si="9"/>
        <v>193.59</v>
      </c>
      <c r="CK6" s="21">
        <f t="shared" si="9"/>
        <v>194.42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45.68</v>
      </c>
      <c r="CS6" s="21">
        <f t="shared" si="10"/>
        <v>45.87</v>
      </c>
      <c r="CT6" s="21">
        <f t="shared" si="10"/>
        <v>44.24</v>
      </c>
      <c r="CU6" s="21">
        <f t="shared" si="10"/>
        <v>45.3</v>
      </c>
      <c r="CV6" s="21">
        <f t="shared" si="10"/>
        <v>45.6</v>
      </c>
      <c r="CW6" s="20" t="str">
        <f>IF(CW7="","",IF(CW7="-","【-】","【"&amp;SUBSTITUTE(TEXT(CW7,"#,##0.00"),"-","△")&amp;"】"))</f>
        <v>【43.28】</v>
      </c>
      <c r="CX6" s="21">
        <f>IF(CX7="",NA(),CX7)</f>
        <v>96.58</v>
      </c>
      <c r="CY6" s="21">
        <f t="shared" ref="CY6:DG6" si="11">IF(CY7="",NA(),CY7)</f>
        <v>96.79</v>
      </c>
      <c r="CZ6" s="21">
        <f t="shared" si="11"/>
        <v>97.06</v>
      </c>
      <c r="DA6" s="21">
        <f t="shared" si="11"/>
        <v>97.14</v>
      </c>
      <c r="DB6" s="21">
        <f t="shared" si="11"/>
        <v>97.25</v>
      </c>
      <c r="DC6" s="21">
        <f t="shared" si="11"/>
        <v>87.96</v>
      </c>
      <c r="DD6" s="21">
        <f t="shared" si="11"/>
        <v>87.65</v>
      </c>
      <c r="DE6" s="21">
        <f t="shared" si="11"/>
        <v>88.15</v>
      </c>
      <c r="DF6" s="21">
        <f t="shared" si="11"/>
        <v>88.37</v>
      </c>
      <c r="DG6" s="21">
        <f t="shared" si="11"/>
        <v>88.66</v>
      </c>
      <c r="DH6" s="20" t="str">
        <f>IF(DH7="","",IF(DH7="-","【-】","【"&amp;SUBSTITUTE(TEXT(DH7,"#,##0.00"),"-","△")&amp;"】"))</f>
        <v>【86.21】</v>
      </c>
      <c r="DI6" s="21">
        <f>IF(DI7="",NA(),DI7)</f>
        <v>54.51</v>
      </c>
      <c r="DJ6" s="21">
        <f t="shared" ref="DJ6:DR6" si="12">IF(DJ7="",NA(),DJ7)</f>
        <v>57.33</v>
      </c>
      <c r="DK6" s="21">
        <f t="shared" si="12"/>
        <v>56.78</v>
      </c>
      <c r="DL6" s="21">
        <f t="shared" si="12"/>
        <v>62.35</v>
      </c>
      <c r="DM6" s="21">
        <f t="shared" si="12"/>
        <v>65.33</v>
      </c>
      <c r="DN6" s="21">
        <f t="shared" si="12"/>
        <v>27.82</v>
      </c>
      <c r="DO6" s="21">
        <f t="shared" si="12"/>
        <v>29.24</v>
      </c>
      <c r="DP6" s="21">
        <f t="shared" si="12"/>
        <v>31.73</v>
      </c>
      <c r="DQ6" s="21">
        <f t="shared" si="12"/>
        <v>32.57</v>
      </c>
      <c r="DR6" s="21">
        <f t="shared" si="12"/>
        <v>33.159999999999997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1">
        <f t="shared" si="13"/>
        <v>0.04</v>
      </c>
      <c r="EC6" s="21">
        <f t="shared" si="13"/>
        <v>0.12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1">
        <f t="shared" si="14"/>
        <v>0.06</v>
      </c>
      <c r="EL6" s="21">
        <f t="shared" si="14"/>
        <v>0.27</v>
      </c>
      <c r="EM6" s="21">
        <f t="shared" si="14"/>
        <v>0.22</v>
      </c>
      <c r="EN6" s="21">
        <f t="shared" si="14"/>
        <v>0.17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423076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83.02</v>
      </c>
      <c r="P7" s="24">
        <v>10.68</v>
      </c>
      <c r="Q7" s="24">
        <v>98.67</v>
      </c>
      <c r="R7" s="24">
        <v>3256</v>
      </c>
      <c r="S7" s="24">
        <v>39861</v>
      </c>
      <c r="T7" s="24">
        <v>28.73</v>
      </c>
      <c r="U7" s="24">
        <v>1387.43</v>
      </c>
      <c r="V7" s="24">
        <v>4222</v>
      </c>
      <c r="W7" s="24">
        <v>1.97</v>
      </c>
      <c r="X7" s="24">
        <v>2143.15</v>
      </c>
      <c r="Y7" s="24">
        <v>103.49</v>
      </c>
      <c r="Z7" s="24">
        <v>116.93</v>
      </c>
      <c r="AA7" s="24">
        <v>110.38</v>
      </c>
      <c r="AB7" s="24">
        <v>109.39</v>
      </c>
      <c r="AC7" s="24">
        <v>107.73</v>
      </c>
      <c r="AD7" s="24">
        <v>103.34</v>
      </c>
      <c r="AE7" s="24">
        <v>102.7</v>
      </c>
      <c r="AF7" s="24">
        <v>104.11</v>
      </c>
      <c r="AG7" s="24">
        <v>101.98</v>
      </c>
      <c r="AH7" s="24">
        <v>102.68</v>
      </c>
      <c r="AI7" s="24">
        <v>105.09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29.74</v>
      </c>
      <c r="AP7" s="24">
        <v>48.2</v>
      </c>
      <c r="AQ7" s="24">
        <v>46.91</v>
      </c>
      <c r="AR7" s="24">
        <v>52.27</v>
      </c>
      <c r="AS7" s="24">
        <v>58.68</v>
      </c>
      <c r="AT7" s="24">
        <v>65.73</v>
      </c>
      <c r="AU7" s="24">
        <v>351.72</v>
      </c>
      <c r="AV7" s="24">
        <v>399.13</v>
      </c>
      <c r="AW7" s="24">
        <v>427.09</v>
      </c>
      <c r="AX7" s="24">
        <v>351.05</v>
      </c>
      <c r="AY7" s="24">
        <v>583.96</v>
      </c>
      <c r="AZ7" s="24">
        <v>53.44</v>
      </c>
      <c r="BA7" s="24">
        <v>46.85</v>
      </c>
      <c r="BB7" s="24">
        <v>44.35</v>
      </c>
      <c r="BC7" s="24">
        <v>41.51</v>
      </c>
      <c r="BD7" s="24">
        <v>45.01</v>
      </c>
      <c r="BE7" s="24">
        <v>48.91</v>
      </c>
      <c r="BF7" s="24">
        <v>477.75</v>
      </c>
      <c r="BG7" s="24">
        <v>427.92</v>
      </c>
      <c r="BH7" s="24">
        <v>360.88</v>
      </c>
      <c r="BI7" s="24">
        <v>307.42</v>
      </c>
      <c r="BJ7" s="24">
        <v>255.17</v>
      </c>
      <c r="BK7" s="24">
        <v>1267.3900000000001</v>
      </c>
      <c r="BL7" s="24">
        <v>1268.6300000000001</v>
      </c>
      <c r="BM7" s="24">
        <v>1283.69</v>
      </c>
      <c r="BN7" s="24">
        <v>1160.22</v>
      </c>
      <c r="BO7" s="24">
        <v>1141.98</v>
      </c>
      <c r="BP7" s="24">
        <v>1156.82</v>
      </c>
      <c r="BQ7" s="24">
        <v>100</v>
      </c>
      <c r="BR7" s="24">
        <v>100.09</v>
      </c>
      <c r="BS7" s="24">
        <v>101.81</v>
      </c>
      <c r="BT7" s="24">
        <v>103.75</v>
      </c>
      <c r="BU7" s="24">
        <v>122.29</v>
      </c>
      <c r="BV7" s="24">
        <v>84.3</v>
      </c>
      <c r="BW7" s="24">
        <v>82.88</v>
      </c>
      <c r="BX7" s="24">
        <v>82.53</v>
      </c>
      <c r="BY7" s="24">
        <v>81.81</v>
      </c>
      <c r="BZ7" s="24">
        <v>82.27</v>
      </c>
      <c r="CA7" s="24">
        <v>75.33</v>
      </c>
      <c r="CB7" s="24">
        <v>175.9</v>
      </c>
      <c r="CC7" s="24">
        <v>174.83</v>
      </c>
      <c r="CD7" s="24">
        <v>173.28</v>
      </c>
      <c r="CE7" s="24">
        <v>169.68</v>
      </c>
      <c r="CF7" s="24">
        <v>143.85</v>
      </c>
      <c r="CG7" s="24">
        <v>185.47</v>
      </c>
      <c r="CH7" s="24">
        <v>187.76</v>
      </c>
      <c r="CI7" s="24">
        <v>190.48</v>
      </c>
      <c r="CJ7" s="24">
        <v>193.59</v>
      </c>
      <c r="CK7" s="24">
        <v>194.42</v>
      </c>
      <c r="CL7" s="24">
        <v>215.73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45.68</v>
      </c>
      <c r="CS7" s="24">
        <v>45.87</v>
      </c>
      <c r="CT7" s="24">
        <v>44.24</v>
      </c>
      <c r="CU7" s="24">
        <v>45.3</v>
      </c>
      <c r="CV7" s="24">
        <v>45.6</v>
      </c>
      <c r="CW7" s="24">
        <v>43.28</v>
      </c>
      <c r="CX7" s="24">
        <v>96.58</v>
      </c>
      <c r="CY7" s="24">
        <v>96.79</v>
      </c>
      <c r="CZ7" s="24">
        <v>97.06</v>
      </c>
      <c r="DA7" s="24">
        <v>97.14</v>
      </c>
      <c r="DB7" s="24">
        <v>97.25</v>
      </c>
      <c r="DC7" s="24">
        <v>87.96</v>
      </c>
      <c r="DD7" s="24">
        <v>87.65</v>
      </c>
      <c r="DE7" s="24">
        <v>88.15</v>
      </c>
      <c r="DF7" s="24">
        <v>88.37</v>
      </c>
      <c r="DG7" s="24">
        <v>88.66</v>
      </c>
      <c r="DH7" s="24">
        <v>86.21</v>
      </c>
      <c r="DI7" s="24">
        <v>54.51</v>
      </c>
      <c r="DJ7" s="24">
        <v>57.33</v>
      </c>
      <c r="DK7" s="24">
        <v>56.78</v>
      </c>
      <c r="DL7" s="24">
        <v>62.35</v>
      </c>
      <c r="DM7" s="24">
        <v>65.33</v>
      </c>
      <c r="DN7" s="24">
        <v>27.82</v>
      </c>
      <c r="DO7" s="24">
        <v>29.24</v>
      </c>
      <c r="DP7" s="24">
        <v>31.73</v>
      </c>
      <c r="DQ7" s="24">
        <v>32.57</v>
      </c>
      <c r="DR7" s="24">
        <v>33.159999999999997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0.04</v>
      </c>
      <c r="EC7" s="24">
        <v>0.12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0.06</v>
      </c>
      <c r="EL7" s="24">
        <v>0.27</v>
      </c>
      <c r="EM7" s="24">
        <v>0.22</v>
      </c>
      <c r="EN7" s="24">
        <v>0.17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川田　優惟</cp:lastModifiedBy>
  <cp:lastPrinted>2025-01-28T06:15:36Z</cp:lastPrinted>
  <dcterms:created xsi:type="dcterms:W3CDTF">2025-01-24T07:14:25Z</dcterms:created>
  <dcterms:modified xsi:type="dcterms:W3CDTF">2025-01-28T06:15:39Z</dcterms:modified>
  <cp:category/>
</cp:coreProperties>
</file>