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1040\予算班共有\予算班３席\01 決算統計\023 令和５年度決算統計\140_財政状況資料集\1回目\05_国指摘後修正\"/>
    </mc:Choice>
  </mc:AlternateContent>
  <xr:revisionPtr revIDLastSave="0" documentId="13_ncr:1_{DB641AA3-66A2-4C20-AF8C-8DDEB0436CEE}" xr6:coauthVersionLast="47" xr6:coauthVersionMax="47" xr10:uidLastSave="{00000000-0000-0000-0000-000000000000}"/>
  <bookViews>
    <workbookView xWindow="29610" yWindow="-120" windowWidth="28110" windowHeight="16440" tabRatio="88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U33" i="10"/>
  <c r="CO32" i="10"/>
  <c r="CO33" i="10" s="1"/>
  <c r="CO34" i="10" s="1"/>
  <c r="CO35" i="10" s="1"/>
  <c r="CO36" i="10" s="1"/>
  <c r="CO37" i="10" s="1"/>
  <c r="CO38" i="10" s="1"/>
  <c r="CO39" i="10" s="1"/>
  <c r="CO40" i="10" s="1"/>
  <c r="CO41" i="10" s="1"/>
  <c r="BW32" i="10"/>
  <c r="BW33" i="10" s="1"/>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BE32" i="10" l="1"/>
  <c r="BE33" i="10" s="1"/>
  <c r="AM32" i="10"/>
  <c r="AM33" i="10" s="1"/>
</calcChain>
</file>

<file path=xl/sharedStrings.xml><?xml version="1.0" encoding="utf-8"?>
<sst xmlns="http://schemas.openxmlformats.org/spreadsheetml/2006/main" count="1217" uniqueCount="585">
  <si>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</si>
  <si>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</si>
  <si>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</si>
  <si>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</si>
  <si>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</si>
  <si>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</si>
  <si>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</si>
  <si>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</si>
  <si>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</si>
  <si>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</si>
  <si>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</si>
  <si>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</si>
  <si>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</si>
  <si>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</si>
  <si>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</si>
  <si>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</si>
  <si>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</si>
  <si>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</si>
  <si>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</si>
  <si>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</si>
  <si>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</si>
  <si>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</si>
  <si>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</si>
  <si>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</si>
  <si>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</si>
  <si>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</si>
  <si>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</si>
  <si>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</si>
  <si>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</si>
  <si>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</si>
  <si>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</si>
  <si>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</si>
  <si>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</si>
  <si>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</si>
  <si>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</si>
  <si>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</si>
  <si>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</si>
  <si>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</si>
  <si>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</si>
  <si>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</si>
  <si>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</si>
  <si>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</si>
  <si>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</si>
  <si>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</si>
  <si>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</si>
  <si>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</si>
  <si>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</si>
  <si>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</si>
  <si>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</si>
  <si>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</si>
  <si>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</si>
  <si>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</si>
  <si>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</si>
  <si>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</si>
  <si>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</si>
  <si>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</si>
  <si>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</si>
  <si>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</si>
  <si>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</si>
  <si>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</si>
  <si>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</si>
  <si>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</si>
  <si>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</si>
  <si>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</si>
  <si>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</si>
  <si>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</si>
  <si>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</si>
  <si>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</si>
  <si>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</si>
  <si>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</si>
  <si>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</si>
  <si>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</si>
  <si>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</si>
  <si>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</si>
  <si>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</si>
  <si>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</si>
  <si>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</si>
  <si>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</si>
  <si>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</si>
  <si>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</si>
  <si>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</si>
  <si>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</si>
  <si>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</si>
  <si>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</si>
  <si>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</si>
  <si>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</si>
  <si>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</si>
  <si>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</si>
  <si>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</si>
  <si>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</si>
  <si>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</si>
  <si>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</si>
  <si>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</si>
  <si>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</si>
  <si>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</si>
  <si>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</si>
  <si>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</si>
  <si>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</si>
  <si>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</si>
  <si>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</si>
  <si>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</si>
  <si>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</si>
  <si>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</si>
  <si>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</si>
  <si>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</si>
  <si>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</si>
  <si>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</si>
  <si>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</si>
  <si>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</si>
  <si>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</si>
  <si>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</si>
  <si>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</si>
  <si>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</si>
  <si>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</si>
  <si>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</si>
  <si>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</si>
  <si>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</si>
  <si>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</si>
  <si>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</si>
  <si>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</si>
  <si>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</si>
  <si>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</si>
  <si>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</si>
  <si>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</si>
  <si>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</si>
  <si>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</si>
  <si>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</si>
  <si>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</si>
  <si>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</si>
  <si>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</si>
  <si>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</si>
  <si>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</si>
  <si>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</si>
  <si>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</si>
  <si>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</si>
  <si>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</si>
  <si>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</si>
  <si>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</si>
  <si>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</si>
  <si>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</si>
  <si>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</si>
  <si>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</si>
  <si>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</si>
  <si>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</si>
  <si>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</si>
  <si>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</si>
  <si>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</si>
  <si>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</si>
  <si>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</si>
  <si>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</si>
  <si>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</si>
  <si>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</si>
  <si>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</si>
  <si>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</si>
  <si>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</si>
  <si>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</si>
  <si>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</si>
  <si>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</si>
  <si>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</si>
  <si>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</si>
  <si>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</si>
  <si>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</si>
  <si>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</si>
  <si>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</si>
  <si>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</si>
  <si>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</si>
  <si>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</si>
  <si>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</si>
  <si>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</si>
  <si>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</si>
  <si>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</si>
  <si>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</si>
  <si>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</si>
  <si>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</si>
  <si>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</si>
  <si>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</si>
  <si>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</si>
  <si>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</si>
  <si>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</si>
  <si>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</si>
  <si>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</si>
  <si>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</si>
  <si>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長崎県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</si>
  <si>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</si>
  <si>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</si>
  <si>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</si>
  <si>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</si>
  <si>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</si>
  <si>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</si>
  <si>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</si>
  <si>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</si>
  <si>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</si>
  <si>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</si>
  <si>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</si>
  <si>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</si>
  <si>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</si>
  <si>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</si>
  <si>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</si>
  <si>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</si>
  <si>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</si>
  <si>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</si>
  <si>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</si>
  <si>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</si>
  <si>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</si>
  <si>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</si>
  <si>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</si>
  <si>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</si>
  <si>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</si>
  <si>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</si>
  <si>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</si>
  <si>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</si>
  <si>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</si>
  <si>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</si>
  <si>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</si>
  <si>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</si>
  <si>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</si>
  <si>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</si>
  <si>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</si>
  <si>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</si>
  <si>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</si>
  <si>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</si>
  <si>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</si>
  <si>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</si>
  <si>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</si>
  <si>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</si>
  <si>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</si>
  <si>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</si>
  <si>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</si>
  <si>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</si>
  <si>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</si>
  <si>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</si>
  <si>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</si>
  <si>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</si>
  <si>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</si>
  <si>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</si>
  <si>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</si>
  <si>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</si>
  <si>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</si>
  <si>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</si>
  <si>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</si>
  <si>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</si>
  <si>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</si>
  <si>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</si>
  <si>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</si>
  <si>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</si>
  <si>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</si>
  <si>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</si>
  <si>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</si>
  <si>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</si>
  <si>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</si>
  <si>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</si>
  <si>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</si>
  <si>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</si>
  <si>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</si>
  <si>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</si>
  <si>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</si>
  <si>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</si>
  <si>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</si>
  <si>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</si>
  <si>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</si>
  <si>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</si>
  <si>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</si>
  <si>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</si>
  <si>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</si>
  <si>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</si>
  <si>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</si>
  <si>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</si>
  <si>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</si>
  <si>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</si>
  <si>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</si>
  <si>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</si>
  <si>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</si>
  <si>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</si>
  <si>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</si>
  <si>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</si>
  <si>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</si>
  <si>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</si>
  <si>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</si>
  <si>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</si>
  <si>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</si>
  <si>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</si>
  <si>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</si>
  <si>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</si>
  <si>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</si>
  <si>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</si>
  <si>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</si>
  <si>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</si>
  <si>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</si>
  <si>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</si>
  <si>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</si>
  <si>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</si>
  <si>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</si>
  <si>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</si>
  <si>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</si>
  <si>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</si>
  <si>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</si>
  <si>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</si>
  <si>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</si>
  <si>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</si>
  <si>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</si>
  <si>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</si>
  <si>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</si>
  <si>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</si>
  <si>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</si>
  <si>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</si>
  <si>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</si>
  <si>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</si>
  <si>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</si>
  <si>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</si>
  <si>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</si>
  <si>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</si>
  <si>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</si>
  <si>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</si>
  <si>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</si>
  <si>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</si>
  <si>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</si>
  <si>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</si>
  <si>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</si>
  <si>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</si>
  <si>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</si>
  <si>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</si>
  <si>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</si>
  <si>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</si>
  <si>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</si>
  <si>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</si>
  <si>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</si>
  <si>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</si>
  <si>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</si>
  <si>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</si>
  <si>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</si>
  <si>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</si>
  <si>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</si>
  <si>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</si>
  <si>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</si>
  <si>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長崎県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</si>
  <si>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</si>
  <si>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</si>
  <si>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</si>
  <si>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</si>
  <si>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</si>
  <si>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</si>
  <si>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</si>
  <si>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</si>
  <si>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</si>
  <si>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</si>
  <si>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</si>
  <si>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</si>
  <si>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</si>
  <si>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</si>
  <si>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</si>
  <si>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</si>
  <si>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</si>
  <si>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</si>
  <si>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</si>
  <si>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</si>
  <si>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</si>
  <si>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農業改良資金特別会計</t>
    <phoneticPr fontId="3"/>
  </si>
  <si>
    <t>県営林特別会計</t>
    <phoneticPr fontId="3"/>
  </si>
  <si>
    <t>小規模企業者等設備導入資金特別会計</t>
    <phoneticPr fontId="3"/>
  </si>
  <si>
    <t>用地特別会計</t>
    <phoneticPr fontId="3"/>
  </si>
  <si>
    <t>林業改善資金特別会計</t>
    <phoneticPr fontId="3"/>
  </si>
  <si>
    <t>庁用管理特別会計</t>
    <phoneticPr fontId="3"/>
  </si>
  <si>
    <t>沿岸漁業改善資金特別会計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</si>
  <si>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</si>
  <si>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</si>
  <si>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</si>
  <si>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</si>
  <si>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</si>
  <si>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</si>
  <si>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</si>
  <si>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</si>
  <si>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</si>
  <si>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</si>
  <si>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</si>
  <si>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</si>
  <si>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</si>
  <si>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</si>
  <si>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</si>
  <si>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</si>
  <si>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法適用企業</t>
    <phoneticPr fontId="3"/>
  </si>
  <si>
    <t>流域下水道事業会計</t>
    <phoneticPr fontId="3"/>
  </si>
  <si>
    <t>長崎魚市場特別会計</t>
    <phoneticPr fontId="3"/>
  </si>
  <si>
    <t>法非適用企業</t>
    <phoneticPr fontId="3"/>
  </si>
  <si>
    <t>港湾施設整備特別会計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</si>
  <si>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</si>
  <si>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</si>
  <si>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</si>
  <si>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</si>
  <si>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</si>
  <si>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</si>
  <si>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</si>
  <si>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</si>
  <si>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</si>
  <si>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</si>
  <si>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</si>
  <si>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</si>
  <si>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</si>
  <si>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</si>
  <si>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</si>
  <si>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</si>
  <si>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</si>
  <si>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</si>
  <si>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</si>
  <si>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</si>
  <si>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</si>
  <si>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</si>
  <si>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</si>
  <si>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</si>
  <si>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</si>
  <si>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</si>
  <si>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</si>
  <si>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</si>
  <si>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</si>
  <si>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</si>
  <si>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</si>
  <si>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</si>
  <si>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</si>
  <si>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</si>
  <si>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</si>
  <si>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</si>
  <si>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</si>
  <si>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</si>
  <si>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</si>
  <si>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</si>
  <si>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</si>
  <si>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</si>
  <si>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</si>
  <si>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</si>
  <si>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</si>
  <si>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</si>
  <si>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</si>
  <si>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</si>
  <si>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</si>
  <si>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</si>
  <si>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</si>
  <si>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</si>
  <si>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</si>
  <si>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</si>
  <si>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</si>
  <si>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</si>
  <si>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</si>
  <si>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</si>
  <si>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</si>
  <si>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</si>
  <si>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</si>
  <si>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</si>
  <si>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</si>
  <si>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</si>
  <si>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</si>
  <si>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</si>
  <si>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</si>
  <si>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</si>
  <si>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</si>
  <si>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</si>
  <si>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</si>
  <si>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</si>
  <si>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</si>
  <si>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</si>
  <si>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</si>
  <si>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</si>
  <si>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</si>
  <si>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</si>
  <si>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</si>
  <si>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</si>
  <si>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</si>
  <si>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</si>
  <si>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</si>
  <si>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</si>
  <si>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</si>
  <si>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</si>
  <si>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</si>
  <si>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</si>
  <si>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</si>
  <si>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</si>
  <si>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</si>
  <si>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</si>
  <si>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</si>
  <si>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</si>
  <si>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</si>
  <si>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</si>
  <si>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</si>
  <si>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</si>
  <si>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</si>
  <si>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</si>
  <si>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</si>
  <si>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</si>
  <si>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</si>
  <si>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</si>
  <si>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</si>
  <si>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</si>
  <si>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</si>
  <si>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</si>
  <si>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</si>
  <si>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</si>
  <si>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</si>
  <si>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</si>
  <si>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</si>
  <si>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</si>
  <si>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</si>
  <si>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</si>
  <si>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</si>
  <si>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</si>
  <si>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</si>
  <si>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</si>
  <si>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</si>
  <si>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</si>
  <si>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</si>
  <si>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</si>
  <si>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</si>
  <si>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</si>
  <si>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</si>
  <si>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</si>
  <si>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</si>
  <si>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</si>
  <si>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</si>
  <si>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</si>
  <si>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0.79</t>
  </si>
  <si>
    <t>▲ 0.92</t>
  </si>
  <si>
    <t>港湾施設整備特別会計</t>
  </si>
  <si>
    <t>国民健康保険特別会計</t>
  </si>
  <si>
    <t>一般会計</t>
  </si>
  <si>
    <t>流域下水道事業会計</t>
  </si>
  <si>
    <t>庁用管理特別会計</t>
  </si>
  <si>
    <t>用地特別会計</t>
  </si>
  <si>
    <t>県営林特別会計</t>
  </si>
  <si>
    <t>長崎魚市場特別会計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</si>
  <si>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</si>
  <si>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</si>
  <si>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</si>
  <si>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</si>
  <si>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</si>
  <si>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</si>
  <si>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</si>
  <si>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</si>
  <si>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公営企業会計外</t>
    <rPh sb="0" eb="2">
      <t>コウエイ</t>
    </rPh>
    <rPh sb="2" eb="4">
      <t>キギョウ</t>
    </rPh>
    <rPh sb="4" eb="6">
      <t>カイケイ</t>
    </rPh>
    <rPh sb="6" eb="7">
      <t>ガイ</t>
    </rPh>
    <phoneticPr fontId="4"/>
  </si>
  <si>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</si>
  <si>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8">
      <t>コウソウ</t>
    </rPh>
    <rPh sb="8" eb="9">
      <t>セン</t>
    </rPh>
    <rPh sb="9" eb="11">
      <t>クミアイ</t>
    </rPh>
    <phoneticPr fontId="2"/>
  </si>
  <si>
    <t>（公財）ながさき地域政策研究所</t>
    <rPh sb="1" eb="2">
      <t>コウ</t>
    </rPh>
    <rPh sb="2" eb="3">
      <t>ザイ</t>
    </rPh>
    <phoneticPr fontId="0"/>
  </si>
  <si>
    <t>（公財）長崎県私立学校退職金財団</t>
    <rPh sb="1" eb="2">
      <t>コウ</t>
    </rPh>
    <rPh sb="2" eb="3">
      <t>ザイ</t>
    </rPh>
    <phoneticPr fontId="0"/>
  </si>
  <si>
    <t>（公財）長崎県消防協会</t>
    <rPh sb="1" eb="2">
      <t>コウ</t>
    </rPh>
    <rPh sb="2" eb="3">
      <t>ザイ</t>
    </rPh>
    <phoneticPr fontId="0"/>
  </si>
  <si>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</si>
  <si>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</si>
  <si>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</si>
  <si>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</si>
  <si>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</si>
  <si>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0"/>
  </si>
  <si>
    <t>（公財）長崎県食鳥肉衛生協会</t>
    <rPh sb="1" eb="2">
      <t>コウ</t>
    </rPh>
    <rPh sb="2" eb="3">
      <t>ザイ</t>
    </rPh>
    <phoneticPr fontId="0"/>
  </si>
  <si>
    <t>（一財）長崎県浄化槽協会</t>
    <rPh sb="1" eb="2">
      <t>イチ</t>
    </rPh>
    <rPh sb="2" eb="3">
      <t>ザイ</t>
    </rPh>
    <phoneticPr fontId="0"/>
  </si>
  <si>
    <t>（公財）県民ボランティア振興基金</t>
    <rPh sb="1" eb="2">
      <t>コウ</t>
    </rPh>
    <rPh sb="2" eb="3">
      <t>ザイ</t>
    </rPh>
    <phoneticPr fontId="0"/>
  </si>
  <si>
    <t>（公財）長崎県すこやか長寿財団</t>
    <rPh sb="1" eb="2">
      <t>コウ</t>
    </rPh>
    <rPh sb="2" eb="3">
      <t>ザイ</t>
    </rPh>
    <phoneticPr fontId="0"/>
  </si>
  <si>
    <t>（公財）長崎県産炭地域振興財団</t>
    <rPh sb="1" eb="2">
      <t>コウ</t>
    </rPh>
    <rPh sb="2" eb="3">
      <t>ザイ</t>
    </rPh>
    <phoneticPr fontId="0"/>
  </si>
  <si>
    <t>（公財）長崎県産業振興財団</t>
    <rPh sb="1" eb="2">
      <t>コウ</t>
    </rPh>
    <rPh sb="2" eb="3">
      <t>ザイ</t>
    </rPh>
    <phoneticPr fontId="0"/>
  </si>
  <si>
    <t>（公財）壱岐栽培漁業振興公社</t>
    <rPh sb="1" eb="2">
      <t>コウ</t>
    </rPh>
    <rPh sb="2" eb="3">
      <t>ザイ</t>
    </rPh>
    <phoneticPr fontId="0"/>
  </si>
  <si>
    <t>（公財）五島栽培漁業振興公社</t>
    <rPh sb="1" eb="2">
      <t>コウ</t>
    </rPh>
    <rPh sb="2" eb="3">
      <t>ザイ</t>
    </rPh>
    <phoneticPr fontId="0"/>
  </si>
  <si>
    <t>（公財）有明海水産振興基金</t>
    <rPh sb="1" eb="2">
      <t>コウ</t>
    </rPh>
    <rPh sb="2" eb="3">
      <t>ザイ</t>
    </rPh>
    <phoneticPr fontId="0"/>
  </si>
  <si>
    <t>(公財）橘湾栽培漁業推進基金</t>
    <rPh sb="1" eb="2">
      <t>ザイ</t>
    </rPh>
    <phoneticPr fontId="0"/>
  </si>
  <si>
    <t>（公財）西彼海区栽培漁業推進基金</t>
    <rPh sb="1" eb="2">
      <t>コウ</t>
    </rPh>
    <rPh sb="2" eb="3">
      <t>ザイ</t>
    </rPh>
    <phoneticPr fontId="0"/>
  </si>
  <si>
    <t>（株）長崎県漁業公社</t>
    <rPh sb="1" eb="2">
      <t>カブ</t>
    </rPh>
    <phoneticPr fontId="2"/>
  </si>
  <si>
    <t>（公財）長崎県農業振興公社</t>
    <rPh sb="1" eb="2">
      <t>コウ</t>
    </rPh>
    <rPh sb="2" eb="3">
      <t>ザイ</t>
    </rPh>
    <phoneticPr fontId="0"/>
  </si>
  <si>
    <t>（公財）長崎県農林水産業担い手育成基金</t>
    <rPh sb="1" eb="2">
      <t>コウ</t>
    </rPh>
    <rPh sb="2" eb="3">
      <t>ザイ</t>
    </rPh>
    <phoneticPr fontId="0"/>
  </si>
  <si>
    <t>（一社）長崎県園芸種苗供給センター</t>
    <rPh sb="1" eb="3">
      <t>イッシャ</t>
    </rPh>
    <phoneticPr fontId="0"/>
  </si>
  <si>
    <t>（公財）諫早湾地域振興基金</t>
    <rPh sb="1" eb="2">
      <t>コウ</t>
    </rPh>
    <rPh sb="2" eb="3">
      <t>ザイ</t>
    </rPh>
    <phoneticPr fontId="0"/>
  </si>
  <si>
    <t>（公社）長崎県林業公社</t>
    <rPh sb="1" eb="2">
      <t>コウ</t>
    </rPh>
    <rPh sb="2" eb="3">
      <t>シャ</t>
    </rPh>
    <phoneticPr fontId="0"/>
  </si>
  <si>
    <t>（公財）長崎県建設技術研究センター</t>
    <rPh sb="1" eb="2">
      <t>コウ</t>
    </rPh>
    <rPh sb="2" eb="3">
      <t>ザイ</t>
    </rPh>
    <phoneticPr fontId="0"/>
  </si>
  <si>
    <t>（一財）石木ダム地域振興対策基金</t>
    <rPh sb="1" eb="2">
      <t>イチ</t>
    </rPh>
    <rPh sb="2" eb="3">
      <t>ザイ</t>
    </rPh>
    <phoneticPr fontId="0"/>
  </si>
  <si>
    <t>（特）長崎県住宅供給公社</t>
    <rPh sb="1" eb="2">
      <t>トク</t>
    </rPh>
    <phoneticPr fontId="0"/>
  </si>
  <si>
    <t>（特）長崎県道路公社</t>
    <rPh sb="1" eb="2">
      <t>トク</t>
    </rPh>
    <phoneticPr fontId="0"/>
  </si>
  <si>
    <t>（特）長崎県土地開発公社</t>
    <rPh sb="1" eb="2">
      <t>トク</t>
    </rPh>
    <phoneticPr fontId="0"/>
  </si>
  <si>
    <t>（公財）長崎県育英会</t>
    <rPh sb="1" eb="2">
      <t>コウ</t>
    </rPh>
    <rPh sb="2" eb="3">
      <t>ザイ</t>
    </rPh>
    <phoneticPr fontId="0"/>
  </si>
  <si>
    <t>（公財）長崎県スポーツ協会</t>
    <rPh sb="1" eb="2">
      <t>コウ</t>
    </rPh>
    <rPh sb="2" eb="3">
      <t>ザイ</t>
    </rPh>
    <phoneticPr fontId="0"/>
  </si>
  <si>
    <t>（株）長崎県営バス観光</t>
    <rPh sb="1" eb="2">
      <t>カブ</t>
    </rPh>
    <phoneticPr fontId="2"/>
  </si>
  <si>
    <t>（公財）長崎県暴力追放運動推進センター</t>
    <rPh sb="1" eb="2">
      <t>コウ</t>
    </rPh>
    <rPh sb="2" eb="3">
      <t>ザイ</t>
    </rPh>
    <phoneticPr fontId="0"/>
  </si>
  <si>
    <t>（公財）長崎ミュージアム振興財団</t>
    <rPh sb="1" eb="2">
      <t>コウ</t>
    </rPh>
    <rPh sb="2" eb="3">
      <t>ザイ</t>
    </rPh>
    <phoneticPr fontId="0"/>
  </si>
  <si>
    <t>（地独）長崎県公立大学法人</t>
    <rPh sb="1" eb="2">
      <t>チ</t>
    </rPh>
    <rPh sb="2" eb="3">
      <t>ドク</t>
    </rPh>
    <phoneticPr fontId="0"/>
  </si>
  <si>
    <t>（公財）長崎県園芸振興基金協会</t>
    <rPh sb="1" eb="2">
      <t>コウ</t>
    </rPh>
    <rPh sb="2" eb="3">
      <t>ザイ</t>
    </rPh>
    <phoneticPr fontId="0"/>
  </si>
  <si>
    <t>（公財）伊万里湾栽培漁業推進基金</t>
  </si>
  <si>
    <t>（公財）対馬栽培漁業振興公社</t>
  </si>
  <si>
    <t>（株）長崎五島うどん</t>
  </si>
  <si>
    <t>（株）エヌ</t>
    <rPh sb="1" eb="2">
      <t>カブ</t>
    </rPh>
    <phoneticPr fontId="2"/>
  </si>
  <si>
    <t>（株）長崎県央バス</t>
    <rPh sb="1" eb="2">
      <t>カブ</t>
    </rPh>
    <rPh sb="3" eb="5">
      <t>ナガサキ</t>
    </rPh>
    <rPh sb="5" eb="7">
      <t>ケンオウ</t>
    </rPh>
    <phoneticPr fontId="2"/>
  </si>
  <si>
    <t>退職基金</t>
    <rPh sb="0" eb="2">
      <t>タイショク</t>
    </rPh>
    <rPh sb="2" eb="4">
      <t>キキン</t>
    </rPh>
    <phoneticPr fontId="3"/>
  </si>
  <si>
    <t>産業文化振興基金</t>
    <rPh sb="0" eb="8">
      <t>サンギョウブンカシンコウキキン</t>
    </rPh>
    <phoneticPr fontId="3"/>
  </si>
  <si>
    <t>地域医療介護総合確保基金</t>
    <rPh sb="0" eb="6">
      <t>チイキイリョウカイゴ</t>
    </rPh>
    <rPh sb="6" eb="10">
      <t>ソウゴウカクホ</t>
    </rPh>
    <rPh sb="10" eb="12">
      <t>キキン</t>
    </rPh>
    <phoneticPr fontId="3"/>
  </si>
  <si>
    <t>地域福祉基金</t>
    <rPh sb="0" eb="2">
      <t>チイキ</t>
    </rPh>
    <rPh sb="2" eb="4">
      <t>フクシ</t>
    </rPh>
    <rPh sb="4" eb="6">
      <t>キキン</t>
    </rPh>
    <phoneticPr fontId="3"/>
  </si>
  <si>
    <t>災害基金</t>
    <rPh sb="0" eb="4">
      <t>サイガイキキン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</si>
</sst>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ABE6-4C57-ADDB-9529559AD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117556</c:v>
                </c:pt>
                <c:pt idx="1">
                  <c:v>115656</c:v>
                </c:pt>
                <c:pt idx="2">
                  <c:v>125365</c:v>
                </c:pt>
                <c:pt idx="3">
                  <c:v>115636</c:v>
                </c:pt>
                <c:pt idx="4">
                  <c:v>121405</c:v>
                </c:pt>
              </c:numCache>
            </c:numRef>
          </c:val>
          <c:smooth val="0"/>
          <c:extLst>
            <c:ext xmlns:c16="http://schemas.microsoft.com/office/drawing/2014/chart" uri="{C3380CC4-5D6E-409C-BE32-E72D297353CC}">
              <c16:uniqueId val="{00000001-ABE6-4C57-ADDB-9529559AD98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35000"/>
          <c:min val="10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0.24</c:v>
                </c:pt>
                <c:pt idx="1">
                  <c:v>0.25</c:v>
                </c:pt>
                <c:pt idx="2">
                  <c:v>0.19</c:v>
                </c:pt>
                <c:pt idx="3">
                  <c:v>0.33</c:v>
                </c:pt>
                <c:pt idx="4">
                  <c:v>0.28000000000000003</c:v>
                </c:pt>
              </c:numCache>
            </c:numRef>
          </c:val>
          <c:extLst>
            <c:ext xmlns:c16="http://schemas.microsoft.com/office/drawing/2014/chart" uri="{C3380CC4-5D6E-409C-BE32-E72D297353CC}">
              <c16:uniqueId val="{00000000-8F45-44B9-A3CD-73FBB16AC0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1.96</c:v>
                </c:pt>
                <c:pt idx="1">
                  <c:v>1.98</c:v>
                </c:pt>
                <c:pt idx="2">
                  <c:v>5.03</c:v>
                </c:pt>
                <c:pt idx="3">
                  <c:v>4.25</c:v>
                </c:pt>
                <c:pt idx="4">
                  <c:v>3.39</c:v>
                </c:pt>
              </c:numCache>
            </c:numRef>
          </c:val>
          <c:extLst>
            <c:ext xmlns:c16="http://schemas.microsoft.com/office/drawing/2014/chart" uri="{C3380CC4-5D6E-409C-BE32-E72D297353CC}">
              <c16:uniqueId val="{00000001-8F45-44B9-A3CD-73FBB16AC0A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0.16</c:v>
                </c:pt>
                <c:pt idx="1">
                  <c:v>0.05</c:v>
                </c:pt>
                <c:pt idx="2">
                  <c:v>3.06</c:v>
                </c:pt>
                <c:pt idx="3">
                  <c:v>-0.79</c:v>
                </c:pt>
                <c:pt idx="4">
                  <c:v>-0.92</c:v>
                </c:pt>
              </c:numCache>
            </c:numRef>
          </c:val>
          <c:smooth val="0"/>
          <c:extLst>
            <c:ext xmlns:c16="http://schemas.microsoft.com/office/drawing/2014/chart" uri="{C3380CC4-5D6E-409C-BE32-E72D297353CC}">
              <c16:uniqueId val="{00000002-8F45-44B9-A3CD-73FBB16AC0A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1.31</c:v>
                </c:pt>
                <c:pt idx="2">
                  <c:v>#N/A</c:v>
                </c:pt>
                <c:pt idx="3">
                  <c:v>1.02</c:v>
                </c:pt>
                <c:pt idx="4">
                  <c:v>#N/A</c:v>
                </c:pt>
                <c:pt idx="5">
                  <c:v>0</c:v>
                </c:pt>
                <c:pt idx="6">
                  <c:v>#N/A</c:v>
                </c:pt>
                <c:pt idx="7">
                  <c:v>0</c:v>
                </c:pt>
                <c:pt idx="8">
                  <c:v>#N/A</c:v>
                </c:pt>
                <c:pt idx="9">
                  <c:v>0</c:v>
                </c:pt>
              </c:numCache>
            </c:numRef>
          </c:val>
          <c:extLst>
            <c:ext xmlns:c16="http://schemas.microsoft.com/office/drawing/2014/chart" uri="{C3380CC4-5D6E-409C-BE32-E72D297353CC}">
              <c16:uniqueId val="{00000000-8B42-46AF-94CE-BDCEB5C8C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42-46AF-94CE-BDCEB5C8C0DA}"/>
            </c:ext>
          </c:extLst>
        </c:ser>
        <c:ser>
          <c:idx val="2"/>
          <c:order val="2"/>
          <c:tx>
            <c:strRef>
              <c:f>データシート!$A$29</c:f>
              <c:strCache>
                <c:ptCount val="1"/>
                <c:pt idx="0">
                  <c:v>長崎魚市場特別会計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42-46AF-94CE-BDCEB5C8C0DA}"/>
            </c:ext>
          </c:extLst>
        </c:ser>
        <c:ser>
          <c:idx val="3"/>
          <c:order val="3"/>
          <c:tx>
            <c:strRef>
              <c:f>データシート!$A$30</c:f>
              <c:strCache>
                <c:ptCount val="1"/>
                <c:pt idx="0">
                  <c:v>県営林特別会計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42-46AF-94CE-BDCEB5C8C0DA}"/>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B42-46AF-94CE-BDCEB5C8C0DA}"/>
            </c:ext>
          </c:extLst>
        </c:ser>
        <c:ser>
          <c:idx val="5"/>
          <c:order val="5"/>
          <c:tx>
            <c:strRef>
              <c:f>データシート!$A$32</c:f>
              <c:strCache>
                <c:ptCount val="1"/>
                <c:pt idx="0">
                  <c:v>庁用管理特別会計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B42-46AF-94CE-BDCEB5C8C0DA}"/>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0.06</c:v>
                </c:pt>
                <c:pt idx="4">
                  <c:v>#N/A</c:v>
                </c:pt>
                <c:pt idx="5">
                  <c:v>0.09</c:v>
                </c:pt>
                <c:pt idx="6">
                  <c:v>#N/A</c:v>
                </c:pt>
                <c:pt idx="7">
                  <c:v>0.14000000000000001</c:v>
                </c:pt>
                <c:pt idx="8">
                  <c:v>#N/A</c:v>
                </c:pt>
                <c:pt idx="9">
                  <c:v>0.16</c:v>
                </c:pt>
              </c:numCache>
            </c:numRef>
          </c:val>
          <c:extLst>
            <c:ext xmlns:c16="http://schemas.microsoft.com/office/drawing/2014/chart" uri="{C3380CC4-5D6E-409C-BE32-E72D297353CC}">
              <c16:uniqueId val="{00000006-8B42-46AF-94CE-BDCEB5C8C0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0.24</c:v>
                </c:pt>
                <c:pt idx="2">
                  <c:v>#N/A</c:v>
                </c:pt>
                <c:pt idx="3">
                  <c:v>0.25</c:v>
                </c:pt>
                <c:pt idx="4">
                  <c:v>#N/A</c:v>
                </c:pt>
                <c:pt idx="5">
                  <c:v>0.18</c:v>
                </c:pt>
                <c:pt idx="6">
                  <c:v>#N/A</c:v>
                </c:pt>
                <c:pt idx="7">
                  <c:v>0.33</c:v>
                </c:pt>
                <c:pt idx="8">
                  <c:v>#N/A</c:v>
                </c:pt>
                <c:pt idx="9">
                  <c:v>0.27</c:v>
                </c:pt>
              </c:numCache>
            </c:numRef>
          </c:val>
          <c:extLst>
            <c:ext xmlns:c16="http://schemas.microsoft.com/office/drawing/2014/chart" uri="{C3380CC4-5D6E-409C-BE32-E72D297353CC}">
              <c16:uniqueId val="{00000007-8B42-46AF-94CE-BDCEB5C8C0D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0.85</c:v>
                </c:pt>
                <c:pt idx="2">
                  <c:v>#N/A</c:v>
                </c:pt>
                <c:pt idx="3">
                  <c:v>1.91</c:v>
                </c:pt>
                <c:pt idx="4">
                  <c:v>#N/A</c:v>
                </c:pt>
                <c:pt idx="5">
                  <c:v>1.28</c:v>
                </c:pt>
                <c:pt idx="6">
                  <c:v>#N/A</c:v>
                </c:pt>
                <c:pt idx="7">
                  <c:v>0.56999999999999995</c:v>
                </c:pt>
                <c:pt idx="8">
                  <c:v>#N/A</c:v>
                </c:pt>
                <c:pt idx="9">
                  <c:v>0.65</c:v>
                </c:pt>
              </c:numCache>
            </c:numRef>
          </c:val>
          <c:extLst>
            <c:ext xmlns:c16="http://schemas.microsoft.com/office/drawing/2014/chart" uri="{C3380CC4-5D6E-409C-BE32-E72D297353CC}">
              <c16:uniqueId val="{00000008-8B42-46AF-94CE-BDCEB5C8C0DA}"/>
            </c:ext>
          </c:extLst>
        </c:ser>
        <c:ser>
          <c:idx val="9"/>
          <c:order val="9"/>
          <c:tx>
            <c:strRef>
              <c:f>データシート!$A$36</c:f>
              <c:strCache>
                <c:ptCount val="1"/>
                <c:pt idx="0">
                  <c:v>港湾施設整備特別会計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0.98</c:v>
                </c:pt>
                <c:pt idx="2">
                  <c:v>#N/A</c:v>
                </c:pt>
                <c:pt idx="3">
                  <c:v>0.95</c:v>
                </c:pt>
                <c:pt idx="4">
                  <c:v>#N/A</c:v>
                </c:pt>
                <c:pt idx="5">
                  <c:v>1.36</c:v>
                </c:pt>
                <c:pt idx="6">
                  <c:v>#N/A</c:v>
                </c:pt>
                <c:pt idx="7">
                  <c:v>1.41</c:v>
                </c:pt>
                <c:pt idx="8">
                  <c:v>#N/A</c:v>
                </c:pt>
                <c:pt idx="9">
                  <c:v>1.26</c:v>
                </c:pt>
              </c:numCache>
            </c:numRef>
          </c:val>
          <c:extLst>
            <c:ext xmlns:c16="http://schemas.microsoft.com/office/drawing/2014/chart" uri="{C3380CC4-5D6E-409C-BE32-E72D297353CC}">
              <c16:uniqueId val="{00000009-8B42-46AF-94CE-BDCEB5C8C0D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68004</c:v>
                </c:pt>
                <c:pt idx="5">
                  <c:v>65902</c:v>
                </c:pt>
                <c:pt idx="8">
                  <c:v>62551</c:v>
                </c:pt>
                <c:pt idx="11">
                  <c:v>60487</c:v>
                </c:pt>
                <c:pt idx="14">
                  <c:v>58701</c:v>
                </c:pt>
              </c:numCache>
            </c:numRef>
          </c:val>
          <c:extLst>
            <c:ext xmlns:c16="http://schemas.microsoft.com/office/drawing/2014/chart" uri="{C3380CC4-5D6E-409C-BE32-E72D297353CC}">
              <c16:uniqueId val="{00000000-E53B-42E8-BAE4-66AD9A99F8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3B-42E8-BAE4-66AD9A99F8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303</c:v>
                </c:pt>
                <c:pt idx="3">
                  <c:v>222</c:v>
                </c:pt>
                <c:pt idx="6">
                  <c:v>239</c:v>
                </c:pt>
                <c:pt idx="9">
                  <c:v>102</c:v>
                </c:pt>
                <c:pt idx="12">
                  <c:v>123</c:v>
                </c:pt>
              </c:numCache>
            </c:numRef>
          </c:val>
          <c:extLst>
            <c:ext xmlns:c16="http://schemas.microsoft.com/office/drawing/2014/chart" uri="{C3380CC4-5D6E-409C-BE32-E72D297353CC}">
              <c16:uniqueId val="{00000002-E53B-42E8-BAE4-66AD9A99F8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858</c:v>
                </c:pt>
                <c:pt idx="3">
                  <c:v>843</c:v>
                </c:pt>
                <c:pt idx="6">
                  <c:v>817</c:v>
                </c:pt>
                <c:pt idx="9">
                  <c:v>894</c:v>
                </c:pt>
                <c:pt idx="12">
                  <c:v>846</c:v>
                </c:pt>
              </c:numCache>
            </c:numRef>
          </c:val>
          <c:extLst>
            <c:ext xmlns:c16="http://schemas.microsoft.com/office/drawing/2014/chart" uri="{C3380CC4-5D6E-409C-BE32-E72D297353CC}">
              <c16:uniqueId val="{00000003-E53B-42E8-BAE4-66AD9A99F8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331</c:v>
                </c:pt>
                <c:pt idx="3">
                  <c:v>551</c:v>
                </c:pt>
                <c:pt idx="6">
                  <c:v>429</c:v>
                </c:pt>
                <c:pt idx="9">
                  <c:v>393</c:v>
                </c:pt>
                <c:pt idx="12">
                  <c:v>236</c:v>
                </c:pt>
              </c:numCache>
            </c:numRef>
          </c:val>
          <c:extLst>
            <c:ext xmlns:c16="http://schemas.microsoft.com/office/drawing/2014/chart" uri="{C3380CC4-5D6E-409C-BE32-E72D297353CC}">
              <c16:uniqueId val="{00000004-E53B-42E8-BAE4-66AD9A99F8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3333</c:v>
                </c:pt>
                <c:pt idx="3">
                  <c:v>4000</c:v>
                </c:pt>
                <c:pt idx="6">
                  <c:v>4667</c:v>
                </c:pt>
                <c:pt idx="9">
                  <c:v>5448</c:v>
                </c:pt>
                <c:pt idx="12">
                  <c:v>5782</c:v>
                </c:pt>
              </c:numCache>
            </c:numRef>
          </c:val>
          <c:extLst>
            <c:ext xmlns:c16="http://schemas.microsoft.com/office/drawing/2014/chart" uri="{C3380CC4-5D6E-409C-BE32-E72D297353CC}">
              <c16:uniqueId val="{00000005-E53B-42E8-BAE4-66AD9A99F8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3B-42E8-BAE4-66AD9A99F8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94798</c:v>
                </c:pt>
                <c:pt idx="3">
                  <c:v>95163</c:v>
                </c:pt>
                <c:pt idx="6">
                  <c:v>90398</c:v>
                </c:pt>
                <c:pt idx="9">
                  <c:v>88391</c:v>
                </c:pt>
                <c:pt idx="12">
                  <c:v>90537</c:v>
                </c:pt>
              </c:numCache>
            </c:numRef>
          </c:val>
          <c:extLst>
            <c:ext xmlns:c16="http://schemas.microsoft.com/office/drawing/2014/chart" uri="{C3380CC4-5D6E-409C-BE32-E72D297353CC}">
              <c16:uniqueId val="{00000007-E53B-42E8-BAE4-66AD9A99F81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31619</c:v>
                </c:pt>
                <c:pt idx="2">
                  <c:v>#N/A</c:v>
                </c:pt>
                <c:pt idx="3">
                  <c:v>#N/A</c:v>
                </c:pt>
                <c:pt idx="4">
                  <c:v>34877</c:v>
                </c:pt>
                <c:pt idx="5">
                  <c:v>#N/A</c:v>
                </c:pt>
                <c:pt idx="6">
                  <c:v>#N/A</c:v>
                </c:pt>
                <c:pt idx="7">
                  <c:v>33999</c:v>
                </c:pt>
                <c:pt idx="8">
                  <c:v>#N/A</c:v>
                </c:pt>
                <c:pt idx="9">
                  <c:v>#N/A</c:v>
                </c:pt>
                <c:pt idx="10">
                  <c:v>34741</c:v>
                </c:pt>
                <c:pt idx="11">
                  <c:v>#N/A</c:v>
                </c:pt>
                <c:pt idx="12">
                  <c:v>#N/A</c:v>
                </c:pt>
                <c:pt idx="13">
                  <c:v>38823</c:v>
                </c:pt>
                <c:pt idx="14">
                  <c:v>#N/A</c:v>
                </c:pt>
              </c:numCache>
            </c:numRef>
          </c:val>
          <c:smooth val="0"/>
          <c:extLst>
            <c:ext xmlns:c16="http://schemas.microsoft.com/office/drawing/2014/chart" uri="{C3380CC4-5D6E-409C-BE32-E72D297353CC}">
              <c16:uniqueId val="{00000008-E53B-42E8-BAE4-66AD9A99F81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745514</c:v>
                </c:pt>
                <c:pt idx="5">
                  <c:v>751450</c:v>
                </c:pt>
                <c:pt idx="8">
                  <c:v>753953</c:v>
                </c:pt>
                <c:pt idx="11">
                  <c:v>734932</c:v>
                </c:pt>
                <c:pt idx="14">
                  <c:v>716240</c:v>
                </c:pt>
              </c:numCache>
            </c:numRef>
          </c:val>
          <c:extLst>
            <c:ext xmlns:c16="http://schemas.microsoft.com/office/drawing/2014/chart" uri="{C3380CC4-5D6E-409C-BE32-E72D297353CC}">
              <c16:uniqueId val="{00000000-0DF3-4AAC-8B73-978E5A1816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8275</c:v>
                </c:pt>
                <c:pt idx="5">
                  <c:v>7748</c:v>
                </c:pt>
                <c:pt idx="8">
                  <c:v>7665</c:v>
                </c:pt>
                <c:pt idx="11">
                  <c:v>7439</c:v>
                </c:pt>
                <c:pt idx="14">
                  <c:v>7228</c:v>
                </c:pt>
              </c:numCache>
            </c:numRef>
          </c:val>
          <c:extLst>
            <c:ext xmlns:c16="http://schemas.microsoft.com/office/drawing/2014/chart" uri="{C3380CC4-5D6E-409C-BE32-E72D297353CC}">
              <c16:uniqueId val="{00000001-0DF3-4AAC-8B73-978E5A1816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50915</c:v>
                </c:pt>
                <c:pt idx="5">
                  <c:v>56103</c:v>
                </c:pt>
                <c:pt idx="8">
                  <c:v>81198</c:v>
                </c:pt>
                <c:pt idx="11">
                  <c:v>94311</c:v>
                </c:pt>
                <c:pt idx="14">
                  <c:v>99981</c:v>
                </c:pt>
              </c:numCache>
            </c:numRef>
          </c:val>
          <c:extLst>
            <c:ext xmlns:c16="http://schemas.microsoft.com/office/drawing/2014/chart" uri="{C3380CC4-5D6E-409C-BE32-E72D297353CC}">
              <c16:uniqueId val="{00000002-0DF3-4AAC-8B73-978E5A1816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F3-4AAC-8B73-978E5A1816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F3-4AAC-8B73-978E5A1816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1851</c:v>
                </c:pt>
                <c:pt idx="3">
                  <c:v>1724</c:v>
                </c:pt>
                <c:pt idx="6">
                  <c:v>1977</c:v>
                </c:pt>
                <c:pt idx="9">
                  <c:v>1832</c:v>
                </c:pt>
                <c:pt idx="12">
                  <c:v>1688</c:v>
                </c:pt>
              </c:numCache>
            </c:numRef>
          </c:val>
          <c:extLst>
            <c:ext xmlns:c16="http://schemas.microsoft.com/office/drawing/2014/chart" uri="{C3380CC4-5D6E-409C-BE32-E72D297353CC}">
              <c16:uniqueId val="{00000005-0DF3-4AAC-8B73-978E5A1816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165054</c:v>
                </c:pt>
                <c:pt idx="3">
                  <c:v>160238</c:v>
                </c:pt>
                <c:pt idx="6">
                  <c:v>156586</c:v>
                </c:pt>
                <c:pt idx="9">
                  <c:v>158428</c:v>
                </c:pt>
                <c:pt idx="12">
                  <c:v>154303</c:v>
                </c:pt>
              </c:numCache>
            </c:numRef>
          </c:val>
          <c:extLst>
            <c:ext xmlns:c16="http://schemas.microsoft.com/office/drawing/2014/chart" uri="{C3380CC4-5D6E-409C-BE32-E72D297353CC}">
              <c16:uniqueId val="{00000006-0DF3-4AAC-8B73-978E5A1816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6631</c:v>
                </c:pt>
                <c:pt idx="3">
                  <c:v>6065</c:v>
                </c:pt>
                <c:pt idx="6">
                  <c:v>6128</c:v>
                </c:pt>
                <c:pt idx="9">
                  <c:v>5525</c:v>
                </c:pt>
                <c:pt idx="12">
                  <c:v>5038</c:v>
                </c:pt>
              </c:numCache>
            </c:numRef>
          </c:val>
          <c:extLst>
            <c:ext xmlns:c16="http://schemas.microsoft.com/office/drawing/2014/chart" uri="{C3380CC4-5D6E-409C-BE32-E72D297353CC}">
              <c16:uniqueId val="{00000007-0DF3-4AAC-8B73-978E5A1816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4703</c:v>
                </c:pt>
                <c:pt idx="3">
                  <c:v>4458</c:v>
                </c:pt>
                <c:pt idx="6">
                  <c:v>3799</c:v>
                </c:pt>
                <c:pt idx="9">
                  <c:v>4164</c:v>
                </c:pt>
                <c:pt idx="12">
                  <c:v>3228</c:v>
                </c:pt>
              </c:numCache>
            </c:numRef>
          </c:val>
          <c:extLst>
            <c:ext xmlns:c16="http://schemas.microsoft.com/office/drawing/2014/chart" uri="{C3380CC4-5D6E-409C-BE32-E72D297353CC}">
              <c16:uniqueId val="{00000008-0DF3-4AAC-8B73-978E5A1816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164</c:v>
                </c:pt>
                <c:pt idx="3">
                  <c:v>52</c:v>
                </c:pt>
                <c:pt idx="6">
                  <c:v>14</c:v>
                </c:pt>
                <c:pt idx="9">
                  <c:v>0</c:v>
                </c:pt>
                <c:pt idx="12">
                  <c:v>0</c:v>
                </c:pt>
              </c:numCache>
            </c:numRef>
          </c:val>
          <c:extLst>
            <c:ext xmlns:c16="http://schemas.microsoft.com/office/drawing/2014/chart" uri="{C3380CC4-5D6E-409C-BE32-E72D297353CC}">
              <c16:uniqueId val="{00000009-0DF3-4AAC-8B73-978E5A1816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1262643</c:v>
                </c:pt>
                <c:pt idx="3">
                  <c:v>1274634</c:v>
                </c:pt>
                <c:pt idx="6">
                  <c:v>1286342</c:v>
                </c:pt>
                <c:pt idx="9">
                  <c:v>1264299</c:v>
                </c:pt>
                <c:pt idx="12">
                  <c:v>1249425</c:v>
                </c:pt>
              </c:numCache>
            </c:numRef>
          </c:val>
          <c:extLst>
            <c:ext xmlns:c16="http://schemas.microsoft.com/office/drawing/2014/chart" uri="{C3380CC4-5D6E-409C-BE32-E72D297353CC}">
              <c16:uniqueId val="{0000000A-0DF3-4AAC-8B73-978E5A1816D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636341</c:v>
                </c:pt>
                <c:pt idx="2">
                  <c:v>#N/A</c:v>
                </c:pt>
                <c:pt idx="3">
                  <c:v>#N/A</c:v>
                </c:pt>
                <c:pt idx="4">
                  <c:v>631871</c:v>
                </c:pt>
                <c:pt idx="5">
                  <c:v>#N/A</c:v>
                </c:pt>
                <c:pt idx="6">
                  <c:v>#N/A</c:v>
                </c:pt>
                <c:pt idx="7">
                  <c:v>612030</c:v>
                </c:pt>
                <c:pt idx="8">
                  <c:v>#N/A</c:v>
                </c:pt>
                <c:pt idx="9">
                  <c:v>#N/A</c:v>
                </c:pt>
                <c:pt idx="10">
                  <c:v>597566</c:v>
                </c:pt>
                <c:pt idx="11">
                  <c:v>#N/A</c:v>
                </c:pt>
                <c:pt idx="12">
                  <c:v>#N/A</c:v>
                </c:pt>
                <c:pt idx="13">
                  <c:v>590231</c:v>
                </c:pt>
                <c:pt idx="14">
                  <c:v>#N/A</c:v>
                </c:pt>
              </c:numCache>
            </c:numRef>
          </c:val>
          <c:smooth val="0"/>
          <c:extLst>
            <c:ext xmlns:c16="http://schemas.microsoft.com/office/drawing/2014/chart" uri="{C3380CC4-5D6E-409C-BE32-E72D297353CC}">
              <c16:uniqueId val="{0000000B-0DF3-4AAC-8B73-978E5A1816D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20177</c:v>
                </c:pt>
                <c:pt idx="1">
                  <c:v>16559</c:v>
                </c:pt>
                <c:pt idx="2">
                  <c:v>13212</c:v>
                </c:pt>
              </c:numCache>
            </c:numRef>
          </c:val>
          <c:extLst>
            <c:ext xmlns:c16="http://schemas.microsoft.com/office/drawing/2014/chart" uri="{C3380CC4-5D6E-409C-BE32-E72D297353CC}">
              <c16:uniqueId val="{00000000-8C0E-4462-BF50-A46BC34F41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19777</c:v>
                </c:pt>
                <c:pt idx="1">
                  <c:v>28265</c:v>
                </c:pt>
                <c:pt idx="2">
                  <c:v>32650</c:v>
                </c:pt>
              </c:numCache>
            </c:numRef>
          </c:val>
          <c:extLst>
            <c:ext xmlns:c16="http://schemas.microsoft.com/office/drawing/2014/chart" uri="{C3380CC4-5D6E-409C-BE32-E72D297353CC}">
              <c16:uniqueId val="{00000001-8C0E-4462-BF50-A46BC34F41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43388</c:v>
                </c:pt>
                <c:pt idx="1">
                  <c:v>53714</c:v>
                </c:pt>
                <c:pt idx="2">
                  <c:v>54600</c:v>
                </c:pt>
              </c:numCache>
            </c:numRef>
          </c:val>
          <c:extLst>
            <c:ext xmlns:c16="http://schemas.microsoft.com/office/drawing/2014/chart" uri="{C3380CC4-5D6E-409C-BE32-E72D297353CC}">
              <c16:uniqueId val="{00000002-8C0E-4462-BF50-A46BC34F41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・指数は全国的な傾向と同様に横ばいであるものの、依然として低い水準にとどまっている。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・引き続き、より一層の事業の重点化を図るとともに、</a:t>
          </a:r>
          <a:r>
            <a:rPr kumimoji="1" lang="ja-JP" altLang="en-US" sz="1300">
              <a:latin typeface="ＭＳ Ｐゴシック" panose="020B0600070205080204" pitchFamily="50" charset="-128"/>
              <a:ea typeface="ＭＳ Ｐゴシック" panose="020B0600070205080204" pitchFamily="50" charset="-128"/>
            </a:rPr>
            <a:t>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・本県は、標準財政規模に対する義務的経費が占める割合が高い一方、歳入では地方税や地方交付税などの一般財源収入の割合が低い状況。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・令和５年度は歳入面で地方税の減に加え、臨時財政対策債を含めた実質的な地方交付税の減などに伴い、経常一般財源等が減となったことにより、経常収支比率は前年度から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・今後も行財政運営プラン等に基づく歳入歳出両面からの収支改善対策を着実に実施し健全な財政運営に努める。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65</xdr:row>
      <xdr:rowOff>47172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1906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64</xdr:row>
      <xdr:rowOff>46265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40043"/>
          <a:ext cx="889000" cy="8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66</xdr:row>
      <xdr:rowOff>99785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40043"/>
          <a:ext cx="889000" cy="12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99785</xdr:rowOff>
    </xdr:from>
    <xdr:to>
      <xdr:col>11</xdr:col>
      <xdr:colOff>31750</xdr:colOff>
      <xdr:row>67</xdr:row>
      <xdr:rowOff>152400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15485"/>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167822</xdr:rowOff>
    </xdr:from>
    <xdr:to>
      <xdr:col>23</xdr:col>
      <xdr:colOff>184150</xdr:colOff>
      <xdr:row>65</xdr:row>
      <xdr:rowOff>97972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139899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60070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今後も、時代の変化とともに多様化する行政ニーズを対応しつつ、適正な職員配置等に努めていく。</a:t>
          </a:r>
        </a:p>
        <a:p>
          <a:r>
            <a:rPr kumimoji="1" lang="ja-JP" altLang="en-US" sz="1300">
              <a:latin typeface="ＭＳ Ｐゴシック" panose="020B0600070205080204" pitchFamily="50" charset="-128"/>
              <a:ea typeface="ＭＳ Ｐゴシック" panose="020B0600070205080204" pitchFamily="50" charset="-128"/>
            </a:rPr>
            <a:t>・物件費等については、さらなる業務効率化を図るため、行政のデジタル化にかかる取組等を実施していく。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18405</xdr:rowOff>
    </xdr:from>
    <xdr:to>
      <xdr:col>23</xdr:col>
      <xdr:colOff>133350</xdr:colOff>
      <xdr:row>84</xdr:row>
      <xdr:rowOff>64171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20205"/>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xdr:rowOff>
    </xdr:from>
    <xdr:to>
      <xdr:col>19</xdr:col>
      <xdr:colOff>133350</xdr:colOff>
      <xdr:row>84</xdr:row>
      <xdr:rowOff>64171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1885"/>
          <a:ext cx="889000" cy="6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115133</xdr:rowOff>
    </xdr:from>
    <xdr:to>
      <xdr:col>15</xdr:col>
      <xdr:colOff>82550</xdr:colOff>
      <xdr:row>84</xdr:row>
      <xdr:rowOff>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45483"/>
          <a:ext cx="889000" cy="5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71637</xdr:rowOff>
    </xdr:from>
    <xdr:to>
      <xdr:col>11</xdr:col>
      <xdr:colOff>31750</xdr:colOff>
      <xdr:row>83</xdr:row>
      <xdr:rowOff>115133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1987"/>
          <a:ext cx="889000" cy="4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139055</xdr:rowOff>
    </xdr:from>
    <xdr:to>
      <xdr:col>23</xdr:col>
      <xdr:colOff>184150</xdr:colOff>
      <xdr:row>84</xdr:row>
      <xdr:rowOff>69205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155582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13371</xdr:rowOff>
    </xdr:from>
    <xdr:to>
      <xdr:col>19</xdr:col>
      <xdr:colOff>184150</xdr:colOff>
      <xdr:row>84</xdr:row>
      <xdr:rowOff>114971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8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120735</xdr:rowOff>
    </xdr:from>
    <xdr:to>
      <xdr:col>15</xdr:col>
      <xdr:colOff>133350</xdr:colOff>
      <xdr:row>84</xdr:row>
      <xdr:rowOff>50885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61062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64333</xdr:rowOff>
    </xdr:from>
    <xdr:to>
      <xdr:col>11</xdr:col>
      <xdr:colOff>82550</xdr:colOff>
      <xdr:row>83</xdr:row>
      <xdr:rowOff>165933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6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20837</xdr:rowOff>
    </xdr:from>
    <xdr:to>
      <xdr:col>7</xdr:col>
      <xdr:colOff>31750</xdr:colOff>
      <xdr:row>83</xdr:row>
      <xdr:rowOff>122437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132614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・これまでの給与制度の見直し等により、グループ内平均値を下回る状況が続いており、引き続き適正な運用に努める。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他県に比べても人口減少が進行している。一方、職員数については、これまで継続的に行財政改革に取り組み削減を図ってきたところであるが、行政需要や地方財政対策の動向を踏まえ、近年は微増で推移している。このため、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万人あたりの職員数は増加傾向にある。</a:t>
          </a:r>
        </a:p>
        <a:p>
          <a:r>
            <a:rPr kumimoji="1" lang="ja-JP" altLang="en-US" sz="1300">
              <a:latin typeface="ＭＳ Ｐゴシック" panose="020B0600070205080204" pitchFamily="50" charset="-128"/>
              <a:ea typeface="ＭＳ Ｐゴシック" panose="020B0600070205080204" pitchFamily="50" charset="-128"/>
            </a:rPr>
            <a:t>・引き続き、行財政改革に取り組みつつ、時代の変化とともに多様化する行政ニーズに対応するため、適正な職員配置等に努めていく。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111820</xdr:rowOff>
    </xdr:from>
    <xdr:to>
      <xdr:col>81</xdr:col>
      <xdr:colOff>44450</xdr:colOff>
      <xdr:row>64</xdr:row>
      <xdr:rowOff>165932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84620"/>
          <a:ext cx="838200" cy="5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6393</xdr:rowOff>
    </xdr:from>
    <xdr:to>
      <xdr:col>77</xdr:col>
      <xdr:colOff>44450</xdr:colOff>
      <xdr:row>64</xdr:row>
      <xdr:rowOff>111820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79193"/>
          <a:ext cx="889000" cy="10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142009</xdr:rowOff>
    </xdr:from>
    <xdr:to>
      <xdr:col>72</xdr:col>
      <xdr:colOff>203200</xdr:colOff>
      <xdr:row>64</xdr:row>
      <xdr:rowOff>6393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43359"/>
          <a:ext cx="889000" cy="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124837</xdr:rowOff>
    </xdr:from>
    <xdr:to>
      <xdr:col>68</xdr:col>
      <xdr:colOff>152400</xdr:colOff>
      <xdr:row>63</xdr:row>
      <xdr:rowOff>142009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2618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115132</xdr:rowOff>
    </xdr:from>
    <xdr:to>
      <xdr:col>81</xdr:col>
      <xdr:colOff>95250</xdr:colOff>
      <xdr:row>65</xdr:row>
      <xdr:rowOff>45282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87209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61020</xdr:rowOff>
    </xdr:from>
    <xdr:to>
      <xdr:col>77</xdr:col>
      <xdr:colOff>95250</xdr:colOff>
      <xdr:row>64</xdr:row>
      <xdr:rowOff>162620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147397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2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127043</xdr:rowOff>
    </xdr:from>
    <xdr:to>
      <xdr:col>73</xdr:col>
      <xdr:colOff>44450</xdr:colOff>
      <xdr:row>64</xdr:row>
      <xdr:rowOff>57193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67370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91209</xdr:rowOff>
    </xdr:from>
    <xdr:to>
      <xdr:col>68</xdr:col>
      <xdr:colOff>203200</xdr:colOff>
      <xdr:row>64</xdr:row>
      <xdr:rowOff>21359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31536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74037</xdr:rowOff>
    </xdr:from>
    <xdr:to>
      <xdr:col>64</xdr:col>
      <xdr:colOff>152400</xdr:colOff>
      <xdr:row>64</xdr:row>
      <xdr:rowOff>4187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・令和５年度（３か年平均）の増の主な要因としては、過去の大型事業のため発行した県債の償還終了に加え、平成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年度から財源対策債の交付税措置率が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に引き下げられた影響で、算定の期間に平成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年度を含む令和２年度と比較し、令和５年度の基準財政需要額算入額が減少したことが挙げられる。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・今後の実質的な公債費は、県立図書館整備、長崎警察署建替等の大型事業の償還が本格化することから、上昇傾向で推移する見込みとなっている。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・このため、財政運営の健全性とバランスを考慮し、投資事業の重点化・効率化を図りながら、引き続き公債費や県債残高の適正管理に取り組んでいく。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128058</xdr:rowOff>
    </xdr:from>
    <xdr:to>
      <xdr:col>81</xdr:col>
      <xdr:colOff>44450</xdr:colOff>
      <xdr:row>39</xdr:row>
      <xdr:rowOff>16933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431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87842</xdr:rowOff>
    </xdr:from>
    <xdr:to>
      <xdr:col>77</xdr:col>
      <xdr:colOff>44450</xdr:colOff>
      <xdr:row>38</xdr:row>
      <xdr:rowOff>128058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029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77258</xdr:rowOff>
    </xdr:from>
    <xdr:to>
      <xdr:col>77</xdr:col>
      <xdr:colOff>95250</xdr:colOff>
      <xdr:row>39</xdr:row>
      <xdr:rowOff>7408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17585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92727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地方債残高の減や退職手当負担見込額の減、今後増加する公債費や退職手当の負担軽減を図るための基金積立による充当可能基金の増等に伴い、分子にあたる実質的な将来負担額が減少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・当比率が高い団体は、将来財政運営が圧迫される可能性が高くなるため、公債費負担の抑制など、引き続き同比率の低減に努める。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41961</xdr:rowOff>
    </xdr:from>
    <xdr:to>
      <xdr:col>81</xdr:col>
      <xdr:colOff>44450</xdr:colOff>
      <xdr:row>19</xdr:row>
      <xdr:rowOff>55956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299511"/>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53061</xdr:rowOff>
    </xdr:from>
    <xdr:to>
      <xdr:col>77</xdr:col>
      <xdr:colOff>44450</xdr:colOff>
      <xdr:row>19</xdr:row>
      <xdr:rowOff>55956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31061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53061</xdr:rowOff>
    </xdr:from>
    <xdr:to>
      <xdr:col>72</xdr:col>
      <xdr:colOff>203200</xdr:colOff>
      <xdr:row>19</xdr:row>
      <xdr:rowOff>125933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310611"/>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125933</xdr:rowOff>
    </xdr:from>
    <xdr:to>
      <xdr:col>68</xdr:col>
      <xdr:colOff>152400</xdr:colOff>
      <xdr:row>19</xdr:row>
      <xdr:rowOff>150546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383483"/>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162611</xdr:rowOff>
    </xdr:from>
    <xdr:to>
      <xdr:col>81</xdr:col>
      <xdr:colOff>95250</xdr:colOff>
      <xdr:row>19</xdr:row>
      <xdr:rowOff>92761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134688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22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5156</xdr:rowOff>
    </xdr:from>
    <xdr:to>
      <xdr:col>77</xdr:col>
      <xdr:colOff>95250</xdr:colOff>
      <xdr:row>19</xdr:row>
      <xdr:rowOff>106756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2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91533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34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2261</xdr:rowOff>
    </xdr:from>
    <xdr:to>
      <xdr:col>73</xdr:col>
      <xdr:colOff>44450</xdr:colOff>
      <xdr:row>19</xdr:row>
      <xdr:rowOff>103861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2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88638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3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75133</xdr:rowOff>
    </xdr:from>
    <xdr:to>
      <xdr:col>68</xdr:col>
      <xdr:colOff>203200</xdr:colOff>
      <xdr:row>20</xdr:row>
      <xdr:rowOff>5283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161510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4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99746</xdr:rowOff>
    </xdr:from>
    <xdr:to>
      <xdr:col>64</xdr:col>
      <xdr:colOff>152400</xdr:colOff>
      <xdr:row>20</xdr:row>
      <xdr:rowOff>29896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44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・令和５年度は、分母となる経常一般財源等の総額が地方税や実質的な地方交付税の減などで減少した一方で、退職手当支給対象者の減にともなう給与費の減などにより経常収支比率は減少している。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135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38</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3155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39</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155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38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xdr:rowOff>
    </xdr:from>
    <xdr:to>
      <xdr:col>6</xdr:col>
      <xdr:colOff>171450</xdr:colOff>
      <xdr:row>40</xdr:row>
      <xdr:rowOff>112485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97262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電子決裁システムの利用促進等によるペーパーレス化の推進や旅費の見直しをはじめ、内部管理経費の適正化に取り組んできたことから、都道府県平均やグループ内平均値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比較しても低い水準となっている。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・令和５年度は、職員総合システムの更新による支出の増や分母となる経常一般財源等の総額が地方税や実質的な地方交付税の</a:t>
          </a:r>
          <a:r>
            <a:rPr kumimoji="1" lang="ja-JP" altLang="en-US" sz="1300">
              <a:latin typeface="ＭＳ Ｐゴシック" panose="020B0600070205080204" pitchFamily="50" charset="-128"/>
              <a:ea typeface="ＭＳ Ｐゴシック" panose="020B0600070205080204" pitchFamily="50" charset="-128"/>
            </a:rPr>
            <a:t>減などで減少したことにより経常収支比率は増加している。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37193</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966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429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236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123570</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a:t>
          </a:r>
          <a:r>
            <a:rPr kumimoji="1" lang="ja-JP" altLang="en-US" sz="1300">
              <a:latin typeface="ＭＳ Ｐゴシック" panose="020B0600070205080204" pitchFamily="50" charset="-128"/>
              <a:ea typeface="ＭＳ Ｐゴシック" panose="020B0600070205080204" pitchFamily="50" charset="-128"/>
            </a:rPr>
            <a:t>は微増となっている。</a:t>
          </a:r>
        </a:p>
        <a:p>
          <a:r>
            <a:rPr kumimoji="1" lang="ja-JP" altLang="en-US" sz="1300">
              <a:latin typeface="ＭＳ Ｐゴシック" panose="020B0600070205080204" pitchFamily="50" charset="-128"/>
              <a:ea typeface="ＭＳ Ｐゴシック" panose="020B0600070205080204" pitchFamily="50" charset="-128"/>
            </a:rPr>
            <a:t>・扶助費の多くは法令等により支出が義務付けられており、縮減が容易ではない経費となっているため、今後も動向を注視していく。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7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・維持補修費などのその他の経常経費については、都道府県平均と同水準となっている。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・令和５年度は、高校生世代に係る医療費助成制度の創設やコロナ禍における受診抑制の反動による後期高齢者医療費の増などに伴い、社会保障関係費が増加したこと等により増加している。</a:t>
          </a:r>
        </a:p>
        <a:p>
          <a:r>
            <a:rPr kumimoji="1" lang="ja-JP" altLang="en-US" sz="1300">
              <a:latin typeface="ＭＳ Ｐゴシック" panose="020B0600070205080204" pitchFamily="50" charset="-128"/>
              <a:ea typeface="ＭＳ Ｐゴシック" panose="020B0600070205080204" pitchFamily="50" charset="-128"/>
            </a:rPr>
            <a:t>・今後も社会保障関係費の増加が見込まれることから、引き続き、「長崎県行財政運営プラン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127000</xdr:rowOff>
    </xdr:from>
    <xdr:to>
      <xdr:col>82</xdr:col>
      <xdr:colOff>107950</xdr:colOff>
      <xdr:row>38</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706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37</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65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37</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165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37</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3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・令和５年度は元利償還金の増により公債費が増加したことに加えて、分母となる経常一般財源等の総額が地方税や実質的な地方交付税の減などで減少したことにより経常収支比率は増加している。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・引き続き公債費の平準化や、投資事業の重点化・効率化を図りながら、公債費や県債残高の適正管理に取り組んでいく。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46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78</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7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79</xdr:row>
      <xdr:rowOff>120650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73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66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120650</xdr:rowOff>
    </xdr:from>
    <xdr:to>
      <xdr:col>15</xdr:col>
      <xdr:colOff>149225</xdr:colOff>
      <xdr:row>78</xdr:row>
      <xdr:rowOff>50800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・令和５年度は、分母となる経常一般財源等の総額が地方税や実質的な地方交付税の減などで減少した一方で、人件費の減などにより経常収支比率は減少している。</a:t>
          </a:r>
        </a:p>
        <a:p>
          <a:r>
            <a:rPr kumimoji="1" lang="ja-JP" altLang="en-US" sz="1300">
              <a:latin typeface="ＭＳ Ｐゴシック" panose="020B0600070205080204" pitchFamily="50" charset="-128"/>
              <a:ea typeface="ＭＳ Ｐゴシック" panose="020B0600070205080204" pitchFamily="50" charset="-128"/>
            </a:rPr>
            <a:t>・引き続き、「長崎県行財政運営プラン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35561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393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073380"/>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78</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73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51021</xdr:rowOff>
    </xdr:from>
    <xdr:to>
      <xdr:col>29</xdr:col>
      <xdr:colOff>127000</xdr:colOff>
      <xdr:row>13</xdr:row>
      <xdr:rowOff>93632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27496"/>
          <a:ext cx="647700" cy="4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93632</xdr:rowOff>
    </xdr:from>
    <xdr:to>
      <xdr:col>26</xdr:col>
      <xdr:colOff>50800</xdr:colOff>
      <xdr:row>13</xdr:row>
      <xdr:rowOff>98844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0107"/>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87437</xdr:rowOff>
    </xdr:from>
    <xdr:to>
      <xdr:col>22</xdr:col>
      <xdr:colOff>114300</xdr:colOff>
      <xdr:row>13</xdr:row>
      <xdr:rowOff>98844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63912"/>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84488</xdr:rowOff>
    </xdr:from>
    <xdr:to>
      <xdr:col>18</xdr:col>
      <xdr:colOff>177800</xdr:colOff>
      <xdr:row>13</xdr:row>
      <xdr:rowOff>87437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60963"/>
          <a:ext cx="6985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221</xdr:rowOff>
    </xdr:from>
    <xdr:to>
      <xdr:col>29</xdr:col>
      <xdr:colOff>177800</xdr:colOff>
      <xdr:row>13</xdr:row>
      <xdr:rowOff>101821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2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42832</xdr:rowOff>
    </xdr:from>
    <xdr:to>
      <xdr:col>26</xdr:col>
      <xdr:colOff>101600</xdr:colOff>
      <xdr:row>13</xdr:row>
      <xdr:rowOff>144432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154609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8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48044</xdr:rowOff>
    </xdr:from>
    <xdr:to>
      <xdr:col>22</xdr:col>
      <xdr:colOff>165100</xdr:colOff>
      <xdr:row>13</xdr:row>
      <xdr:rowOff>149644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134421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1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36637</xdr:rowOff>
    </xdr:from>
    <xdr:to>
      <xdr:col>19</xdr:col>
      <xdr:colOff>38100</xdr:colOff>
      <xdr:row>13</xdr:row>
      <xdr:rowOff>138237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123014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33688</xdr:rowOff>
    </xdr:from>
    <xdr:to>
      <xdr:col>15</xdr:col>
      <xdr:colOff>101600</xdr:colOff>
      <xdr:row>13</xdr:row>
      <xdr:rowOff>135288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1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178721</xdr:rowOff>
    </xdr:from>
    <xdr:to>
      <xdr:col>29</xdr:col>
      <xdr:colOff>127000</xdr:colOff>
      <xdr:row>36</xdr:row>
      <xdr:rowOff>35560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89071"/>
          <a:ext cx="647700" cy="19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35560</xdr:rowOff>
    </xdr:from>
    <xdr:to>
      <xdr:col>26</xdr:col>
      <xdr:colOff>50800</xdr:colOff>
      <xdr:row>36</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88810"/>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63792</xdr:rowOff>
    </xdr:from>
    <xdr:to>
      <xdr:col>22</xdr:col>
      <xdr:colOff>114300</xdr:colOff>
      <xdr:row>36</xdr:row>
      <xdr:rowOff>83795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17042"/>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63792</xdr:rowOff>
    </xdr:from>
    <xdr:to>
      <xdr:col>18</xdr:col>
      <xdr:colOff>177800</xdr:colOff>
      <xdr:row>37</xdr:row>
      <xdr:rowOff>46533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17042"/>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127921</xdr:rowOff>
    </xdr:from>
    <xdr:to>
      <xdr:col>29</xdr:col>
      <xdr:colOff>177800</xdr:colOff>
      <xdr:row>35</xdr:row>
      <xdr:rowOff>229521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3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315898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8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327660</xdr:rowOff>
    </xdr:from>
    <xdr:to>
      <xdr:col>26</xdr:col>
      <xdr:colOff>101600</xdr:colOff>
      <xdr:row>36</xdr:row>
      <xdr:rowOff>86360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71137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32995</xdr:rowOff>
    </xdr:from>
    <xdr:to>
      <xdr:col>22</xdr:col>
      <xdr:colOff>165100</xdr:colOff>
      <xdr:row>36</xdr:row>
      <xdr:rowOff>134595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119372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12992</xdr:rowOff>
    </xdr:from>
    <xdr:to>
      <xdr:col>19</xdr:col>
      <xdr:colOff>38100</xdr:colOff>
      <xdr:row>36</xdr:row>
      <xdr:rowOff>114592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6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99369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167183</xdr:rowOff>
    </xdr:from>
    <xdr:to>
      <xdr:col>15</xdr:col>
      <xdr:colOff>101600</xdr:colOff>
      <xdr:row>37</xdr:row>
      <xdr:rowOff>97333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82110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109913</xdr:rowOff>
    </xdr:from>
    <xdr:to>
      <xdr:col>24</xdr:col>
      <xdr:colOff>63500</xdr:colOff>
      <xdr:row>34</xdr:row>
      <xdr:rowOff>45722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67763"/>
          <a:ext cx="8382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109913</xdr:rowOff>
    </xdr:from>
    <xdr:to>
      <xdr:col>19</xdr:col>
      <xdr:colOff>177800</xdr:colOff>
      <xdr:row>33</xdr:row>
      <xdr:rowOff>147975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6776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119674</xdr:rowOff>
    </xdr:from>
    <xdr:to>
      <xdr:col>15</xdr:col>
      <xdr:colOff>50800</xdr:colOff>
      <xdr:row>33</xdr:row>
      <xdr:rowOff>147975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7752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119674</xdr:rowOff>
    </xdr:from>
    <xdr:to>
      <xdr:col>10</xdr:col>
      <xdr:colOff>114300</xdr:colOff>
      <xdr:row>33</xdr:row>
      <xdr:rowOff>149758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77524"/>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166372</xdr:rowOff>
    </xdr:from>
    <xdr:to>
      <xdr:col>24</xdr:col>
      <xdr:colOff>114300</xdr:colOff>
      <xdr:row>34</xdr:row>
      <xdr:rowOff>96522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17799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59113</xdr:rowOff>
    </xdr:from>
    <xdr:to>
      <xdr:col>20</xdr:col>
      <xdr:colOff>38100</xdr:colOff>
      <xdr:row>33</xdr:row>
      <xdr:rowOff>160713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5790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9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97175</xdr:rowOff>
    </xdr:from>
    <xdr:to>
      <xdr:col>15</xdr:col>
      <xdr:colOff>101600</xdr:colOff>
      <xdr:row>34</xdr:row>
      <xdr:rowOff>27325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18452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68874</xdr:rowOff>
    </xdr:from>
    <xdr:to>
      <xdr:col>10</xdr:col>
      <xdr:colOff>165100</xdr:colOff>
      <xdr:row>33</xdr:row>
      <xdr:rowOff>170474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15551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0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98958</xdr:rowOff>
    </xdr:from>
    <xdr:to>
      <xdr:col>6</xdr:col>
      <xdr:colOff>38100</xdr:colOff>
      <xdr:row>34</xdr:row>
      <xdr:rowOff>29108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20235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155778</xdr:rowOff>
    </xdr:from>
    <xdr:to>
      <xdr:col>24</xdr:col>
      <xdr:colOff>63500</xdr:colOff>
      <xdr:row>57</xdr:row>
      <xdr:rowOff>150520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56978"/>
          <a:ext cx="838200" cy="1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155778</xdr:rowOff>
    </xdr:from>
    <xdr:to>
      <xdr:col>19</xdr:col>
      <xdr:colOff>177800</xdr:colOff>
      <xdr:row>57</xdr:row>
      <xdr:rowOff>92646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6978"/>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92646</xdr:rowOff>
    </xdr:from>
    <xdr:to>
      <xdr:col>15</xdr:col>
      <xdr:colOff>50800</xdr:colOff>
      <xdr:row>58</xdr:row>
      <xdr:rowOff>50127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65296"/>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50127</xdr:rowOff>
    </xdr:from>
    <xdr:to>
      <xdr:col>10</xdr:col>
      <xdr:colOff>114300</xdr:colOff>
      <xdr:row>58</xdr:row>
      <xdr:rowOff>132385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4227"/>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99720</xdr:rowOff>
    </xdr:from>
    <xdr:to>
      <xdr:col>24</xdr:col>
      <xdr:colOff>114300</xdr:colOff>
      <xdr:row>58</xdr:row>
      <xdr:rowOff>29870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14647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104978</xdr:rowOff>
    </xdr:from>
    <xdr:to>
      <xdr:col>20</xdr:col>
      <xdr:colOff>38100</xdr:colOff>
      <xdr:row>57</xdr:row>
      <xdr:rowOff>35128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26255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7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41846</xdr:rowOff>
    </xdr:from>
    <xdr:to>
      <xdr:col>15</xdr:col>
      <xdr:colOff>101600</xdr:colOff>
      <xdr:row>57</xdr:row>
      <xdr:rowOff>143446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134573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170777</xdr:rowOff>
    </xdr:from>
    <xdr:to>
      <xdr:col>10</xdr:col>
      <xdr:colOff>165100</xdr:colOff>
      <xdr:row>58</xdr:row>
      <xdr:rowOff>100927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92054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81585</xdr:rowOff>
    </xdr:from>
    <xdr:to>
      <xdr:col>6</xdr:col>
      <xdr:colOff>38100</xdr:colOff>
      <xdr:row>59</xdr:row>
      <xdr:rowOff>11735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80390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26694"/>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80390</xdr:rowOff>
    </xdr:from>
    <xdr:to>
      <xdr:col>19</xdr:col>
      <xdr:colOff>177800</xdr:colOff>
      <xdr:row>78</xdr:row>
      <xdr:rowOff>95377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53490"/>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84328</xdr:rowOff>
    </xdr:from>
    <xdr:to>
      <xdr:col>15</xdr:col>
      <xdr:colOff>50800</xdr:colOff>
      <xdr:row>78</xdr:row>
      <xdr:rowOff>95377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57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83186</xdr:rowOff>
    </xdr:from>
    <xdr:to>
      <xdr:col>10</xdr:col>
      <xdr:colOff>114300</xdr:colOff>
      <xdr:row>78</xdr:row>
      <xdr:rowOff>84328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62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2794</xdr:rowOff>
    </xdr:from>
    <xdr:to>
      <xdr:col>24</xdr:col>
      <xdr:colOff>114300</xdr:colOff>
      <xdr:row>78</xdr:row>
      <xdr:rowOff>104394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152671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29590</xdr:rowOff>
    </xdr:from>
    <xdr:to>
      <xdr:col>20</xdr:col>
      <xdr:colOff>38100</xdr:colOff>
      <xdr:row>78</xdr:row>
      <xdr:rowOff>131190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122317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9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44577</xdr:rowOff>
    </xdr:from>
    <xdr:to>
      <xdr:col>15</xdr:col>
      <xdr:colOff>101600</xdr:colOff>
      <xdr:row>78</xdr:row>
      <xdr:rowOff>146177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33528</xdr:rowOff>
    </xdr:from>
    <xdr:to>
      <xdr:col>10</xdr:col>
      <xdr:colOff>165100</xdr:colOff>
      <xdr:row>78</xdr:row>
      <xdr:rowOff>135128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126255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32386</xdr:rowOff>
    </xdr:from>
    <xdr:to>
      <xdr:col>6</xdr:col>
      <xdr:colOff>38100</xdr:colOff>
      <xdr:row>78</xdr:row>
      <xdr:rowOff>133986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125113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42163</xdr:rowOff>
    </xdr:from>
    <xdr:to>
      <xdr:col>24</xdr:col>
      <xdr:colOff>63500</xdr:colOff>
      <xdr:row>92</xdr:row>
      <xdr:rowOff>159989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15563"/>
          <a:ext cx="838200" cy="1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159989</xdr:rowOff>
    </xdr:from>
    <xdr:to>
      <xdr:col>19</xdr:col>
      <xdr:colOff>177800</xdr:colOff>
      <xdr:row>93</xdr:row>
      <xdr:rowOff>23971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3389"/>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23971</xdr:rowOff>
    </xdr:from>
    <xdr:to>
      <xdr:col>15</xdr:col>
      <xdr:colOff>50800</xdr:colOff>
      <xdr:row>93</xdr:row>
      <xdr:rowOff>60071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68821"/>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60071</xdr:rowOff>
    </xdr:from>
    <xdr:to>
      <xdr:col>10</xdr:col>
      <xdr:colOff>114300</xdr:colOff>
      <xdr:row>93</xdr:row>
      <xdr:rowOff>77121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0492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162813</xdr:rowOff>
    </xdr:from>
    <xdr:to>
      <xdr:col>24</xdr:col>
      <xdr:colOff>114300</xdr:colOff>
      <xdr:row>92</xdr:row>
      <xdr:rowOff>92963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14240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109189</xdr:rowOff>
    </xdr:from>
    <xdr:to>
      <xdr:col>20</xdr:col>
      <xdr:colOff>38100</xdr:colOff>
      <xdr:row>93</xdr:row>
      <xdr:rowOff>39339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55866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144621</xdr:rowOff>
    </xdr:from>
    <xdr:to>
      <xdr:col>15</xdr:col>
      <xdr:colOff>101600</xdr:colOff>
      <xdr:row>93</xdr:row>
      <xdr:rowOff>74771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91298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6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9271</xdr:rowOff>
    </xdr:from>
    <xdr:to>
      <xdr:col>10</xdr:col>
      <xdr:colOff>165100</xdr:colOff>
      <xdr:row>93</xdr:row>
      <xdr:rowOff>110871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127398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7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26321</xdr:rowOff>
    </xdr:from>
    <xdr:to>
      <xdr:col>6</xdr:col>
      <xdr:colOff>38100</xdr:colOff>
      <xdr:row>93</xdr:row>
      <xdr:rowOff>127921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144448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7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122669</xdr:rowOff>
    </xdr:from>
    <xdr:to>
      <xdr:col>55</xdr:col>
      <xdr:colOff>0</xdr:colOff>
      <xdr:row>33</xdr:row>
      <xdr:rowOff>153511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66169"/>
          <a:ext cx="838200" cy="54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122669</xdr:rowOff>
    </xdr:from>
    <xdr:to>
      <xdr:col>50</xdr:col>
      <xdr:colOff>114300</xdr:colOff>
      <xdr:row>30</xdr:row>
      <xdr:rowOff>122765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6616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122765</xdr:rowOff>
    </xdr:from>
    <xdr:to>
      <xdr:col>45</xdr:col>
      <xdr:colOff>177800</xdr:colOff>
      <xdr:row>32</xdr:row>
      <xdr:rowOff>101505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66265"/>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101505</xdr:rowOff>
    </xdr:from>
    <xdr:to>
      <xdr:col>41</xdr:col>
      <xdr:colOff>50800</xdr:colOff>
      <xdr:row>38</xdr:row>
      <xdr:rowOff>50889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87905"/>
          <a:ext cx="889000" cy="9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102711</xdr:rowOff>
    </xdr:from>
    <xdr:to>
      <xdr:col>55</xdr:col>
      <xdr:colOff>50800</xdr:colOff>
      <xdr:row>34</xdr:row>
      <xdr:rowOff>32861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81138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71869</xdr:rowOff>
    </xdr:from>
    <xdr:to>
      <xdr:col>50</xdr:col>
      <xdr:colOff>165100</xdr:colOff>
      <xdr:row>31</xdr:row>
      <xdr:rowOff>2019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18546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499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71965</xdr:rowOff>
    </xdr:from>
    <xdr:to>
      <xdr:col>46</xdr:col>
      <xdr:colOff>38100</xdr:colOff>
      <xdr:row>31</xdr:row>
      <xdr:rowOff>2115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164692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50705</xdr:rowOff>
    </xdr:from>
    <xdr:to>
      <xdr:col>41</xdr:col>
      <xdr:colOff>101600</xdr:colOff>
      <xdr:row>32</xdr:row>
      <xdr:rowOff>152305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168832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3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xdr:rowOff>
    </xdr:from>
    <xdr:to>
      <xdr:col>36</xdr:col>
      <xdr:colOff>165100</xdr:colOff>
      <xdr:row>38</xdr:row>
      <xdr:rowOff>101689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92816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0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108594</xdr:rowOff>
    </xdr:from>
    <xdr:to>
      <xdr:col>55</xdr:col>
      <xdr:colOff>0</xdr:colOff>
      <xdr:row>56</xdr:row>
      <xdr:rowOff>31344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38344"/>
          <a:ext cx="8382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43933</xdr:rowOff>
    </xdr:from>
    <xdr:to>
      <xdr:col>50</xdr:col>
      <xdr:colOff>114300</xdr:colOff>
      <xdr:row>56</xdr:row>
      <xdr:rowOff>31344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73683"/>
          <a:ext cx="889000" cy="15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43933</xdr:rowOff>
    </xdr:from>
    <xdr:to>
      <xdr:col>45</xdr:col>
      <xdr:colOff>177800</xdr:colOff>
      <xdr:row>56</xdr:row>
      <xdr:rowOff>31017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73683"/>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171443</xdr:rowOff>
    </xdr:from>
    <xdr:to>
      <xdr:col>41</xdr:col>
      <xdr:colOff>50800</xdr:colOff>
      <xdr:row>56</xdr:row>
      <xdr:rowOff>31017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01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57794</xdr:rowOff>
    </xdr:from>
    <xdr:to>
      <xdr:col>55</xdr:col>
      <xdr:colOff>50800</xdr:colOff>
      <xdr:row>55</xdr:row>
      <xdr:rowOff>159394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80671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151994</xdr:rowOff>
    </xdr:from>
    <xdr:to>
      <xdr:col>50</xdr:col>
      <xdr:colOff>165100</xdr:colOff>
      <xdr:row>56</xdr:row>
      <xdr:rowOff>82144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73271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67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164583</xdr:rowOff>
    </xdr:from>
    <xdr:to>
      <xdr:col>46</xdr:col>
      <xdr:colOff>38100</xdr:colOff>
      <xdr:row>55</xdr:row>
      <xdr:rowOff>94733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85860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1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151667</xdr:rowOff>
    </xdr:from>
    <xdr:to>
      <xdr:col>41</xdr:col>
      <xdr:colOff>101600</xdr:colOff>
      <xdr:row>56</xdr:row>
      <xdr:rowOff>81817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120643</xdr:rowOff>
    </xdr:from>
    <xdr:to>
      <xdr:col>36</xdr:col>
      <xdr:colOff>165100</xdr:colOff>
      <xdr:row>56</xdr:row>
      <xdr:rowOff>50793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67320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66015</xdr:rowOff>
    </xdr:from>
    <xdr:to>
      <xdr:col>55</xdr:col>
      <xdr:colOff>0</xdr:colOff>
      <xdr:row>71</xdr:row>
      <xdr:rowOff>146768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238965"/>
          <a:ext cx="8382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49955</xdr:rowOff>
    </xdr:from>
    <xdr:to>
      <xdr:col>50</xdr:col>
      <xdr:colOff>114300</xdr:colOff>
      <xdr:row>71</xdr:row>
      <xdr:rowOff>146768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22290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49955</xdr:rowOff>
    </xdr:from>
    <xdr:to>
      <xdr:col>45</xdr:col>
      <xdr:colOff>177800</xdr:colOff>
      <xdr:row>72</xdr:row>
      <xdr:rowOff>119774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222905"/>
          <a:ext cx="889000" cy="2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109448</xdr:rowOff>
    </xdr:from>
    <xdr:to>
      <xdr:col>41</xdr:col>
      <xdr:colOff>50800</xdr:colOff>
      <xdr:row>72</xdr:row>
      <xdr:rowOff>119774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453848"/>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15215</xdr:rowOff>
    </xdr:from>
    <xdr:to>
      <xdr:col>55</xdr:col>
      <xdr:colOff>50800</xdr:colOff>
      <xdr:row>71</xdr:row>
      <xdr:rowOff>116815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1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101592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1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95968</xdr:rowOff>
    </xdr:from>
    <xdr:to>
      <xdr:col>50</xdr:col>
      <xdr:colOff>165100</xdr:colOff>
      <xdr:row>72</xdr:row>
      <xdr:rowOff>26118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42645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0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170605</xdr:rowOff>
    </xdr:from>
    <xdr:to>
      <xdr:col>46</xdr:col>
      <xdr:colOff>38100</xdr:colOff>
      <xdr:row>71</xdr:row>
      <xdr:rowOff>100755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1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117282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1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68974</xdr:rowOff>
    </xdr:from>
    <xdr:to>
      <xdr:col>41</xdr:col>
      <xdr:colOff>101600</xdr:colOff>
      <xdr:row>72</xdr:row>
      <xdr:rowOff>170574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15651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58648</xdr:rowOff>
    </xdr:from>
    <xdr:to>
      <xdr:col>36</xdr:col>
      <xdr:colOff>165100</xdr:colOff>
      <xdr:row>72</xdr:row>
      <xdr:rowOff>160248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5325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145140</xdr:rowOff>
    </xdr:from>
    <xdr:to>
      <xdr:col>55</xdr:col>
      <xdr:colOff>0</xdr:colOff>
      <xdr:row>98</xdr:row>
      <xdr:rowOff>35779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75790"/>
          <a:ext cx="838200" cy="6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35779</xdr:rowOff>
    </xdr:from>
    <xdr:to>
      <xdr:col>50</xdr:col>
      <xdr:colOff>114300</xdr:colOff>
      <xdr:row>98</xdr:row>
      <xdr:rowOff>74777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37879"/>
          <a:ext cx="889000" cy="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74777</xdr:rowOff>
    </xdr:from>
    <xdr:to>
      <xdr:col>45</xdr:col>
      <xdr:colOff>177800</xdr:colOff>
      <xdr:row>99</xdr:row>
      <xdr:rowOff>13491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76877"/>
          <a:ext cx="8890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161280</xdr:rowOff>
    </xdr:from>
    <xdr:to>
      <xdr:col>41</xdr:col>
      <xdr:colOff>50800</xdr:colOff>
      <xdr:row>99</xdr:row>
      <xdr:rowOff>13491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963380"/>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94340</xdr:rowOff>
    </xdr:from>
    <xdr:to>
      <xdr:col>55</xdr:col>
      <xdr:colOff>50800</xdr:colOff>
      <xdr:row>98</xdr:row>
      <xdr:rowOff>24490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156429</xdr:rowOff>
    </xdr:from>
    <xdr:to>
      <xdr:col>50</xdr:col>
      <xdr:colOff>165100</xdr:colOff>
      <xdr:row>98</xdr:row>
      <xdr:rowOff>86579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77706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8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23977</xdr:rowOff>
    </xdr:from>
    <xdr:to>
      <xdr:col>46</xdr:col>
      <xdr:colOff>38100</xdr:colOff>
      <xdr:row>98</xdr:row>
      <xdr:rowOff>125577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116704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134141</xdr:rowOff>
    </xdr:from>
    <xdr:to>
      <xdr:col>41</xdr:col>
      <xdr:colOff>101600</xdr:colOff>
      <xdr:row>99</xdr:row>
      <xdr:rowOff>64291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55418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70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110480</xdr:rowOff>
    </xdr:from>
    <xdr:to>
      <xdr:col>36</xdr:col>
      <xdr:colOff>165100</xdr:colOff>
      <xdr:row>99</xdr:row>
      <xdr:rowOff>40630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9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31757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70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114188</xdr:rowOff>
    </xdr:from>
    <xdr:to>
      <xdr:col>85</xdr:col>
      <xdr:colOff>127000</xdr:colOff>
      <xdr:row>38</xdr:row>
      <xdr:rowOff>31847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57838"/>
          <a:ext cx="8382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73177</xdr:rowOff>
    </xdr:from>
    <xdr:to>
      <xdr:col>81</xdr:col>
      <xdr:colOff>50800</xdr:colOff>
      <xdr:row>37</xdr:row>
      <xdr:rowOff>114188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16827"/>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73177</xdr:rowOff>
    </xdr:from>
    <xdr:to>
      <xdr:col>76</xdr:col>
      <xdr:colOff>114300</xdr:colOff>
      <xdr:row>37</xdr:row>
      <xdr:rowOff>132979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16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132979</xdr:rowOff>
    </xdr:from>
    <xdr:to>
      <xdr:col>71</xdr:col>
      <xdr:colOff>177800</xdr:colOff>
      <xdr:row>38</xdr:row>
      <xdr:rowOff>49678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76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152497</xdr:rowOff>
    </xdr:from>
    <xdr:to>
      <xdr:col>85</xdr:col>
      <xdr:colOff>177800</xdr:colOff>
      <xdr:row>38</xdr:row>
      <xdr:rowOff>82646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96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67424</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1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63388</xdr:rowOff>
    </xdr:from>
    <xdr:to>
      <xdr:col>81</xdr:col>
      <xdr:colOff>101600</xdr:colOff>
      <xdr:row>37</xdr:row>
      <xdr:rowOff>164988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22377</xdr:rowOff>
    </xdr:from>
    <xdr:to>
      <xdr:col>76</xdr:col>
      <xdr:colOff>165100</xdr:colOff>
      <xdr:row>37</xdr:row>
      <xdr:rowOff>123977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115104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82179</xdr:rowOff>
    </xdr:from>
    <xdr:to>
      <xdr:col>72</xdr:col>
      <xdr:colOff>38100</xdr:colOff>
      <xdr:row>38</xdr:row>
      <xdr:rowOff>12329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3456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170328</xdr:rowOff>
    </xdr:from>
    <xdr:to>
      <xdr:col>67</xdr:col>
      <xdr:colOff>101600</xdr:colOff>
      <xdr:row>38</xdr:row>
      <xdr:rowOff>100478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91605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34384</xdr:rowOff>
    </xdr:from>
    <xdr:to>
      <xdr:col>85</xdr:col>
      <xdr:colOff>127000</xdr:colOff>
      <xdr:row>74</xdr:row>
      <xdr:rowOff>98666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21684"/>
          <a:ext cx="8382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94848</xdr:rowOff>
    </xdr:from>
    <xdr:to>
      <xdr:col>81</xdr:col>
      <xdr:colOff>50800</xdr:colOff>
      <xdr:row>74</xdr:row>
      <xdr:rowOff>98666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78214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44442</xdr:rowOff>
    </xdr:from>
    <xdr:to>
      <xdr:col>76</xdr:col>
      <xdr:colOff>114300</xdr:colOff>
      <xdr:row>74</xdr:row>
      <xdr:rowOff>94848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731742"/>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44442</xdr:rowOff>
    </xdr:from>
    <xdr:to>
      <xdr:col>71</xdr:col>
      <xdr:colOff>177800</xdr:colOff>
      <xdr:row>74</xdr:row>
      <xdr:rowOff>80401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73174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155034</xdr:rowOff>
    </xdr:from>
    <xdr:to>
      <xdr:col>85</xdr:col>
      <xdr:colOff>177800</xdr:colOff>
      <xdr:row>74</xdr:row>
      <xdr:rowOff>85184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133461</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47866</xdr:rowOff>
    </xdr:from>
    <xdr:to>
      <xdr:col>81</xdr:col>
      <xdr:colOff>101600</xdr:colOff>
      <xdr:row>74</xdr:row>
      <xdr:rowOff>149466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140593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8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44048</xdr:rowOff>
    </xdr:from>
    <xdr:to>
      <xdr:col>76</xdr:col>
      <xdr:colOff>165100</xdr:colOff>
      <xdr:row>74</xdr:row>
      <xdr:rowOff>145648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136775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165092</xdr:rowOff>
    </xdr:from>
    <xdr:to>
      <xdr:col>72</xdr:col>
      <xdr:colOff>38100</xdr:colOff>
      <xdr:row>74</xdr:row>
      <xdr:rowOff>95242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86369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29601</xdr:rowOff>
    </xdr:from>
    <xdr:to>
      <xdr:col>67</xdr:col>
      <xdr:colOff>101600</xdr:colOff>
      <xdr:row>74</xdr:row>
      <xdr:rowOff>131201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122328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35840</xdr:rowOff>
    </xdr:from>
    <xdr:to>
      <xdr:col>85</xdr:col>
      <xdr:colOff>127000</xdr:colOff>
      <xdr:row>96</xdr:row>
      <xdr:rowOff>81141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323590"/>
          <a:ext cx="8382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2463</xdr:rowOff>
    </xdr:from>
    <xdr:to>
      <xdr:col>81</xdr:col>
      <xdr:colOff>50800</xdr:colOff>
      <xdr:row>95</xdr:row>
      <xdr:rowOff>35840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18763"/>
          <a:ext cx="889000" cy="2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2463</xdr:rowOff>
    </xdr:from>
    <xdr:to>
      <xdr:col>76</xdr:col>
      <xdr:colOff>114300</xdr:colOff>
      <xdr:row>97</xdr:row>
      <xdr:rowOff>60376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18763"/>
          <a:ext cx="889000" cy="5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60376</xdr:rowOff>
    </xdr:from>
    <xdr:to>
      <xdr:col>71</xdr:col>
      <xdr:colOff>177800</xdr:colOff>
      <xdr:row>98</xdr:row>
      <xdr:rowOff>39193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91026"/>
          <a:ext cx="8890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30341</xdr:rowOff>
    </xdr:from>
    <xdr:to>
      <xdr:col>85</xdr:col>
      <xdr:colOff>177800</xdr:colOff>
      <xdr:row>96</xdr:row>
      <xdr:rowOff>131941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4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8768</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156490</xdr:rowOff>
    </xdr:from>
    <xdr:to>
      <xdr:col>81</xdr:col>
      <xdr:colOff>101600</xdr:colOff>
      <xdr:row>95</xdr:row>
      <xdr:rowOff>86640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2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103167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0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123113</xdr:rowOff>
    </xdr:from>
    <xdr:to>
      <xdr:col>76</xdr:col>
      <xdr:colOff>165100</xdr:colOff>
      <xdr:row>94</xdr:row>
      <xdr:rowOff>53263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44390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1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9576</xdr:rowOff>
    </xdr:from>
    <xdr:to>
      <xdr:col>72</xdr:col>
      <xdr:colOff>38100</xdr:colOff>
      <xdr:row>97</xdr:row>
      <xdr:rowOff>111176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102303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7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159843</xdr:rowOff>
    </xdr:from>
    <xdr:to>
      <xdr:col>67</xdr:col>
      <xdr:colOff>101600</xdr:colOff>
      <xdr:row>98</xdr:row>
      <xdr:rowOff>89993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81120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116383</xdr:rowOff>
    </xdr:from>
    <xdr:to>
      <xdr:col>116</xdr:col>
      <xdr:colOff>63500</xdr:colOff>
      <xdr:row>38</xdr:row>
      <xdr:rowOff>137871</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288583"/>
          <a:ext cx="838200" cy="3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93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137871</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120955</xdr:rowOff>
    </xdr:from>
    <xdr:to>
      <xdr:col>107</xdr:col>
      <xdr:colOff>50800</xdr:colOff>
      <xdr:row>38</xdr:row>
      <xdr:rowOff>137414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3605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137414</xdr:rowOff>
    </xdr:from>
    <xdr:to>
      <xdr:col>102</xdr:col>
      <xdr:colOff>114300</xdr:colOff>
      <xdr:row>38</xdr:row>
      <xdr:rowOff>120955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81064"/>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65583</xdr:rowOff>
    </xdr:from>
    <xdr:to>
      <xdr:col>116</xdr:col>
      <xdr:colOff>114300</xdr:colOff>
      <xdr:row>36</xdr:row>
      <xdr:rowOff>167183</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88460</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08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70155</xdr:rowOff>
    </xdr:from>
    <xdr:to>
      <xdr:col>102</xdr:col>
      <xdr:colOff>165100</xdr:colOff>
      <xdr:row>39</xdr:row>
      <xdr:rowOff>305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16832</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88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86614</xdr:rowOff>
    </xdr:from>
    <xdr:to>
      <xdr:col>98</xdr:col>
      <xdr:colOff>38100</xdr:colOff>
      <xdr:row>38</xdr:row>
      <xdr:rowOff>16764</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33291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15603</xdr:rowOff>
    </xdr:from>
    <xdr:to>
      <xdr:col>116</xdr:col>
      <xdr:colOff>63500</xdr:colOff>
      <xdr:row>57</xdr:row>
      <xdr:rowOff>22722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788253"/>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12174</xdr:rowOff>
    </xdr:from>
    <xdr:to>
      <xdr:col>111</xdr:col>
      <xdr:colOff>177800</xdr:colOff>
      <xdr:row>57</xdr:row>
      <xdr:rowOff>15603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7848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71414</xdr:rowOff>
    </xdr:from>
    <xdr:to>
      <xdr:col>107</xdr:col>
      <xdr:colOff>50800</xdr:colOff>
      <xdr:row>57</xdr:row>
      <xdr:rowOff>12174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501164"/>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71414</xdr:rowOff>
    </xdr:from>
    <xdr:to>
      <xdr:col>102</xdr:col>
      <xdr:colOff>114300</xdr:colOff>
      <xdr:row>58</xdr:row>
      <xdr:rowOff>25726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501164"/>
          <a:ext cx="889000" cy="4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143372</xdr:rowOff>
    </xdr:from>
    <xdr:to>
      <xdr:col>116</xdr:col>
      <xdr:colOff>114300</xdr:colOff>
      <xdr:row>57</xdr:row>
      <xdr:rowOff>73522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7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121799</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7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136253</xdr:rowOff>
    </xdr:from>
    <xdr:to>
      <xdr:col>112</xdr:col>
      <xdr:colOff>38100</xdr:colOff>
      <xdr:row>57</xdr:row>
      <xdr:rowOff>66403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7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57530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8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132824</xdr:rowOff>
    </xdr:from>
    <xdr:to>
      <xdr:col>107</xdr:col>
      <xdr:colOff>101600</xdr:colOff>
      <xdr:row>57</xdr:row>
      <xdr:rowOff>62974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54101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20614</xdr:rowOff>
    </xdr:from>
    <xdr:to>
      <xdr:col>102</xdr:col>
      <xdr:colOff>165100</xdr:colOff>
      <xdr:row>55</xdr:row>
      <xdr:rowOff>122214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113341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5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146376</xdr:rowOff>
    </xdr:from>
    <xdr:to>
      <xdr:col>98</xdr:col>
      <xdr:colOff>38100</xdr:colOff>
      <xdr:row>58</xdr:row>
      <xdr:rowOff>76526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67653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13513</xdr:rowOff>
    </xdr:from>
    <xdr:to>
      <xdr:col>116</xdr:col>
      <xdr:colOff>63500</xdr:colOff>
      <xdr:row>75</xdr:row>
      <xdr:rowOff>85293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872263"/>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83007</xdr:rowOff>
    </xdr:from>
    <xdr:to>
      <xdr:col>111</xdr:col>
      <xdr:colOff>177800</xdr:colOff>
      <xdr:row>75</xdr:row>
      <xdr:rowOff>85293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29417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69748</xdr:rowOff>
    </xdr:from>
    <xdr:to>
      <xdr:col>107</xdr:col>
      <xdr:colOff>50800</xdr:colOff>
      <xdr:row>75</xdr:row>
      <xdr:rowOff>83007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29284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134535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130099</xdr:rowOff>
    </xdr:from>
    <xdr:to>
      <xdr:col>102</xdr:col>
      <xdr:colOff>114300</xdr:colOff>
      <xdr:row>75</xdr:row>
      <xdr:rowOff>69748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2645949"/>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124934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31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134163</xdr:rowOff>
    </xdr:from>
    <xdr:to>
      <xdr:col>116</xdr:col>
      <xdr:colOff>114300</xdr:colOff>
      <xdr:row>75</xdr:row>
      <xdr:rowOff>64313</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157040</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34493</xdr:rowOff>
    </xdr:from>
    <xdr:to>
      <xdr:col>112</xdr:col>
      <xdr:colOff>38100</xdr:colOff>
      <xdr:row>75</xdr:row>
      <xdr:rowOff>136093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152620</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66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32207</xdr:rowOff>
    </xdr:from>
    <xdr:to>
      <xdr:col>107</xdr:col>
      <xdr:colOff>101600</xdr:colOff>
      <xdr:row>75</xdr:row>
      <xdr:rowOff>133807</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2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150334</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26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18948</xdr:rowOff>
    </xdr:from>
    <xdr:to>
      <xdr:col>102</xdr:col>
      <xdr:colOff>165100</xdr:colOff>
      <xdr:row>75</xdr:row>
      <xdr:rowOff>120548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28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137075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26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79299</xdr:rowOff>
    </xdr:from>
    <xdr:to>
      <xdr:col>98</xdr:col>
      <xdr:colOff>38100</xdr:colOff>
      <xdr:row>74</xdr:row>
      <xdr:rowOff>9449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25976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23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134,111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令和５年度は退職手当支給対象者の減にともなう給与費の減などにより減少している。</a:t>
          </a:r>
          <a:endParaRPr kumimoji="1" lang="ja-JP" altLang="en-US" sz="1100" u="none" strike="sngStrike"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19,624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148,275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円となっている。令和５年度は新型コロナウイルス感染症・物価高騰対策費の減により大きく減少している。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121,405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円となっている。新幹線整備事業費負担金や防災・減災対策の取組推進により、他県と比較してコストが高くなる傾向となっている。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74,607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・投資及び出資金は、住民一人当たり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円となっている。令和５年度の主な増理由は、石木ダム関係の新基金設立に要する経費の増によるものである。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37</xdr:row>
      <xdr:rowOff>9398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50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304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60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87122</xdr:rowOff>
    </xdr:from>
    <xdr:to>
      <xdr:col>10</xdr:col>
      <xdr:colOff>114300</xdr:colOff>
      <xdr:row>37</xdr:row>
      <xdr:rowOff>132842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30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51325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158767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82042</xdr:rowOff>
    </xdr:from>
    <xdr:to>
      <xdr:col>10</xdr:col>
      <xdr:colOff>165100</xdr:colOff>
      <xdr:row>38</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3319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36322</xdr:rowOff>
    </xdr:from>
    <xdr:to>
      <xdr:col>6</xdr:col>
      <xdr:colOff>38100</xdr:colOff>
      <xdr:row>37</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129049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115126</xdr:rowOff>
    </xdr:from>
    <xdr:to>
      <xdr:col>24</xdr:col>
      <xdr:colOff>63500</xdr:colOff>
      <xdr:row>58</xdr:row>
      <xdr:rowOff>132004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7776"/>
          <a:ext cx="838200" cy="1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118326</xdr:rowOff>
    </xdr:from>
    <xdr:to>
      <xdr:col>19</xdr:col>
      <xdr:colOff>177800</xdr:colOff>
      <xdr:row>57</xdr:row>
      <xdr:rowOff>115126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48076"/>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118326</xdr:rowOff>
    </xdr:from>
    <xdr:to>
      <xdr:col>15</xdr:col>
      <xdr:colOff>50800</xdr:colOff>
      <xdr:row>58</xdr:row>
      <xdr:rowOff>156273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48076"/>
          <a:ext cx="889000" cy="5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127356</xdr:rowOff>
    </xdr:from>
    <xdr:to>
      <xdr:col>10</xdr:col>
      <xdr:colOff>114300</xdr:colOff>
      <xdr:row>58</xdr:row>
      <xdr:rowOff>156273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71456"/>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81204</xdr:rowOff>
    </xdr:from>
    <xdr:to>
      <xdr:col>24</xdr:col>
      <xdr:colOff>114300</xdr:colOff>
      <xdr:row>59</xdr:row>
      <xdr:rowOff>11354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167581</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64326</xdr:rowOff>
    </xdr:from>
    <xdr:to>
      <xdr:col>20</xdr:col>
      <xdr:colOff>38100</xdr:colOff>
      <xdr:row>57</xdr:row>
      <xdr:rowOff>165926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157053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9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67526</xdr:rowOff>
    </xdr:from>
    <xdr:to>
      <xdr:col>15</xdr:col>
      <xdr:colOff>101600</xdr:colOff>
      <xdr:row>55</xdr:row>
      <xdr:rowOff>169126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160253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105473</xdr:rowOff>
    </xdr:from>
    <xdr:to>
      <xdr:col>10</xdr:col>
      <xdr:colOff>165100</xdr:colOff>
      <xdr:row>59</xdr:row>
      <xdr:rowOff>35623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76556</xdr:rowOff>
    </xdr:from>
    <xdr:to>
      <xdr:col>6</xdr:col>
      <xdr:colOff>38100</xdr:colOff>
      <xdr:row>59</xdr:row>
      <xdr:rowOff>6706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169283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46300</xdr:rowOff>
    </xdr:from>
    <xdr:to>
      <xdr:col>24</xdr:col>
      <xdr:colOff>62865</xdr:colOff>
      <xdr:row>77</xdr:row>
      <xdr:rowOff>154787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9250"/>
          <a:ext cx="1270" cy="113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158614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154787</xdr:rowOff>
    </xdr:from>
    <xdr:to>
      <xdr:col>24</xdr:col>
      <xdr:colOff>152400</xdr:colOff>
      <xdr:row>77</xdr:row>
      <xdr:rowOff>154787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5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164427</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46300</xdr:rowOff>
    </xdr:from>
    <xdr:to>
      <xdr:col>24</xdr:col>
      <xdr:colOff>152400</xdr:colOff>
      <xdr:row>71</xdr:row>
      <xdr:rowOff>46300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4369</xdr:rowOff>
    </xdr:from>
    <xdr:to>
      <xdr:col>24</xdr:col>
      <xdr:colOff>63500</xdr:colOff>
      <xdr:row>75</xdr:row>
      <xdr:rowOff>54530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63119"/>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150117</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94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127240</xdr:rowOff>
    </xdr:from>
    <xdr:to>
      <xdr:col>24</xdr:col>
      <xdr:colOff>114300</xdr:colOff>
      <xdr:row>74</xdr:row>
      <xdr:rowOff>57390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6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41467</xdr:rowOff>
    </xdr:from>
    <xdr:to>
      <xdr:col>19</xdr:col>
      <xdr:colOff>177800</xdr:colOff>
      <xdr:row>75</xdr:row>
      <xdr:rowOff>54530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28767"/>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52650</xdr:rowOff>
    </xdr:from>
    <xdr:to>
      <xdr:col>20</xdr:col>
      <xdr:colOff>38100</xdr:colOff>
      <xdr:row>73</xdr:row>
      <xdr:rowOff>154250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5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170777</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34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25792</xdr:rowOff>
    </xdr:from>
    <xdr:to>
      <xdr:col>15</xdr:col>
      <xdr:colOff>50800</xdr:colOff>
      <xdr:row>74</xdr:row>
      <xdr:rowOff>41467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71309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60945</xdr:rowOff>
    </xdr:from>
    <xdr:to>
      <xdr:col>15</xdr:col>
      <xdr:colOff>101600</xdr:colOff>
      <xdr:row>73</xdr:row>
      <xdr:rowOff>162545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5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7622</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3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25792</xdr:rowOff>
    </xdr:from>
    <xdr:to>
      <xdr:col>10</xdr:col>
      <xdr:colOff>114300</xdr:colOff>
      <xdr:row>78</xdr:row>
      <xdr:rowOff>88297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713092"/>
          <a:ext cx="889000" cy="7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55328</xdr:rowOff>
    </xdr:from>
    <xdr:to>
      <xdr:col>10</xdr:col>
      <xdr:colOff>165100</xdr:colOff>
      <xdr:row>72</xdr:row>
      <xdr:rowOff>156928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3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2005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1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87202</xdr:rowOff>
    </xdr:from>
    <xdr:to>
      <xdr:col>6</xdr:col>
      <xdr:colOff>38100</xdr:colOff>
      <xdr:row>78</xdr:row>
      <xdr:rowOff>17352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8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33879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125019</xdr:rowOff>
    </xdr:from>
    <xdr:to>
      <xdr:col>24</xdr:col>
      <xdr:colOff>114300</xdr:colOff>
      <xdr:row>75</xdr:row>
      <xdr:rowOff>55169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103446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3730</xdr:rowOff>
    </xdr:from>
    <xdr:to>
      <xdr:col>20</xdr:col>
      <xdr:colOff>38100</xdr:colOff>
      <xdr:row>75</xdr:row>
      <xdr:rowOff>105330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96457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9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162117</xdr:rowOff>
    </xdr:from>
    <xdr:to>
      <xdr:col>15</xdr:col>
      <xdr:colOff>101600</xdr:colOff>
      <xdr:row>74</xdr:row>
      <xdr:rowOff>92267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83394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7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146442</xdr:rowOff>
    </xdr:from>
    <xdr:to>
      <xdr:col>10</xdr:col>
      <xdr:colOff>165100</xdr:colOff>
      <xdr:row>74</xdr:row>
      <xdr:rowOff>76592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6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67719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37497</xdr:rowOff>
    </xdr:from>
    <xdr:to>
      <xdr:col>6</xdr:col>
      <xdr:colOff>38100</xdr:colOff>
      <xdr:row>78</xdr:row>
      <xdr:rowOff>139097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130224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40553</xdr:rowOff>
    </xdr:from>
    <xdr:to>
      <xdr:col>24</xdr:col>
      <xdr:colOff>63500</xdr:colOff>
      <xdr:row>96</xdr:row>
      <xdr:rowOff>86207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813953"/>
          <a:ext cx="838200" cy="73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40553</xdr:rowOff>
    </xdr:from>
    <xdr:to>
      <xdr:col>19</xdr:col>
      <xdr:colOff>177800</xdr:colOff>
      <xdr:row>92</xdr:row>
      <xdr:rowOff>111223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813953"/>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111223</xdr:rowOff>
    </xdr:from>
    <xdr:to>
      <xdr:col>15</xdr:col>
      <xdr:colOff>50800</xdr:colOff>
      <xdr:row>93</xdr:row>
      <xdr:rowOff>110863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884623"/>
          <a:ext cx="889000" cy="17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110863</xdr:rowOff>
    </xdr:from>
    <xdr:to>
      <xdr:col>10</xdr:col>
      <xdr:colOff>114300</xdr:colOff>
      <xdr:row>98</xdr:row>
      <xdr:rowOff>96920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55713"/>
          <a:ext cx="889000" cy="8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46786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35407</xdr:rowOff>
    </xdr:from>
    <xdr:to>
      <xdr:col>24</xdr:col>
      <xdr:colOff>114300</xdr:colOff>
      <xdr:row>96</xdr:row>
      <xdr:rowOff>137007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161203</xdr:rowOff>
    </xdr:from>
    <xdr:to>
      <xdr:col>20</xdr:col>
      <xdr:colOff>38100</xdr:colOff>
      <xdr:row>92</xdr:row>
      <xdr:rowOff>91353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82480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60423</xdr:rowOff>
    </xdr:from>
    <xdr:to>
      <xdr:col>15</xdr:col>
      <xdr:colOff>101600</xdr:colOff>
      <xdr:row>92</xdr:row>
      <xdr:rowOff>162023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153150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60063</xdr:rowOff>
    </xdr:from>
    <xdr:to>
      <xdr:col>10</xdr:col>
      <xdr:colOff>165100</xdr:colOff>
      <xdr:row>93</xdr:row>
      <xdr:rowOff>161663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6740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46120</xdr:rowOff>
    </xdr:from>
    <xdr:to>
      <xdr:col>6</xdr:col>
      <xdr:colOff>38100</xdr:colOff>
      <xdr:row>98</xdr:row>
      <xdr:rowOff>147720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138847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37287</xdr:rowOff>
    </xdr:from>
    <xdr:to>
      <xdr:col>55</xdr:col>
      <xdr:colOff>0</xdr:colOff>
      <xdr:row>37</xdr:row>
      <xdr:rowOff>61062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80937"/>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31801</xdr:rowOff>
    </xdr:from>
    <xdr:to>
      <xdr:col>50</xdr:col>
      <xdr:colOff>114300</xdr:colOff>
      <xdr:row>37</xdr:row>
      <xdr:rowOff>37287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204001"/>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72949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20400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72949</xdr:rowOff>
    </xdr:from>
    <xdr:to>
      <xdr:col>41</xdr:col>
      <xdr:colOff>50800</xdr:colOff>
      <xdr:row>37</xdr:row>
      <xdr:rowOff>83464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245149"/>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10262</xdr:rowOff>
    </xdr:from>
    <xdr:to>
      <xdr:col>55</xdr:col>
      <xdr:colOff>50800</xdr:colOff>
      <xdr:row>37</xdr:row>
      <xdr:rowOff>111862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160139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157937</xdr:rowOff>
    </xdr:from>
    <xdr:to>
      <xdr:col>50</xdr:col>
      <xdr:colOff>165100</xdr:colOff>
      <xdr:row>37</xdr:row>
      <xdr:rowOff>88087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79214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152451</xdr:rowOff>
    </xdr:from>
    <xdr:to>
      <xdr:col>46</xdr:col>
      <xdr:colOff>38100</xdr:colOff>
      <xdr:row>36</xdr:row>
      <xdr:rowOff>82601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99128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9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22149</xdr:rowOff>
    </xdr:from>
    <xdr:to>
      <xdr:col>41</xdr:col>
      <xdr:colOff>101600</xdr:colOff>
      <xdr:row>36</xdr:row>
      <xdr:rowOff>123749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114876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32664</xdr:rowOff>
    </xdr:from>
    <xdr:to>
      <xdr:col>36</xdr:col>
      <xdr:colOff>165100</xdr:colOff>
      <xdr:row>37</xdr:row>
      <xdr:rowOff>134264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125392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37320</xdr:rowOff>
    </xdr:from>
    <xdr:to>
      <xdr:col>55</xdr:col>
      <xdr:colOff>0</xdr:colOff>
      <xdr:row>56</xdr:row>
      <xdr:rowOff>166250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38520"/>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154591</xdr:rowOff>
    </xdr:from>
    <xdr:to>
      <xdr:col>50</xdr:col>
      <xdr:colOff>114300</xdr:colOff>
      <xdr:row>56</xdr:row>
      <xdr:rowOff>166250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5579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54432</xdr:rowOff>
    </xdr:from>
    <xdr:to>
      <xdr:col>45</xdr:col>
      <xdr:colOff>177800</xdr:colOff>
      <xdr:row>56</xdr:row>
      <xdr:rowOff>154591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55632"/>
          <a:ext cx="8890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54432</xdr:rowOff>
    </xdr:from>
    <xdr:to>
      <xdr:col>41</xdr:col>
      <xdr:colOff>50800</xdr:colOff>
      <xdr:row>56</xdr:row>
      <xdr:rowOff>145709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55632"/>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157970</xdr:rowOff>
    </xdr:from>
    <xdr:to>
      <xdr:col>55</xdr:col>
      <xdr:colOff>50800</xdr:colOff>
      <xdr:row>56</xdr:row>
      <xdr:rowOff>88120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115450</xdr:rowOff>
    </xdr:from>
    <xdr:to>
      <xdr:col>50</xdr:col>
      <xdr:colOff>165100</xdr:colOff>
      <xdr:row>57</xdr:row>
      <xdr:rowOff>45600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36727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8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103791</xdr:rowOff>
    </xdr:from>
    <xdr:to>
      <xdr:col>46</xdr:col>
      <xdr:colOff>38100</xdr:colOff>
      <xdr:row>57</xdr:row>
      <xdr:rowOff>33941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3632</xdr:rowOff>
    </xdr:from>
    <xdr:to>
      <xdr:col>41</xdr:col>
      <xdr:colOff>101600</xdr:colOff>
      <xdr:row>56</xdr:row>
      <xdr:rowOff>105232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96359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94909</xdr:rowOff>
    </xdr:from>
    <xdr:to>
      <xdr:col>36</xdr:col>
      <xdr:colOff>165100</xdr:colOff>
      <xdr:row>57</xdr:row>
      <xdr:rowOff>25059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134214</xdr:rowOff>
    </xdr:from>
    <xdr:to>
      <xdr:col>55</xdr:col>
      <xdr:colOff>0</xdr:colOff>
      <xdr:row>76</xdr:row>
      <xdr:rowOff>6183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21514"/>
          <a:ext cx="838200" cy="2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134214</xdr:rowOff>
    </xdr:from>
    <xdr:to>
      <xdr:col>50</xdr:col>
      <xdr:colOff>114300</xdr:colOff>
      <xdr:row>75</xdr:row>
      <xdr:rowOff>11984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21514"/>
          <a:ext cx="889000" cy="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63033</xdr:rowOff>
    </xdr:from>
    <xdr:to>
      <xdr:col>45</xdr:col>
      <xdr:colOff>177800</xdr:colOff>
      <xdr:row>75</xdr:row>
      <xdr:rowOff>11984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50333"/>
          <a:ext cx="889000" cy="1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63033</xdr:rowOff>
    </xdr:from>
    <xdr:to>
      <xdr:col>41</xdr:col>
      <xdr:colOff>50800</xdr:colOff>
      <xdr:row>77</xdr:row>
      <xdr:rowOff>159403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50333"/>
          <a:ext cx="889000" cy="6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126833</xdr:rowOff>
    </xdr:from>
    <xdr:to>
      <xdr:col>55</xdr:col>
      <xdr:colOff>50800</xdr:colOff>
      <xdr:row>76</xdr:row>
      <xdr:rowOff>56983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105260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83414</xdr:rowOff>
    </xdr:from>
    <xdr:to>
      <xdr:col>50</xdr:col>
      <xdr:colOff>165100</xdr:colOff>
      <xdr:row>75</xdr:row>
      <xdr:rowOff>13564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4691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8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132634</xdr:rowOff>
    </xdr:from>
    <xdr:to>
      <xdr:col>46</xdr:col>
      <xdr:colOff>38100</xdr:colOff>
      <xdr:row>75</xdr:row>
      <xdr:rowOff>62784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53911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12233</xdr:rowOff>
    </xdr:from>
    <xdr:to>
      <xdr:col>41</xdr:col>
      <xdr:colOff>101600</xdr:colOff>
      <xdr:row>74</xdr:row>
      <xdr:rowOff>113833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104960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108603</xdr:rowOff>
    </xdr:from>
    <xdr:to>
      <xdr:col>36</xdr:col>
      <xdr:colOff>165100</xdr:colOff>
      <xdr:row>78</xdr:row>
      <xdr:rowOff>38753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131223</xdr:rowOff>
    </xdr:from>
    <xdr:to>
      <xdr:col>55</xdr:col>
      <xdr:colOff>0</xdr:colOff>
      <xdr:row>95</xdr:row>
      <xdr:rowOff>13055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47523"/>
          <a:ext cx="8382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87522</xdr:rowOff>
    </xdr:from>
    <xdr:to>
      <xdr:col>50</xdr:col>
      <xdr:colOff>114300</xdr:colOff>
      <xdr:row>95</xdr:row>
      <xdr:rowOff>13055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203822"/>
          <a:ext cx="8890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87522</xdr:rowOff>
    </xdr:from>
    <xdr:to>
      <xdr:col>45</xdr:col>
      <xdr:colOff>177800</xdr:colOff>
      <xdr:row>96</xdr:row>
      <xdr:rowOff>39630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03822"/>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168390</xdr:rowOff>
    </xdr:from>
    <xdr:to>
      <xdr:col>41</xdr:col>
      <xdr:colOff>50800</xdr:colOff>
      <xdr:row>96</xdr:row>
      <xdr:rowOff>39630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56140"/>
          <a:ext cx="889000" cy="4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80423</xdr:rowOff>
    </xdr:from>
    <xdr:to>
      <xdr:col>55</xdr:col>
      <xdr:colOff>50800</xdr:colOff>
      <xdr:row>95</xdr:row>
      <xdr:rowOff>10573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58850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133705</xdr:rowOff>
    </xdr:from>
    <xdr:to>
      <xdr:col>50</xdr:col>
      <xdr:colOff>165100</xdr:colOff>
      <xdr:row>95</xdr:row>
      <xdr:rowOff>63855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54982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3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36722</xdr:rowOff>
    </xdr:from>
    <xdr:to>
      <xdr:col>46</xdr:col>
      <xdr:colOff>38100</xdr:colOff>
      <xdr:row>94</xdr:row>
      <xdr:rowOff>138322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129449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160280</xdr:rowOff>
    </xdr:from>
    <xdr:to>
      <xdr:col>41</xdr:col>
      <xdr:colOff>101600</xdr:colOff>
      <xdr:row>96</xdr:row>
      <xdr:rowOff>90430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81557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117590</xdr:rowOff>
    </xdr:from>
    <xdr:to>
      <xdr:col>36</xdr:col>
      <xdr:colOff>165100</xdr:colOff>
      <xdr:row>96</xdr:row>
      <xdr:rowOff>47740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38867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112105</xdr:rowOff>
    </xdr:from>
    <xdr:to>
      <xdr:col>85</xdr:col>
      <xdr:colOff>127000</xdr:colOff>
      <xdr:row>33</xdr:row>
      <xdr:rowOff>44341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98505"/>
          <a:ext cx="8382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44341</xdr:rowOff>
    </xdr:from>
    <xdr:to>
      <xdr:col>81</xdr:col>
      <xdr:colOff>50800</xdr:colOff>
      <xdr:row>33</xdr:row>
      <xdr:rowOff>170235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02191"/>
          <a:ext cx="8890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71283</xdr:rowOff>
    </xdr:from>
    <xdr:to>
      <xdr:col>76</xdr:col>
      <xdr:colOff>114300</xdr:colOff>
      <xdr:row>33</xdr:row>
      <xdr:rowOff>170235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729133"/>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115207</xdr:rowOff>
    </xdr:from>
    <xdr:to>
      <xdr:col>71</xdr:col>
      <xdr:colOff>177800</xdr:colOff>
      <xdr:row>33</xdr:row>
      <xdr:rowOff>71283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430157"/>
          <a:ext cx="8890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61305</xdr:rowOff>
    </xdr:from>
    <xdr:to>
      <xdr:col>85</xdr:col>
      <xdr:colOff>177800</xdr:colOff>
      <xdr:row>32</xdr:row>
      <xdr:rowOff>162905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5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84182</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164991</xdr:rowOff>
    </xdr:from>
    <xdr:to>
      <xdr:col>81</xdr:col>
      <xdr:colOff>101600</xdr:colOff>
      <xdr:row>33</xdr:row>
      <xdr:rowOff>95141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111668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4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119435</xdr:rowOff>
    </xdr:from>
    <xdr:to>
      <xdr:col>76</xdr:col>
      <xdr:colOff>165100</xdr:colOff>
      <xdr:row>34</xdr:row>
      <xdr:rowOff>49585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66112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20483</xdr:rowOff>
    </xdr:from>
    <xdr:to>
      <xdr:col>72</xdr:col>
      <xdr:colOff>38100</xdr:colOff>
      <xdr:row>33</xdr:row>
      <xdr:rowOff>122083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138610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64407</xdr:rowOff>
    </xdr:from>
    <xdr:to>
      <xdr:col>67</xdr:col>
      <xdr:colOff>101600</xdr:colOff>
      <xdr:row>31</xdr:row>
      <xdr:rowOff>166007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11084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1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55085</xdr:rowOff>
    </xdr:from>
    <xdr:to>
      <xdr:col>85</xdr:col>
      <xdr:colOff>127000</xdr:colOff>
      <xdr:row>53</xdr:row>
      <xdr:rowOff>119551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141935"/>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55085</xdr:rowOff>
    </xdr:from>
    <xdr:to>
      <xdr:col>81</xdr:col>
      <xdr:colOff>50800</xdr:colOff>
      <xdr:row>53</xdr:row>
      <xdr:rowOff>57828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14193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57828</xdr:rowOff>
    </xdr:from>
    <xdr:to>
      <xdr:col>76</xdr:col>
      <xdr:colOff>114300</xdr:colOff>
      <xdr:row>53</xdr:row>
      <xdr:rowOff>63903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144678"/>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63903</xdr:rowOff>
    </xdr:from>
    <xdr:to>
      <xdr:col>71</xdr:col>
      <xdr:colOff>177800</xdr:colOff>
      <xdr:row>53</xdr:row>
      <xdr:rowOff>122392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50753"/>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68751</xdr:rowOff>
    </xdr:from>
    <xdr:to>
      <xdr:col>85</xdr:col>
      <xdr:colOff>177800</xdr:colOff>
      <xdr:row>53</xdr:row>
      <xdr:rowOff>170351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91628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0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4285</xdr:rowOff>
    </xdr:from>
    <xdr:to>
      <xdr:col>81</xdr:col>
      <xdr:colOff>101600</xdr:colOff>
      <xdr:row>53</xdr:row>
      <xdr:rowOff>105885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0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122412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69095" y="88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7028</xdr:rowOff>
    </xdr:from>
    <xdr:to>
      <xdr:col>76</xdr:col>
      <xdr:colOff>165100</xdr:colOff>
      <xdr:row>53</xdr:row>
      <xdr:rowOff>108628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99755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1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13103</xdr:rowOff>
    </xdr:from>
    <xdr:to>
      <xdr:col>72</xdr:col>
      <xdr:colOff>38100</xdr:colOff>
      <xdr:row>53</xdr:row>
      <xdr:rowOff>114703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105830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19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71592</xdr:rowOff>
    </xdr:from>
    <xdr:to>
      <xdr:col>67</xdr:col>
      <xdr:colOff>101600</xdr:colOff>
      <xdr:row>54</xdr:row>
      <xdr:rowOff>1742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18269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93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114188</xdr:rowOff>
    </xdr:from>
    <xdr:to>
      <xdr:col>85</xdr:col>
      <xdr:colOff>127000</xdr:colOff>
      <xdr:row>78</xdr:row>
      <xdr:rowOff>31846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15838"/>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73177</xdr:rowOff>
    </xdr:from>
    <xdr:to>
      <xdr:col>81</xdr:col>
      <xdr:colOff>50800</xdr:colOff>
      <xdr:row>77</xdr:row>
      <xdr:rowOff>114188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74827"/>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73177</xdr:rowOff>
    </xdr:from>
    <xdr:to>
      <xdr:col>76</xdr:col>
      <xdr:colOff>114300</xdr:colOff>
      <xdr:row>77</xdr:row>
      <xdr:rowOff>132979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74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132979</xdr:rowOff>
    </xdr:from>
    <xdr:to>
      <xdr:col>71</xdr:col>
      <xdr:colOff>177800</xdr:colOff>
      <xdr:row>78</xdr:row>
      <xdr:rowOff>49678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34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152496</xdr:rowOff>
    </xdr:from>
    <xdr:to>
      <xdr:col>85</xdr:col>
      <xdr:colOff>177800</xdr:colOff>
      <xdr:row>78</xdr:row>
      <xdr:rowOff>82646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67423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63388</xdr:rowOff>
    </xdr:from>
    <xdr:to>
      <xdr:col>81</xdr:col>
      <xdr:colOff>101600</xdr:colOff>
      <xdr:row>77</xdr:row>
      <xdr:rowOff>164988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22377</xdr:rowOff>
    </xdr:from>
    <xdr:to>
      <xdr:col>76</xdr:col>
      <xdr:colOff>165100</xdr:colOff>
      <xdr:row>77</xdr:row>
      <xdr:rowOff>123977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115104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82179</xdr:rowOff>
    </xdr:from>
    <xdr:to>
      <xdr:col>72</xdr:col>
      <xdr:colOff>38100</xdr:colOff>
      <xdr:row>78</xdr:row>
      <xdr:rowOff>12329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3456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170328</xdr:rowOff>
    </xdr:from>
    <xdr:to>
      <xdr:col>67</xdr:col>
      <xdr:colOff>101600</xdr:colOff>
      <xdr:row>78</xdr:row>
      <xdr:rowOff>100478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91605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31733</xdr:rowOff>
    </xdr:from>
    <xdr:to>
      <xdr:col>85</xdr:col>
      <xdr:colOff>127000</xdr:colOff>
      <xdr:row>94</xdr:row>
      <xdr:rowOff>96723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48033"/>
          <a:ext cx="838200" cy="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92036</xdr:rowOff>
    </xdr:from>
    <xdr:to>
      <xdr:col>81</xdr:col>
      <xdr:colOff>50800</xdr:colOff>
      <xdr:row>94</xdr:row>
      <xdr:rowOff>96723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0833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41883</xdr:rowOff>
    </xdr:from>
    <xdr:to>
      <xdr:col>76</xdr:col>
      <xdr:colOff>114300</xdr:colOff>
      <xdr:row>94</xdr:row>
      <xdr:rowOff>92036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58183"/>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41883</xdr:rowOff>
    </xdr:from>
    <xdr:to>
      <xdr:col>71</xdr:col>
      <xdr:colOff>177800</xdr:colOff>
      <xdr:row>94</xdr:row>
      <xdr:rowOff>76927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158183"/>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152383</xdr:rowOff>
    </xdr:from>
    <xdr:to>
      <xdr:col>85</xdr:col>
      <xdr:colOff>177800</xdr:colOff>
      <xdr:row>94</xdr:row>
      <xdr:rowOff>82533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0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130810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0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45923</xdr:rowOff>
    </xdr:from>
    <xdr:to>
      <xdr:col>81</xdr:col>
      <xdr:colOff>101600</xdr:colOff>
      <xdr:row>94</xdr:row>
      <xdr:rowOff>147523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138650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2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41236</xdr:rowOff>
    </xdr:from>
    <xdr:to>
      <xdr:col>76</xdr:col>
      <xdr:colOff>165100</xdr:colOff>
      <xdr:row>94</xdr:row>
      <xdr:rowOff>142836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133963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162533</xdr:rowOff>
    </xdr:from>
    <xdr:to>
      <xdr:col>72</xdr:col>
      <xdr:colOff>38100</xdr:colOff>
      <xdr:row>94</xdr:row>
      <xdr:rowOff>92683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83810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26127</xdr:rowOff>
    </xdr:from>
    <xdr:to>
      <xdr:col>67</xdr:col>
      <xdr:colOff>101600</xdr:colOff>
      <xdr:row>94</xdr:row>
      <xdr:rowOff>127727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118854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11684</xdr:rowOff>
    </xdr:from>
    <xdr:to>
      <xdr:col>116</xdr:col>
      <xdr:colOff>63500</xdr:colOff>
      <xdr:row>31</xdr:row>
      <xdr:rowOff>96266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15518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110761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54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96266</xdr:rowOff>
    </xdr:from>
    <xdr:to>
      <xdr:col>111</xdr:col>
      <xdr:colOff>177800</xdr:colOff>
      <xdr:row>33</xdr:row>
      <xdr:rowOff>64262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541121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62755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18542</xdr:rowOff>
    </xdr:from>
    <xdr:to>
      <xdr:col>107</xdr:col>
      <xdr:colOff>50800</xdr:colOff>
      <xdr:row>33</xdr:row>
      <xdr:rowOff>64262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5676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90187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103124</xdr:rowOff>
    </xdr:from>
    <xdr:to>
      <xdr:col>102</xdr:col>
      <xdr:colOff>114300</xdr:colOff>
      <xdr:row>33</xdr:row>
      <xdr:rowOff>18542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524662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35323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132334</xdr:rowOff>
    </xdr:from>
    <xdr:to>
      <xdr:col>116</xdr:col>
      <xdr:colOff>114300</xdr:colOff>
      <xdr:row>30</xdr:row>
      <xdr:rowOff>62484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85361</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05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45466</xdr:rowOff>
    </xdr:from>
    <xdr:to>
      <xdr:col>112</xdr:col>
      <xdr:colOff>38100</xdr:colOff>
      <xdr:row>31</xdr:row>
      <xdr:rowOff>147066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163593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21317" y="513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13462</xdr:rowOff>
    </xdr:from>
    <xdr:to>
      <xdr:col>107</xdr:col>
      <xdr:colOff>101600</xdr:colOff>
      <xdr:row>33</xdr:row>
      <xdr:rowOff>115062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131589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544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139192</xdr:rowOff>
    </xdr:from>
    <xdr:to>
      <xdr:col>102</xdr:col>
      <xdr:colOff>165100</xdr:colOff>
      <xdr:row>33</xdr:row>
      <xdr:rowOff>69342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40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52324</xdr:rowOff>
    </xdr:from>
    <xdr:to>
      <xdr:col>98</xdr:col>
      <xdr:colOff>38100</xdr:colOff>
      <xdr:row>30</xdr:row>
      <xdr:rowOff>153924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170451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円となっている。令和５年度は、令和４年度と比較し、収支の状況を踏まえ、県債管理基金及び退職基金への積立額が減したことなどにより減少している。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86,947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は、福祉関係の新型コロナウイルス感染症・物価高騰対策費が減少した一方で、高校生世代に係る医療費助成制度の創設やコロナ禍における受診抑制の反動による後期高齢者医療費の増などにより微増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80,445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・警察費は、住民一人当たり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円、また、教育費は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110,867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・衛生費、商工費については、新型コロナウイルス感染症・物価高騰対策費の減により大きく減少している。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a:t>
          </a:r>
          <a:r>
            <a:rPr kumimoji="1" lang="ja-JP" altLang="en-US" sz="1200">
              <a:solidFill>
                <a:sysClr val="windowText" lastClr="000000"/>
              </a:solidFill>
              <a:latin typeface="ＭＳ ゴシック" pitchFamily="49" charset="-128"/>
              <a:ea typeface="ＭＳ ゴシック" pitchFamily="49" charset="-128"/>
            </a:rPr>
            <a:t>収支は前年度に続きマイナスとなったものの実質収支額は継続的に黒字を確保しており、今後とも健全な財政運営に努める。</a:t>
          </a:r>
        </a:p>
        <a:p>
          <a:r>
            <a:rPr kumimoji="1" lang="ja-JP" altLang="en-US" sz="1200">
              <a:solidFill>
                <a:sysClr val="windowText" lastClr="000000"/>
              </a:solidFill>
              <a:latin typeface="ＭＳ ゴシック" pitchFamily="49" charset="-128"/>
              <a:ea typeface="ＭＳ ゴシック" pitchFamily="49" charset="-128"/>
            </a:rPr>
            <a:t>・財政調整基金については、最低水準の取崩しに努めており、令和３年度にあらかじめ積み立てておいた交付税精算分を除き、令和５年度も</a:t>
          </a:r>
          <a:r>
            <a:rPr kumimoji="1" lang="ja-JP" altLang="en-US" sz="1200">
              <a:latin typeface="ＭＳ ゴシック" pitchFamily="49" charset="-128"/>
              <a:ea typeface="ＭＳ ゴシック" pitchFamily="49" charset="-128"/>
            </a:rPr>
            <a:t>取り崩しを実施しない財政運営を達成できた。なお、令和３年度に普通交付税の精算に備えて</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億円の積み立てを実施したことにより、令和２年度以前と比べ標準財政規模比が増となっている。</a:t>
          </a:r>
        </a:p>
        <a:p>
          <a:r>
            <a:rPr kumimoji="1" lang="ja-JP" altLang="en-US" sz="1200">
              <a:latin typeface="ＭＳ ゴシック" pitchFamily="49" charset="-128"/>
              <a:ea typeface="ＭＳ ゴシック" pitchFamily="49" charset="-128"/>
            </a:rPr>
            <a:t>・引き続き「長崎県行財政運営プラン</a:t>
          </a:r>
          <a:r>
            <a:rPr kumimoji="1" lang="en-US" altLang="ja-JP" sz="1200">
              <a:latin typeface="ＭＳ ゴシック" pitchFamily="49" charset="-128"/>
              <a:ea typeface="ＭＳ ゴシック" pitchFamily="49" charset="-128"/>
            </a:rPr>
            <a:t>2025</a:t>
          </a:r>
          <a:r>
            <a:rPr kumimoji="1" lang="ja-JP" altLang="en-US" sz="1200">
              <a:latin typeface="ＭＳ ゴシック" pitchFamily="49" charset="-128"/>
              <a:ea typeface="ＭＳ ゴシック" pitchFamily="49" charset="-128"/>
            </a:rPr>
            <a:t>（令和３～７年度）」等の着実な実施により、財政健全化の取組を前進していく。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a:t>
          </a: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については、公債費の平準化の</a:t>
          </a:r>
          <a:r>
            <a:rPr kumimoji="1" lang="ja-JP" altLang="en-US" sz="1100">
              <a:solidFill>
                <a:sysClr val="windowText" lastClr="000000"/>
              </a:solidFill>
              <a:latin typeface="ＭＳ ゴシック" pitchFamily="49" charset="-128"/>
              <a:ea typeface="ＭＳ ゴシック" pitchFamily="49" charset="-128"/>
            </a:rPr>
            <a:t>取組や、過去の大型事業の償還が順次終了していること等により、減少傾向にあるが、令和５年度は元利償還金の増により前年度から増加した。</a:t>
          </a:r>
        </a:p>
        <a:p>
          <a:r>
            <a:rPr kumimoji="1" lang="ja-JP" altLang="en-US" sz="1100">
              <a:solidFill>
                <a:sysClr val="windowText" lastClr="000000"/>
              </a:solidFill>
              <a:latin typeface="ＭＳ ゴシック" pitchFamily="49" charset="-128"/>
              <a:ea typeface="ＭＳ ゴシック" pitchFamily="49" charset="-128"/>
            </a:rPr>
            <a:t>・算入公債費等</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については、平成</a:t>
          </a:r>
          <a:r>
            <a:rPr kumimoji="1" lang="en-US" altLang="ja-JP" sz="1100">
              <a:solidFill>
                <a:sysClr val="windowText" lastClr="000000"/>
              </a:solidFill>
              <a:latin typeface="ＭＳ ゴシック" pitchFamily="49" charset="-128"/>
              <a:ea typeface="ＭＳ ゴシック" pitchFamily="49" charset="-128"/>
            </a:rPr>
            <a:t>14</a:t>
          </a:r>
          <a:r>
            <a:rPr kumimoji="1" lang="ja-JP" altLang="en-US" sz="1100">
              <a:solidFill>
                <a:sysClr val="windowText" lastClr="000000"/>
              </a:solidFill>
              <a:latin typeface="ＭＳ ゴシック" pitchFamily="49" charset="-128"/>
              <a:ea typeface="ＭＳ ゴシック" pitchFamily="49" charset="-128"/>
            </a:rPr>
            <a:t>年度から財源対策債の交付税措置率が引き下げられた影響で、算定期間に平成</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年度から平成</a:t>
          </a:r>
          <a:r>
            <a:rPr kumimoji="1" lang="en-US" altLang="ja-JP" sz="1100">
              <a:solidFill>
                <a:sysClr val="windowText" lastClr="000000"/>
              </a:solidFill>
              <a:latin typeface="ＭＳ ゴシック" pitchFamily="49" charset="-128"/>
              <a:ea typeface="ＭＳ ゴシック" pitchFamily="49" charset="-128"/>
            </a:rPr>
            <a:t>13</a:t>
          </a:r>
          <a:r>
            <a:rPr kumimoji="1" lang="ja-JP" altLang="en-US" sz="1100">
              <a:solidFill>
                <a:sysClr val="windowText" lastClr="000000"/>
              </a:solidFill>
              <a:latin typeface="ＭＳ ゴシック" pitchFamily="49" charset="-128"/>
              <a:ea typeface="ＭＳ ゴシック" pitchFamily="49" charset="-128"/>
            </a:rPr>
            <a:t>年度を含む令和２年度と比較し、令和５年度の基準財政需要額算入額が減となったことで減少しており、実質公債費比率の分子は増となっている。</a:t>
          </a:r>
        </a:p>
        <a:p>
          <a:r>
            <a:rPr kumimoji="1" lang="ja-JP" altLang="en-US" sz="1100">
              <a:latin typeface="ＭＳ ゴシック" pitchFamily="49" charset="-128"/>
              <a:ea typeface="ＭＳ ゴシック" pitchFamily="49" charset="-128"/>
            </a:rPr>
            <a:t>・今後の実質的な公債費は、近年の大型事業である県立図書館整備、長崎警察署建替等の償還が本格化することもあり、上昇傾向で推移する見込みとなっている。</a:t>
          </a:r>
        </a:p>
        <a:p>
          <a:r>
            <a:rPr kumimoji="1" lang="ja-JP" altLang="en-US" sz="1100">
              <a:latin typeface="ＭＳ ゴシック" pitchFamily="49" charset="-128"/>
              <a:ea typeface="ＭＳ ゴシック" pitchFamily="49" charset="-128"/>
            </a:rPr>
            <a:t>・このため、財政運営の健全性とのバランスを考慮し、投資事業の重点化・効率化を図りながら、引き続き公債費や県債残高の適正管理に取り組んでいく。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・減債基金積立相当額の積立ルールどおり積み立てており不足額は生じていない。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・地方税の増等に伴う臨時財政</a:t>
          </a:r>
          <a:r>
            <a:rPr kumimoji="1" lang="ja-JP" altLang="en-US" sz="1400">
              <a:solidFill>
                <a:sysClr val="windowText" lastClr="000000"/>
              </a:solidFill>
              <a:latin typeface="ＭＳ ゴシック" pitchFamily="49" charset="-128"/>
              <a:ea typeface="ＭＳ ゴシック" pitchFamily="49" charset="-128"/>
            </a:rPr>
            <a:t>対策債の新規発行可能額の減等による地方債残高の減や平均支給率の減等による退職手当負担見込額の減などにより将来負担額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は減となった。</a:t>
          </a:r>
        </a:p>
        <a:p>
          <a:r>
            <a:rPr kumimoji="1" lang="ja-JP" altLang="en-US" sz="1400">
              <a:solidFill>
                <a:sysClr val="windowText" lastClr="000000"/>
              </a:solidFill>
              <a:latin typeface="ＭＳ ゴシック" pitchFamily="49" charset="-128"/>
              <a:ea typeface="ＭＳ ゴシック" pitchFamily="49" charset="-128"/>
            </a:rPr>
            <a:t>・充当可能基金は今後増加する公債費や退職手当の負担軽減を図るための基金積立により増加したが、既発債の償還終了等により、基準財政需要額算入見込額が減したことにより、充当可能財源</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は減となった。</a:t>
          </a:r>
        </a:p>
        <a:p>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及び充当可能財源等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ともに前年度比で減となっているが、将来負担額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の減が上回ったため、将来負担比率（分子）は減となっている。</a:t>
          </a:r>
        </a:p>
        <a:p>
          <a:r>
            <a:rPr kumimoji="1" lang="ja-JP" altLang="en-US" sz="14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５年度は、基金全体としては約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億円の増となった。主な要因は、今後の地方債償還に備えて減債基金へ約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億円の積立を実施したことや、定年引上げに伴う退職手当の年度間平準化を図るために退職基金へ約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億円の積立を実施した一方で、令和３年度に積み立てた交付税精算分を財政調整基金から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億円の取崩を実施したことによるもの。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質的な公債費の増加等により、令和７年度以降は基金の取り崩しが見込まれ、本県財政を取り巻く環境は厳しさを増すなかで、引き続き歳入歳出両面から収支改善に力を注ぐとともに、より一層の事業の重点化を図るなど、効果的・効率的な事業執行と経費の節減に努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・災害基金：災害の復旧、災害復旧債の償還の推進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定年引上げに伴う退職手当の年度間平準化を図るため、約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・産業文化振興基金：誘致企業に対する支援により、企業誘致を促進するため、約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・地域福祉基金：包括交付金の国庫返還金に係る基金取崩しなどにより、約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・令和５年度は、令和３年度に積み立てた交付税精算分を除き、基金を取り崩さない財政運営を達成できた。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・財政調整基金については、歳入・歳出両面からの収支改善の取組により取崩額の圧縮に努め、令和５年度は交付税精算分をのぞき、取り崩しを実施しなかった。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係費や公債費の増加に加え、長期化する物価高騰への対応など、本県財政を取り巻く環境は厳しさを増すなかで、災害等の突発的な事象や様々な行政課題に適切に対応するため、一定水準の基金残高を確保しながら、健全な財政運営に努めていく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・引き続き、歳入・歳出両面からの収支改善に力を注ぐとともに、より一層の事業の重点化を図るなど、</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健全な財政運営に努める。</a:t>
          </a:r>
          <a:endParaRPr kumimoji="1" lang="ja-JP" altLang="en-US" sz="1300" strike="sng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・今後増加が見込まれる地方債償還に備えて積み立てを実施したこと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75" thickBot="1" x14ac:dyDescent="0.2">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15">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747602171</v>
      </c>
      <c r="BO4" s="385"/>
      <c r="BP4" s="385"/>
      <c r="BQ4" s="385"/>
      <c r="BR4" s="385"/>
      <c r="BS4" s="385"/>
      <c r="BT4" s="385"/>
      <c r="BU4" s="386"/>
      <c r="BV4" s="384">
        <v>802100998</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0.3</v>
      </c>
      <c r="CU4" s="428"/>
      <c r="CV4" s="428"/>
      <c r="CW4" s="428"/>
      <c r="CX4" s="428"/>
      <c r="CY4" s="428"/>
      <c r="CZ4" s="428"/>
      <c r="DA4" s="429"/>
      <c r="DB4" s="427">
        <v>0.3</v>
      </c>
      <c r="DC4" s="428"/>
      <c r="DD4" s="428"/>
      <c r="DE4" s="428"/>
      <c r="DF4" s="428"/>
      <c r="DG4" s="428"/>
      <c r="DH4" s="428"/>
      <c r="DI4" s="429"/>
    </row>
    <row r="5" spans="1:119" ht="18.75" customHeight="1" thickBot="1" x14ac:dyDescent="0.2">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731783777</v>
      </c>
      <c r="BO5" s="395"/>
      <c r="BP5" s="395"/>
      <c r="BQ5" s="395"/>
      <c r="BR5" s="395"/>
      <c r="BS5" s="395"/>
      <c r="BT5" s="395"/>
      <c r="BU5" s="396"/>
      <c r="BV5" s="394">
        <v>786301848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95.3</v>
      </c>
      <c r="CU5" s="431"/>
      <c r="CV5" s="431"/>
      <c r="CW5" s="431"/>
      <c r="CX5" s="431"/>
      <c r="CY5" s="431"/>
      <c r="CZ5" s="431"/>
      <c r="DA5" s="432"/>
      <c r="DB5" s="430">
        <v>94.3</v>
      </c>
      <c r="DC5" s="431"/>
      <c r="DD5" s="431"/>
      <c r="DE5" s="431"/>
      <c r="DF5" s="431"/>
      <c r="DG5" s="431"/>
      <c r="DH5" s="431"/>
      <c r="DI5" s="432"/>
    </row>
    <row r="6" spans="1:119" ht="18.75" customHeight="1" x14ac:dyDescent="0.15">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12600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15818394</v>
      </c>
      <c r="BO6" s="395"/>
      <c r="BP6" s="395"/>
      <c r="BQ6" s="395"/>
      <c r="BR6" s="395"/>
      <c r="BS6" s="395"/>
      <c r="BT6" s="395"/>
      <c r="BU6" s="396"/>
      <c r="BV6" s="394">
        <v>15799150</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95.8</v>
      </c>
      <c r="CU6" s="401"/>
      <c r="CV6" s="401"/>
      <c r="CW6" s="401"/>
      <c r="CX6" s="401"/>
      <c r="CY6" s="401"/>
      <c r="CZ6" s="401"/>
      <c r="DA6" s="402"/>
      <c r="DB6" s="400">
        <v>95.6</v>
      </c>
      <c r="DC6" s="401"/>
      <c r="DD6" s="401"/>
      <c r="DE6" s="401"/>
      <c r="DF6" s="401"/>
      <c r="DG6" s="401"/>
      <c r="DH6" s="401"/>
      <c r="DI6" s="402"/>
    </row>
    <row r="7" spans="1:119" ht="18.75" customHeight="1" x14ac:dyDescent="0.15">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9900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14742522</v>
      </c>
      <c r="BO7" s="395"/>
      <c r="BP7" s="395"/>
      <c r="BQ7" s="395"/>
      <c r="BR7" s="395"/>
      <c r="BS7" s="395"/>
      <c r="BT7" s="395"/>
      <c r="BU7" s="396"/>
      <c r="BV7" s="394">
        <v>14496325</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390235323</v>
      </c>
      <c r="CU7" s="395"/>
      <c r="CV7" s="395"/>
      <c r="CW7" s="395"/>
      <c r="CX7" s="395"/>
      <c r="CY7" s="395"/>
      <c r="CZ7" s="395"/>
      <c r="DA7" s="396"/>
      <c r="DB7" s="394">
        <v>389963591</v>
      </c>
      <c r="DC7" s="395"/>
      <c r="DD7" s="395"/>
      <c r="DE7" s="395"/>
      <c r="DF7" s="395"/>
      <c r="DG7" s="395"/>
      <c r="DH7" s="395"/>
      <c r="DI7" s="396"/>
    </row>
    <row r="8" spans="1:119" ht="18.75" customHeight="1" thickBot="1" x14ac:dyDescent="0.2">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7700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1075872</v>
      </c>
      <c r="BO8" s="395"/>
      <c r="BP8" s="395"/>
      <c r="BQ8" s="395"/>
      <c r="BR8" s="395"/>
      <c r="BS8" s="395"/>
      <c r="BT8" s="395"/>
      <c r="BU8" s="396"/>
      <c r="BV8" s="394">
        <v>1302825</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0.33178999999999997</v>
      </c>
      <c r="CU8" s="477"/>
      <c r="CV8" s="477"/>
      <c r="CW8" s="477"/>
      <c r="CX8" s="477"/>
      <c r="CY8" s="477"/>
      <c r="CZ8" s="477"/>
      <c r="DA8" s="478"/>
      <c r="DB8" s="476">
        <v>0.33262999999999998</v>
      </c>
      <c r="DC8" s="477"/>
      <c r="DD8" s="477"/>
      <c r="DE8" s="477"/>
      <c r="DF8" s="477"/>
      <c r="DG8" s="477"/>
      <c r="DH8" s="477"/>
      <c r="DI8" s="478"/>
    </row>
    <row r="9" spans="1:119" ht="18.75" customHeight="1" thickBot="1" x14ac:dyDescent="0.2">
      <c r="A9" s="162"/>
      <c r="B9" s="452" t="s">
        <v>104</v>
      </c>
      <c r="C9" s="446"/>
      <c r="D9" s="446"/>
      <c r="E9" s="446"/>
      <c r="F9" s="446"/>
      <c r="G9" s="446"/>
      <c r="H9" s="446"/>
      <c r="I9" s="446"/>
      <c r="J9" s="446"/>
      <c r="K9" s="447"/>
      <c r="L9" s="458" t="s">
        <v>105</v>
      </c>
      <c r="M9" s="459"/>
      <c r="N9" s="459"/>
      <c r="O9" s="459"/>
      <c r="P9" s="459"/>
      <c r="Q9" s="460"/>
      <c r="R9" s="461">
        <v>1312317</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9900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-226953</v>
      </c>
      <c r="BO9" s="395"/>
      <c r="BP9" s="395"/>
      <c r="BQ9" s="395"/>
      <c r="BR9" s="395"/>
      <c r="BS9" s="395"/>
      <c r="BT9" s="395"/>
      <c r="BU9" s="396"/>
      <c r="BV9" s="394">
        <v>544642</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19.8</v>
      </c>
      <c r="CU9" s="431"/>
      <c r="CV9" s="431"/>
      <c r="CW9" s="431"/>
      <c r="CX9" s="431"/>
      <c r="CY9" s="431"/>
      <c r="CZ9" s="431"/>
      <c r="DA9" s="432"/>
      <c r="DB9" s="430">
        <v>18.399999999999999</v>
      </c>
      <c r="DC9" s="431"/>
      <c r="DD9" s="431"/>
      <c r="DE9" s="431"/>
      <c r="DF9" s="431"/>
      <c r="DG9" s="431"/>
      <c r="DH9" s="431"/>
      <c r="DI9" s="432"/>
    </row>
    <row r="10" spans="1:119" ht="18.75" customHeight="1" x14ac:dyDescent="0.15">
      <c r="A10" s="162"/>
      <c r="B10" s="453"/>
      <c r="C10" s="454"/>
      <c r="D10" s="454"/>
      <c r="E10" s="454"/>
      <c r="F10" s="454"/>
      <c r="G10" s="454"/>
      <c r="H10" s="454"/>
      <c r="I10" s="454"/>
      <c r="J10" s="454"/>
      <c r="K10" s="409"/>
      <c r="L10" s="473" t="s">
        <v>109</v>
      </c>
      <c r="M10" s="474"/>
      <c r="N10" s="474"/>
      <c r="O10" s="474"/>
      <c r="P10" s="474"/>
      <c r="Q10" s="475"/>
      <c r="R10" s="387">
        <v>1377187</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8800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653000</v>
      </c>
      <c r="BO10" s="395"/>
      <c r="BP10" s="395"/>
      <c r="BQ10" s="395"/>
      <c r="BR10" s="395"/>
      <c r="BS10" s="395"/>
      <c r="BT10" s="395"/>
      <c r="BU10" s="396"/>
      <c r="BV10" s="394">
        <v>381777</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46</v>
      </c>
      <c r="AJ11" s="388"/>
      <c r="AK11" s="388"/>
      <c r="AL11" s="388"/>
      <c r="AM11" s="388"/>
      <c r="AN11" s="388"/>
      <c r="AO11" s="388"/>
      <c r="AP11" s="389"/>
      <c r="AQ11" s="387">
        <v>8000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15">
      <c r="A12" s="162"/>
      <c r="B12" s="485" t="s">
        <v>119</v>
      </c>
      <c r="C12" s="486"/>
      <c r="D12" s="486"/>
      <c r="E12" s="486"/>
      <c r="F12" s="486"/>
      <c r="G12" s="486"/>
      <c r="H12" s="486"/>
      <c r="I12" s="486"/>
      <c r="J12" s="486"/>
      <c r="K12" s="487"/>
      <c r="L12" s="494" t="s">
        <v>120</v>
      </c>
      <c r="M12" s="495"/>
      <c r="N12" s="495"/>
      <c r="O12" s="495"/>
      <c r="P12" s="495"/>
      <c r="Q12" s="496"/>
      <c r="R12" s="497">
        <v>1289994</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4000000</v>
      </c>
      <c r="BO12" s="395"/>
      <c r="BP12" s="395"/>
      <c r="BQ12" s="395"/>
      <c r="BR12" s="395"/>
      <c r="BS12" s="395"/>
      <c r="BT12" s="395"/>
      <c r="BU12" s="396"/>
      <c r="BV12" s="394">
        <v>4000000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
      <c r="A13" s="162"/>
      <c r="B13" s="488"/>
      <c r="C13" s="489"/>
      <c r="D13" s="489"/>
      <c r="E13" s="489"/>
      <c r="F13" s="489"/>
      <c r="G13" s="489"/>
      <c r="H13" s="489"/>
      <c r="I13" s="489"/>
      <c r="J13" s="489"/>
      <c r="K13" s="490"/>
      <c r="L13" s="166"/>
      <c r="M13" s="500" t="s">
        <v>127</v>
      </c>
      <c r="N13" s="501"/>
      <c r="O13" s="501"/>
      <c r="P13" s="501"/>
      <c r="Q13" s="502"/>
      <c r="R13" s="503">
        <v>1276677</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-3573953</v>
      </c>
      <c r="BO13" s="395"/>
      <c r="BP13" s="395"/>
      <c r="BQ13" s="395"/>
      <c r="BR13" s="395"/>
      <c r="BS13" s="395"/>
      <c r="BT13" s="395"/>
      <c r="BU13" s="396"/>
      <c r="BV13" s="394">
        <v>-3073581</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10.6</v>
      </c>
      <c r="CU13" s="431"/>
      <c r="CV13" s="431"/>
      <c r="CW13" s="431"/>
      <c r="CX13" s="431"/>
      <c r="CY13" s="431"/>
      <c r="CZ13" s="431"/>
      <c r="DA13" s="432"/>
      <c r="DB13" s="430">
        <v>10.3</v>
      </c>
      <c r="DC13" s="431"/>
      <c r="DD13" s="431"/>
      <c r="DE13" s="431"/>
      <c r="DF13" s="431"/>
      <c r="DG13" s="431"/>
      <c r="DH13" s="431"/>
      <c r="DI13" s="432"/>
    </row>
    <row r="14" spans="1:119" ht="18.75" customHeight="1" thickBot="1" x14ac:dyDescent="0.2">
      <c r="A14" s="162"/>
      <c r="B14" s="488"/>
      <c r="C14" s="489"/>
      <c r="D14" s="489"/>
      <c r="E14" s="489"/>
      <c r="F14" s="489"/>
      <c r="G14" s="489"/>
      <c r="H14" s="489"/>
      <c r="I14" s="489"/>
      <c r="J14" s="489"/>
      <c r="K14" s="490"/>
      <c r="L14" s="519" t="s">
        <v>130</v>
      </c>
      <c r="M14" s="520"/>
      <c r="N14" s="520"/>
      <c r="O14" s="520"/>
      <c r="P14" s="520"/>
      <c r="Q14" s="521"/>
      <c r="R14" s="522">
        <v>1306060</v>
      </c>
      <c r="S14" s="523"/>
      <c r="T14" s="523"/>
      <c r="U14" s="523"/>
      <c r="V14" s="524"/>
      <c r="W14" s="439"/>
      <c r="X14" s="440"/>
      <c r="Y14" s="441"/>
      <c r="Z14" s="473" t="s">
        <v>131</v>
      </c>
      <c r="AA14" s="474"/>
      <c r="AB14" s="474"/>
      <c r="AC14" s="474"/>
      <c r="AD14" s="474"/>
      <c r="AE14" s="474"/>
      <c r="AF14" s="474"/>
      <c r="AG14" s="474"/>
      <c r="AH14" s="475"/>
      <c r="AI14" s="387">
        <v>5348</v>
      </c>
      <c r="AJ14" s="388"/>
      <c r="AK14" s="388"/>
      <c r="AL14" s="388"/>
      <c r="AM14" s="389"/>
      <c r="AN14" s="387">
        <v>17279388</v>
      </c>
      <c r="AO14" s="388"/>
      <c r="AP14" s="388"/>
      <c r="AQ14" s="388"/>
      <c r="AR14" s="388"/>
      <c r="AS14" s="389"/>
      <c r="AT14" s="387">
        <v>3231</v>
      </c>
      <c r="AU14" s="388"/>
      <c r="AV14" s="388"/>
      <c r="AW14" s="388"/>
      <c r="AX14" s="388"/>
      <c r="AY14" s="390"/>
      <c r="AZ14" s="381" t="s">
        <v>132</v>
      </c>
      <c r="BA14" s="382"/>
      <c r="BB14" s="382"/>
      <c r="BC14" s="382"/>
      <c r="BD14" s="382"/>
      <c r="BE14" s="382"/>
      <c r="BF14" s="382"/>
      <c r="BG14" s="382"/>
      <c r="BH14" s="382"/>
      <c r="BI14" s="382"/>
      <c r="BJ14" s="382"/>
      <c r="BK14" s="382"/>
      <c r="BL14" s="382"/>
      <c r="BM14" s="383"/>
      <c r="BN14" s="384">
        <v>124921532</v>
      </c>
      <c r="BO14" s="385"/>
      <c r="BP14" s="385"/>
      <c r="BQ14" s="385"/>
      <c r="BR14" s="385"/>
      <c r="BS14" s="385"/>
      <c r="BT14" s="385"/>
      <c r="BU14" s="386"/>
      <c r="BV14" s="384">
        <v>122244771</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175.8</v>
      </c>
      <c r="CU14" s="526"/>
      <c r="CV14" s="526"/>
      <c r="CW14" s="526"/>
      <c r="CX14" s="526"/>
      <c r="CY14" s="526"/>
      <c r="CZ14" s="526"/>
      <c r="DA14" s="527"/>
      <c r="DB14" s="525">
        <v>178.7</v>
      </c>
      <c r="DC14" s="526"/>
      <c r="DD14" s="526"/>
      <c r="DE14" s="526"/>
      <c r="DF14" s="526"/>
      <c r="DG14" s="526"/>
      <c r="DH14" s="526"/>
      <c r="DI14" s="527"/>
    </row>
    <row r="15" spans="1:119" ht="18.75" customHeight="1" x14ac:dyDescent="0.15">
      <c r="A15" s="162"/>
      <c r="B15" s="488"/>
      <c r="C15" s="489"/>
      <c r="D15" s="489"/>
      <c r="E15" s="489"/>
      <c r="F15" s="489"/>
      <c r="G15" s="489"/>
      <c r="H15" s="489"/>
      <c r="I15" s="489"/>
      <c r="J15" s="489"/>
      <c r="K15" s="490"/>
      <c r="L15" s="166"/>
      <c r="M15" s="500" t="s">
        <v>127</v>
      </c>
      <c r="N15" s="501"/>
      <c r="O15" s="501"/>
      <c r="P15" s="501"/>
      <c r="Q15" s="502"/>
      <c r="R15" s="522">
        <v>1295076</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359342411</v>
      </c>
      <c r="BO15" s="395"/>
      <c r="BP15" s="395"/>
      <c r="BQ15" s="395"/>
      <c r="BR15" s="395"/>
      <c r="BS15" s="395"/>
      <c r="BT15" s="395"/>
      <c r="BU15" s="396"/>
      <c r="BV15" s="394">
        <v>355944260</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114</v>
      </c>
      <c r="AJ16" s="388"/>
      <c r="AK16" s="388"/>
      <c r="AL16" s="388"/>
      <c r="AM16" s="389"/>
      <c r="AN16" s="387">
        <v>382812</v>
      </c>
      <c r="AO16" s="388"/>
      <c r="AP16" s="388"/>
      <c r="AQ16" s="388"/>
      <c r="AR16" s="388"/>
      <c r="AS16" s="389"/>
      <c r="AT16" s="387">
        <v>3358</v>
      </c>
      <c r="AU16" s="388"/>
      <c r="AV16" s="388"/>
      <c r="AW16" s="388"/>
      <c r="AX16" s="388"/>
      <c r="AY16" s="390"/>
      <c r="AZ16" s="391" t="s">
        <v>140</v>
      </c>
      <c r="BA16" s="392"/>
      <c r="BB16" s="392"/>
      <c r="BC16" s="392"/>
      <c r="BD16" s="392"/>
      <c r="BE16" s="392"/>
      <c r="BF16" s="392"/>
      <c r="BG16" s="392"/>
      <c r="BH16" s="392"/>
      <c r="BI16" s="392"/>
      <c r="BJ16" s="392"/>
      <c r="BK16" s="392"/>
      <c r="BL16" s="392"/>
      <c r="BM16" s="393"/>
      <c r="BN16" s="394">
        <v>153534363</v>
      </c>
      <c r="BO16" s="395"/>
      <c r="BP16" s="395"/>
      <c r="BQ16" s="395"/>
      <c r="BR16" s="395"/>
      <c r="BS16" s="395"/>
      <c r="BT16" s="395"/>
      <c r="BU16" s="396"/>
      <c r="BV16" s="394">
        <v>150732037</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3090</v>
      </c>
      <c r="AJ17" s="388"/>
      <c r="AK17" s="388"/>
      <c r="AL17" s="388"/>
      <c r="AM17" s="389"/>
      <c r="AN17" s="387">
        <v>9989970</v>
      </c>
      <c r="AO17" s="388"/>
      <c r="AP17" s="388"/>
      <c r="AQ17" s="388"/>
      <c r="AR17" s="388"/>
      <c r="AS17" s="389"/>
      <c r="AT17" s="387">
        <v>3233</v>
      </c>
      <c r="AU17" s="388"/>
      <c r="AV17" s="388"/>
      <c r="AW17" s="388"/>
      <c r="AX17" s="388"/>
      <c r="AY17" s="390"/>
      <c r="AZ17" s="391" t="s">
        <v>144</v>
      </c>
      <c r="BA17" s="392"/>
      <c r="BB17" s="392"/>
      <c r="BC17" s="392"/>
      <c r="BD17" s="392"/>
      <c r="BE17" s="392"/>
      <c r="BF17" s="392"/>
      <c r="BG17" s="392"/>
      <c r="BH17" s="392"/>
      <c r="BI17" s="392"/>
      <c r="BJ17" s="392"/>
      <c r="BK17" s="392"/>
      <c r="BL17" s="392"/>
      <c r="BM17" s="393"/>
      <c r="BN17" s="394">
        <v>370696568</v>
      </c>
      <c r="BO17" s="395"/>
      <c r="BP17" s="395"/>
      <c r="BQ17" s="395"/>
      <c r="BR17" s="395"/>
      <c r="BS17" s="395"/>
      <c r="BT17" s="395"/>
      <c r="BU17" s="396"/>
      <c r="BV17" s="394">
        <v>371658256</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
      <c r="A18" s="162"/>
      <c r="B18" s="421" t="s">
        <v>145</v>
      </c>
      <c r="C18" s="422"/>
      <c r="D18" s="422"/>
      <c r="E18" s="422"/>
      <c r="F18" s="422"/>
      <c r="G18" s="422"/>
      <c r="H18" s="422"/>
      <c r="I18" s="422"/>
      <c r="J18" s="422"/>
      <c r="K18" s="541"/>
      <c r="L18" s="542">
        <v>4131</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11225</v>
      </c>
      <c r="AJ18" s="388"/>
      <c r="AK18" s="388"/>
      <c r="AL18" s="388"/>
      <c r="AM18" s="389"/>
      <c r="AN18" s="387">
        <v>41307055</v>
      </c>
      <c r="AO18" s="388"/>
      <c r="AP18" s="388"/>
      <c r="AQ18" s="388"/>
      <c r="AR18" s="388"/>
      <c r="AS18" s="389"/>
      <c r="AT18" s="387">
        <v>3680</v>
      </c>
      <c r="AU18" s="388"/>
      <c r="AV18" s="388"/>
      <c r="AW18" s="388"/>
      <c r="AX18" s="388"/>
      <c r="AY18" s="390"/>
      <c r="AZ18" s="506" t="s">
        <v>147</v>
      </c>
      <c r="BA18" s="507"/>
      <c r="BB18" s="507"/>
      <c r="BC18" s="507"/>
      <c r="BD18" s="507"/>
      <c r="BE18" s="507"/>
      <c r="BF18" s="507"/>
      <c r="BG18" s="507"/>
      <c r="BH18" s="507"/>
      <c r="BI18" s="507"/>
      <c r="BJ18" s="507"/>
      <c r="BK18" s="507"/>
      <c r="BL18" s="507"/>
      <c r="BM18" s="508"/>
      <c r="BN18" s="544">
        <v>466162750</v>
      </c>
      <c r="BO18" s="545"/>
      <c r="BP18" s="545"/>
      <c r="BQ18" s="545"/>
      <c r="BR18" s="545"/>
      <c r="BS18" s="545"/>
      <c r="BT18" s="545"/>
      <c r="BU18" s="546"/>
      <c r="BV18" s="544">
        <v>483260404</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
      <c r="A19" s="162"/>
      <c r="B19" s="421" t="s">
        <v>148</v>
      </c>
      <c r="C19" s="422"/>
      <c r="D19" s="422"/>
      <c r="E19" s="422"/>
      <c r="F19" s="422"/>
      <c r="G19" s="422"/>
      <c r="H19" s="422"/>
      <c r="I19" s="422"/>
      <c r="J19" s="422"/>
      <c r="K19" s="541"/>
      <c r="L19" s="542">
        <v>312</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602</v>
      </c>
      <c r="AJ19" s="388"/>
      <c r="AK19" s="388"/>
      <c r="AL19" s="388"/>
      <c r="AM19" s="389"/>
      <c r="AN19" s="387">
        <v>1542926</v>
      </c>
      <c r="AO19" s="388"/>
      <c r="AP19" s="388"/>
      <c r="AQ19" s="388"/>
      <c r="AR19" s="388"/>
      <c r="AS19" s="389"/>
      <c r="AT19" s="387">
        <v>2563</v>
      </c>
      <c r="AU19" s="388"/>
      <c r="AV19" s="388"/>
      <c r="AW19" s="388"/>
      <c r="AX19" s="388"/>
      <c r="AY19" s="390"/>
      <c r="AZ19" s="381" t="s">
        <v>150</v>
      </c>
      <c r="BA19" s="382"/>
      <c r="BB19" s="382"/>
      <c r="BC19" s="382"/>
      <c r="BD19" s="382"/>
      <c r="BE19" s="382"/>
      <c r="BF19" s="382"/>
      <c r="BG19" s="382"/>
      <c r="BH19" s="382"/>
      <c r="BI19" s="382"/>
      <c r="BJ19" s="382"/>
      <c r="BK19" s="382"/>
      <c r="BL19" s="382"/>
      <c r="BM19" s="383"/>
      <c r="BN19" s="384">
        <v>1233325678</v>
      </c>
      <c r="BO19" s="385"/>
      <c r="BP19" s="385"/>
      <c r="BQ19" s="385"/>
      <c r="BR19" s="385"/>
      <c r="BS19" s="385"/>
      <c r="BT19" s="385"/>
      <c r="BU19" s="386"/>
      <c r="BV19" s="384">
        <v>1248578743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
      <c r="A20" s="162"/>
      <c r="B20" s="421" t="s">
        <v>151</v>
      </c>
      <c r="C20" s="422"/>
      <c r="D20" s="422"/>
      <c r="E20" s="422"/>
      <c r="F20" s="422"/>
      <c r="G20" s="422"/>
      <c r="H20" s="422"/>
      <c r="I20" s="422"/>
      <c r="J20" s="422"/>
      <c r="K20" s="541"/>
      <c r="L20" s="542">
        <v>558230</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20265</v>
      </c>
      <c r="AJ20" s="388"/>
      <c r="AK20" s="388"/>
      <c r="AL20" s="388"/>
      <c r="AM20" s="389"/>
      <c r="AN20" s="387">
        <v>70119339</v>
      </c>
      <c r="AO20" s="388"/>
      <c r="AP20" s="388"/>
      <c r="AQ20" s="388"/>
      <c r="AR20" s="388"/>
      <c r="AS20" s="389"/>
      <c r="AT20" s="387">
        <v>3460</v>
      </c>
      <c r="AU20" s="388"/>
      <c r="AV20" s="388"/>
      <c r="AW20" s="388"/>
      <c r="AX20" s="388"/>
      <c r="AY20" s="390"/>
      <c r="AZ20" s="391" t="s">
        <v>153</v>
      </c>
      <c r="BA20" s="392"/>
      <c r="BB20" s="392"/>
      <c r="BC20" s="392"/>
      <c r="BD20" s="392"/>
      <c r="BE20" s="392"/>
      <c r="BF20" s="392"/>
      <c r="BG20" s="392"/>
      <c r="BH20" s="392"/>
      <c r="BI20" s="392"/>
      <c r="BJ20" s="392"/>
      <c r="BK20" s="392"/>
      <c r="BL20" s="392"/>
      <c r="BM20" s="393"/>
      <c r="BN20" s="394">
        <v>317977047</v>
      </c>
      <c r="BO20" s="395"/>
      <c r="BP20" s="395"/>
      <c r="BQ20" s="395"/>
      <c r="BR20" s="395"/>
      <c r="BS20" s="395"/>
      <c r="BT20" s="395"/>
      <c r="BU20" s="396"/>
      <c r="BV20" s="394">
        <v>314089370</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98.2</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859071458</v>
      </c>
      <c r="BO21" s="545"/>
      <c r="BP21" s="545"/>
      <c r="BQ21" s="545"/>
      <c r="BR21" s="545"/>
      <c r="BS21" s="545"/>
      <c r="BT21" s="545"/>
      <c r="BU21" s="546"/>
      <c r="BV21" s="544">
        <v>845442222</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168596658</v>
      </c>
      <c r="BO22" s="395"/>
      <c r="BP22" s="395"/>
      <c r="BQ22" s="395"/>
      <c r="BR22" s="395"/>
      <c r="BS22" s="395"/>
      <c r="BT22" s="395"/>
      <c r="BU22" s="396"/>
      <c r="BV22" s="394">
        <v>120437739</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3060533</v>
      </c>
      <c r="BO23" s="395"/>
      <c r="BP23" s="395"/>
      <c r="BQ23" s="395"/>
      <c r="BR23" s="395"/>
      <c r="BS23" s="395"/>
      <c r="BT23" s="395"/>
      <c r="BU23" s="396"/>
      <c r="BV23" s="394">
        <v>3211181</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3139563</v>
      </c>
      <c r="BO24" s="395"/>
      <c r="BP24" s="395"/>
      <c r="BQ24" s="395"/>
      <c r="BR24" s="395"/>
      <c r="BS24" s="395"/>
      <c r="BT24" s="395"/>
      <c r="BU24" s="396"/>
      <c r="BV24" s="394">
        <v>3155439</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2819563</v>
      </c>
      <c r="BO25" s="545"/>
      <c r="BP25" s="545"/>
      <c r="BQ25" s="545"/>
      <c r="BR25" s="545"/>
      <c r="BS25" s="545"/>
      <c r="BT25" s="545"/>
      <c r="BU25" s="546"/>
      <c r="BV25" s="544">
        <v>2835439</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13211507</v>
      </c>
      <c r="BO26" s="385"/>
      <c r="BP26" s="385"/>
      <c r="BQ26" s="385"/>
      <c r="BR26" s="385"/>
      <c r="BS26" s="385"/>
      <c r="BT26" s="385"/>
      <c r="BU26" s="386"/>
      <c r="BV26" s="384">
        <v>16558507</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32650463</v>
      </c>
      <c r="BO27" s="395"/>
      <c r="BP27" s="395"/>
      <c r="BQ27" s="395"/>
      <c r="BR27" s="395"/>
      <c r="BS27" s="395"/>
      <c r="BT27" s="395"/>
      <c r="BU27" s="396"/>
      <c r="BV27" s="394">
        <v>28264944</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54600413</v>
      </c>
      <c r="BO28" s="545"/>
      <c r="BP28" s="545"/>
      <c r="BQ28" s="545"/>
      <c r="BR28" s="545"/>
      <c r="BS28" s="545"/>
      <c r="BT28" s="545"/>
      <c r="BU28" s="546"/>
      <c r="BV28" s="544">
        <v>53714355</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15">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15">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交通事業会計</v>
      </c>
      <c r="AP32" s="565"/>
      <c r="AQ32" s="565"/>
      <c r="AR32" s="565"/>
      <c r="AS32" s="565"/>
      <c r="AT32" s="565"/>
      <c r="AU32" s="565"/>
      <c r="AV32" s="565"/>
      <c r="AW32" s="565"/>
      <c r="AX32" s="565"/>
      <c r="AY32" s="565"/>
      <c r="AZ32" s="565"/>
      <c r="BA32" s="565"/>
      <c r="BB32" s="565"/>
      <c r="BC32" s="565"/>
      <c r="BD32" s="162"/>
      <c r="BE32" s="564">
        <f>IF(BG32="","",MAX(C32:D41,U32:V41,AM32:AN41)+1)</f>
        <v>14</v>
      </c>
      <c r="BF32" s="564"/>
      <c r="BG32" s="565" t="str">
        <f>IF('各会計、関係団体の財政状況及び健全化判断比率'!B31="","",'各会計、関係団体の財政状況及び健全化判断比率'!B31)</f>
        <v>長崎魚市場特別会計</v>
      </c>
      <c r="BH32" s="565"/>
      <c r="BI32" s="565"/>
      <c r="BJ32" s="565"/>
      <c r="BK32" s="565"/>
      <c r="BL32" s="565"/>
      <c r="BM32" s="565"/>
      <c r="BN32" s="565"/>
      <c r="BO32" s="565"/>
      <c r="BP32" s="565"/>
      <c r="BQ32" s="565"/>
      <c r="BR32" s="565"/>
      <c r="BS32" s="565"/>
      <c r="BT32" s="565"/>
      <c r="BU32" s="565"/>
      <c r="BV32" s="162"/>
      <c r="BW32" s="564">
        <f>IF(BY32="","",MAX(C32:D41,U32:V41,AM32:AN41,BE32:BF41)+1)</f>
        <v>16</v>
      </c>
      <c r="BX32" s="564"/>
      <c r="BY32" s="565" t="str">
        <f>IF('各会計、関係団体の財政状況及び健全化判断比率'!B68="","",'各会計、関係団体の財政状況及び健全化判断比率'!B68)</f>
        <v>長崎県病院企業団</v>
      </c>
      <c r="BZ32" s="565"/>
      <c r="CA32" s="565"/>
      <c r="CB32" s="565"/>
      <c r="CC32" s="565"/>
      <c r="CD32" s="565"/>
      <c r="CE32" s="565"/>
      <c r="CF32" s="565"/>
      <c r="CG32" s="565"/>
      <c r="CH32" s="565"/>
      <c r="CI32" s="565"/>
      <c r="CJ32" s="565"/>
      <c r="CK32" s="565"/>
      <c r="CL32" s="565"/>
      <c r="CM32" s="565"/>
      <c r="CN32" s="162"/>
      <c r="CO32" s="564">
        <f>IF(CQ32="","",MAX(C32:D41,U32:V41,AM32:AN41,BE32:BF41,BW32:BX41)+1)</f>
        <v>18</v>
      </c>
      <c r="CP32" s="564"/>
      <c r="CQ32" s="565" t="str">
        <f>IF('各会計、関係団体の財政状況及び健全化判断比率'!BS7="","",'各会計、関係団体の財政状況及び健全化判断比率'!BS7)</f>
        <v>（公財）ながさき地域政策研究所</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15">
      <c r="A33" s="162"/>
      <c r="B33" s="202"/>
      <c r="C33" s="564">
        <f>IF(E33="","",C32+1)</f>
        <v>2</v>
      </c>
      <c r="D33" s="564"/>
      <c r="E33" s="565" t="str">
        <f>IF('各会計、関係団体の財政状況及び健全化判断比率'!B8="","",'各会計、関係団体の財政状況及び健全化判断比率'!B8)</f>
        <v>母子父子寡婦福祉資金特別会計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流域下水道事業会計</v>
      </c>
      <c r="AP33" s="565"/>
      <c r="AQ33" s="565"/>
      <c r="AR33" s="565"/>
      <c r="AS33" s="565"/>
      <c r="AT33" s="565"/>
      <c r="AU33" s="565"/>
      <c r="AV33" s="565"/>
      <c r="AW33" s="565"/>
      <c r="AX33" s="565"/>
      <c r="AY33" s="565"/>
      <c r="AZ33" s="565"/>
      <c r="BA33" s="565"/>
      <c r="BB33" s="565"/>
      <c r="BC33" s="565"/>
      <c r="BD33" s="162"/>
      <c r="BE33" s="564">
        <f t="shared" ref="BE33:BE41" si="2">IF(BG33="","",BE32+1)</f>
        <v>15</v>
      </c>
      <c r="BF33" s="564"/>
      <c r="BG33" s="565" t="str">
        <f>IF('各会計、関係団体の財政状況及び健全化判断比率'!B32="","",'各会計、関係団体の財政状況及び健全化判断比率'!B32)</f>
        <v>港湾施設整備特別会計</v>
      </c>
      <c r="BH33" s="565"/>
      <c r="BI33" s="565"/>
      <c r="BJ33" s="565"/>
      <c r="BK33" s="565"/>
      <c r="BL33" s="565"/>
      <c r="BM33" s="565"/>
      <c r="BN33" s="565"/>
      <c r="BO33" s="565"/>
      <c r="BP33" s="565"/>
      <c r="BQ33" s="565"/>
      <c r="BR33" s="565"/>
      <c r="BS33" s="565"/>
      <c r="BT33" s="565"/>
      <c r="BU33" s="565"/>
      <c r="BV33" s="162"/>
      <c r="BW33" s="564">
        <f t="shared" ref="BW33:BW41" si="3">IF(BY33="","",BW32+1)</f>
        <v>17</v>
      </c>
      <c r="BX33" s="564"/>
      <c r="BY33" s="565" t="str">
        <f>IF('各会計、関係団体の財政状況及び健全化判断比率'!B69="","",'各会計、関係団体の財政状況及び健全化判断比率'!B69)</f>
        <v>有明海自動車航送船組合</v>
      </c>
      <c r="BZ33" s="565"/>
      <c r="CA33" s="565"/>
      <c r="CB33" s="565"/>
      <c r="CC33" s="565"/>
      <c r="CD33" s="565"/>
      <c r="CE33" s="565"/>
      <c r="CF33" s="565"/>
      <c r="CG33" s="565"/>
      <c r="CH33" s="565"/>
      <c r="CI33" s="565"/>
      <c r="CJ33" s="565"/>
      <c r="CK33" s="565"/>
      <c r="CL33" s="565"/>
      <c r="CM33" s="565"/>
      <c r="CN33" s="162"/>
      <c r="CO33" s="564">
        <f t="shared" ref="CO33:CO41" si="4">IF(CQ33="","",CO32+1)</f>
        <v>19</v>
      </c>
      <c r="CP33" s="564"/>
      <c r="CQ33" s="565" t="str">
        <f>IF('各会計、関係団体の財政状況及び健全化判断比率'!BS8="","",'各会計、関係団体の財政状況及び健全化判断比率'!BS8)</f>
        <v>（公財）長崎県私立学校退職金財団</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15">
      <c r="A34" s="162"/>
      <c r="B34" s="202"/>
      <c r="C34" s="564">
        <f>IF(E34="","",C33+1)</f>
        <v>3</v>
      </c>
      <c r="D34" s="564"/>
      <c r="E34" s="565" t="str">
        <f>IF('各会計、関係団体の財政状況及び健全化判断比率'!B9="","",'各会計、関係団体の財政状況及び健全化判断比率'!B9)</f>
        <v>農業改良資金特別会計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t="str">
        <f t="shared" si="1"/>
        <v/>
      </c>
      <c r="AN34" s="564"/>
      <c r="AO34" s="565"/>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20</v>
      </c>
      <c r="CP34" s="564"/>
      <c r="CQ34" s="565" t="str">
        <f>IF('各会計、関係団体の財政状況及び健全化判断比率'!BS9="","",'各会計、関係団体の財政状況及び健全化判断比率'!BS9)</f>
        <v>（公財）長崎県消防協会</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15">
      <c r="A35" s="162"/>
      <c r="B35" s="202"/>
      <c r="C35" s="564">
        <f>IF(E35="","",C34+1)</f>
        <v>4</v>
      </c>
      <c r="D35" s="564"/>
      <c r="E35" s="565" t="str">
        <f>IF('各会計、関係団体の財政状況及び健全化判断比率'!B10="","",'各会計、関係団体の財政状況及び健全化判断比率'!B10)</f>
        <v>県営林特別会計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21</v>
      </c>
      <c r="CP35" s="564"/>
      <c r="CQ35" s="565" t="str">
        <f>IF('各会計、関係団体の財政状況及び健全化判断比率'!BS10="","",'各会計、関係団体の財政状況及び健全化判断比率'!BS10)</f>
        <v>オリエンタルエアブリッジ㈱</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15">
      <c r="A36" s="162"/>
      <c r="B36" s="202"/>
      <c r="C36" s="564">
        <f t="shared" ref="C36:C41" si="5">IF(E36="","",C35+1)</f>
        <v>5</v>
      </c>
      <c r="D36" s="564"/>
      <c r="E36" s="565" t="str">
        <f>IF('各会計、関係団体の財政状況及び健全化判断比率'!B11="","",'各会計、関係団体の財政状況及び健全化判断比率'!B11)</f>
        <v>小規模企業者等設備導入資金特別会計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22</v>
      </c>
      <c r="CP36" s="564"/>
      <c r="CQ36" s="565" t="str">
        <f>IF('各会計、関係団体の財政状況及び健全化判断比率'!BS11="","",'各会計、関係団体の財政状況及び健全化判断比率'!BS11)</f>
        <v>長崎空港ビルディング㈱</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15">
      <c r="A37" s="162"/>
      <c r="B37" s="202"/>
      <c r="C37" s="564">
        <f t="shared" si="5"/>
        <v>6</v>
      </c>
      <c r="D37" s="564"/>
      <c r="E37" s="565" t="str">
        <f>IF('各会計、関係団体の財政状況及び健全化判断比率'!B12="","",'各会計、関係団体の財政状況及び健全化判断比率'!B12)</f>
        <v>用地特別会計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23</v>
      </c>
      <c r="CP37" s="564"/>
      <c r="CQ37" s="565" t="str">
        <f>IF('各会計、関係団体の財政状況及び健全化判断比率'!BS12="","",'各会計、関係団体の財政状況及び健全化判断比率'!BS12)</f>
        <v>長崎国際航空貨物ターミナル㈱</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15">
      <c r="A38" s="162"/>
      <c r="B38" s="202"/>
      <c r="C38" s="564">
        <f t="shared" si="5"/>
        <v>7</v>
      </c>
      <c r="D38" s="564"/>
      <c r="E38" s="565" t="str">
        <f>IF('各会計、関係団体の財政状況及び健全化判断比率'!B13="","",'各会計、関係団体の財政状況及び健全化判断比率'!B13)</f>
        <v>林業改善資金特別会計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24</v>
      </c>
      <c r="CP38" s="564"/>
      <c r="CQ38" s="565" t="str">
        <f>IF('各会計、関係団体の財政状況及び健全化判断比率'!BS13="","",'各会計、関係団体の財政状況及び健全化判断比率'!BS13)</f>
        <v>松浦鉄道㈱</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15">
      <c r="A39" s="162"/>
      <c r="B39" s="202"/>
      <c r="C39" s="564">
        <f t="shared" si="5"/>
        <v>8</v>
      </c>
      <c r="D39" s="564"/>
      <c r="E39" s="565" t="str">
        <f>IF('各会計、関係団体の財政状況及び健全化判断比率'!B14="","",'各会計、関係団体の財政状況及び健全化判断比率'!B14)</f>
        <v>庁用管理特別会計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25</v>
      </c>
      <c r="CP39" s="564"/>
      <c r="CQ39" s="565" t="str">
        <f>IF('各会計、関係団体の財政状況及び健全化判断比率'!BS14="","",'各会計、関係団体の財政状況及び健全化判断比率'!BS14)</f>
        <v>島原鉄道㈱</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15">
      <c r="A40" s="162"/>
      <c r="B40" s="202"/>
      <c r="C40" s="564">
        <f t="shared" si="5"/>
        <v>9</v>
      </c>
      <c r="D40" s="564"/>
      <c r="E40" s="565" t="str">
        <f>IF('各会計、関係団体の財政状況及び健全化判断比率'!B15="","",'各会計、関係団体の財政状況及び健全化判断比率'!B15)</f>
        <v>沿岸漁業改善資金特別会計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26</v>
      </c>
      <c r="CP40" s="564"/>
      <c r="CQ40" s="565" t="str">
        <f>IF('各会計、関係団体の財政状況及び健全化判断比率'!BS15="","",'各会計、関係団体の財政状況及び健全化判断比率'!BS15)</f>
        <v>（公財）長崎県国際交流協会　</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15">
      <c r="A41" s="162"/>
      <c r="B41" s="202"/>
      <c r="C41" s="564">
        <f t="shared" si="5"/>
        <v>10</v>
      </c>
      <c r="D41" s="564"/>
      <c r="E41" s="565" t="str">
        <f>IF('各会計、関係団体の財政状況及び健全化判断比率'!B16="","",'各会計、関係団体の財政状況及び健全化判断比率'!B16)</f>
        <v>公債管理特別会計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27</v>
      </c>
      <c r="CP41" s="564"/>
      <c r="CQ41" s="565" t="str">
        <f>IF('各会計、関係団体の財政状況及び健全化判断比率'!BS16="","",'各会計、関係団体の財政状況及び健全化判断比率'!BS16)</f>
        <v>（公財）長崎県食鳥肉衛生協会</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15">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15">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15">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15">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15">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15">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F2BBQGZAvz4fJ9wTF43dtg4sacvftVXBo3Odi37ELY1uhKYd0VhISeLNuFm3CVAHxajvog7REp6ntoxKnUcMsQ==" saltValue="kStyzqGFl8cxVMZev5p+h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15">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15">
      <c r="B5" s="576" t="s">
        <v>194</v>
      </c>
      <c r="C5" s="577"/>
      <c r="D5" s="577"/>
      <c r="E5" s="577"/>
      <c r="F5" s="577"/>
      <c r="G5" s="577"/>
      <c r="H5" s="577"/>
      <c r="I5" s="577"/>
      <c r="J5" s="577"/>
      <c r="K5" s="577"/>
      <c r="L5" s="577"/>
      <c r="M5" s="577"/>
      <c r="N5" s="577"/>
      <c r="O5" s="577"/>
      <c r="P5" s="577"/>
      <c r="Q5" s="578"/>
      <c r="R5" s="579">
        <v>162149462</v>
      </c>
      <c r="S5" s="580"/>
      <c r="T5" s="580"/>
      <c r="U5" s="580"/>
      <c r="V5" s="580"/>
      <c r="W5" s="580"/>
      <c r="X5" s="580"/>
      <c r="Y5" s="581"/>
      <c r="Z5" s="582">
        <v>21.7</v>
      </c>
      <c r="AA5" s="582"/>
      <c r="AB5" s="582"/>
      <c r="AC5" s="582"/>
      <c r="AD5" s="583">
        <v>124313252</v>
      </c>
      <c r="AE5" s="583"/>
      <c r="AF5" s="583"/>
      <c r="AG5" s="583"/>
      <c r="AH5" s="583"/>
      <c r="AI5" s="583"/>
      <c r="AJ5" s="583"/>
      <c r="AK5" s="583"/>
      <c r="AL5" s="584">
        <v>32.1</v>
      </c>
      <c r="AM5" s="585"/>
      <c r="AN5" s="585"/>
      <c r="AO5" s="586"/>
      <c r="AP5" s="576" t="s">
        <v>195</v>
      </c>
      <c r="AQ5" s="577"/>
      <c r="AR5" s="577"/>
      <c r="AS5" s="577"/>
      <c r="AT5" s="577"/>
      <c r="AU5" s="577"/>
      <c r="AV5" s="577"/>
      <c r="AW5" s="577"/>
      <c r="AX5" s="577"/>
      <c r="AY5" s="577"/>
      <c r="AZ5" s="577"/>
      <c r="BA5" s="577"/>
      <c r="BB5" s="577"/>
      <c r="BC5" s="578"/>
      <c r="BD5" s="590">
        <v>162004560</v>
      </c>
      <c r="BE5" s="591"/>
      <c r="BF5" s="591"/>
      <c r="BG5" s="591"/>
      <c r="BH5" s="591"/>
      <c r="BI5" s="591"/>
      <c r="BJ5" s="591"/>
      <c r="BK5" s="592"/>
      <c r="BL5" s="593">
        <v>99.9</v>
      </c>
      <c r="BM5" s="593"/>
      <c r="BN5" s="593"/>
      <c r="BO5" s="593"/>
      <c r="BP5" s="594">
        <v>720706</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15">
      <c r="B6" s="587" t="s">
        <v>199</v>
      </c>
      <c r="C6" s="588"/>
      <c r="D6" s="588"/>
      <c r="E6" s="588"/>
      <c r="F6" s="588"/>
      <c r="G6" s="588"/>
      <c r="H6" s="588"/>
      <c r="I6" s="588"/>
      <c r="J6" s="588"/>
      <c r="K6" s="588"/>
      <c r="L6" s="588"/>
      <c r="M6" s="588"/>
      <c r="N6" s="588"/>
      <c r="O6" s="588"/>
      <c r="P6" s="588"/>
      <c r="Q6" s="589"/>
      <c r="R6" s="590">
        <v>26685899</v>
      </c>
      <c r="S6" s="591"/>
      <c r="T6" s="591"/>
      <c r="U6" s="591"/>
      <c r="V6" s="591"/>
      <c r="W6" s="591"/>
      <c r="X6" s="591"/>
      <c r="Y6" s="592"/>
      <c r="Z6" s="593">
        <v>3.6</v>
      </c>
      <c r="AA6" s="593"/>
      <c r="AB6" s="593"/>
      <c r="AC6" s="593"/>
      <c r="AD6" s="594">
        <v>26685899</v>
      </c>
      <c r="AE6" s="594"/>
      <c r="AF6" s="594"/>
      <c r="AG6" s="594"/>
      <c r="AH6" s="594"/>
      <c r="AI6" s="594"/>
      <c r="AJ6" s="594"/>
      <c r="AK6" s="594"/>
      <c r="AL6" s="595">
        <v>6.9</v>
      </c>
      <c r="AM6" s="596"/>
      <c r="AN6" s="596"/>
      <c r="AO6" s="597"/>
      <c r="AP6" s="587" t="s">
        <v>200</v>
      </c>
      <c r="AQ6" s="588"/>
      <c r="AR6" s="588"/>
      <c r="AS6" s="588"/>
      <c r="AT6" s="588"/>
      <c r="AU6" s="588"/>
      <c r="AV6" s="588"/>
      <c r="AW6" s="588"/>
      <c r="AX6" s="588"/>
      <c r="AY6" s="588"/>
      <c r="AZ6" s="588"/>
      <c r="BA6" s="588"/>
      <c r="BB6" s="588"/>
      <c r="BC6" s="589"/>
      <c r="BD6" s="590">
        <v>162004560</v>
      </c>
      <c r="BE6" s="591"/>
      <c r="BF6" s="591"/>
      <c r="BG6" s="591"/>
      <c r="BH6" s="591"/>
      <c r="BI6" s="591"/>
      <c r="BJ6" s="591"/>
      <c r="BK6" s="592"/>
      <c r="BL6" s="593">
        <v>99.9</v>
      </c>
      <c r="BM6" s="593"/>
      <c r="BN6" s="593"/>
      <c r="BO6" s="593"/>
      <c r="BP6" s="594">
        <v>720706</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1229407</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1229407</v>
      </c>
      <c r="DM6" s="591"/>
      <c r="DN6" s="591"/>
      <c r="DO6" s="591"/>
      <c r="DP6" s="591"/>
      <c r="DQ6" s="591"/>
      <c r="DR6" s="591"/>
      <c r="DS6" s="591"/>
      <c r="DT6" s="591"/>
      <c r="DU6" s="591"/>
      <c r="DV6" s="591"/>
      <c r="DW6" s="591"/>
      <c r="DX6" s="600"/>
    </row>
    <row r="7" spans="2:138" ht="11.25" customHeight="1" x14ac:dyDescent="0.15">
      <c r="B7" s="587" t="s">
        <v>202</v>
      </c>
      <c r="C7" s="588"/>
      <c r="D7" s="588"/>
      <c r="E7" s="588"/>
      <c r="F7" s="588"/>
      <c r="G7" s="588"/>
      <c r="H7" s="588"/>
      <c r="I7" s="588"/>
      <c r="J7" s="588"/>
      <c r="K7" s="588"/>
      <c r="L7" s="588"/>
      <c r="M7" s="588"/>
      <c r="N7" s="588"/>
      <c r="O7" s="588"/>
      <c r="P7" s="588"/>
      <c r="Q7" s="589"/>
      <c r="R7" s="590">
        <v>1670136</v>
      </c>
      <c r="S7" s="591"/>
      <c r="T7" s="591"/>
      <c r="U7" s="591"/>
      <c r="V7" s="591"/>
      <c r="W7" s="591"/>
      <c r="X7" s="591"/>
      <c r="Y7" s="592"/>
      <c r="Z7" s="593">
        <v>0.2</v>
      </c>
      <c r="AA7" s="593"/>
      <c r="AB7" s="593"/>
      <c r="AC7" s="593"/>
      <c r="AD7" s="594">
        <v>1670136</v>
      </c>
      <c r="AE7" s="594"/>
      <c r="AF7" s="594"/>
      <c r="AG7" s="594"/>
      <c r="AH7" s="594"/>
      <c r="AI7" s="594"/>
      <c r="AJ7" s="594"/>
      <c r="AK7" s="594"/>
      <c r="AL7" s="595">
        <v>0.4</v>
      </c>
      <c r="AM7" s="596"/>
      <c r="AN7" s="596"/>
      <c r="AO7" s="597"/>
      <c r="AP7" s="587" t="s">
        <v>203</v>
      </c>
      <c r="AQ7" s="588"/>
      <c r="AR7" s="588"/>
      <c r="AS7" s="588"/>
      <c r="AT7" s="588"/>
      <c r="AU7" s="588"/>
      <c r="AV7" s="588"/>
      <c r="AW7" s="588"/>
      <c r="AX7" s="588"/>
      <c r="AY7" s="588"/>
      <c r="AZ7" s="588"/>
      <c r="BA7" s="588"/>
      <c r="BB7" s="588"/>
      <c r="BC7" s="589"/>
      <c r="BD7" s="590">
        <v>43322660</v>
      </c>
      <c r="BE7" s="591"/>
      <c r="BF7" s="591"/>
      <c r="BG7" s="591"/>
      <c r="BH7" s="591"/>
      <c r="BI7" s="591"/>
      <c r="BJ7" s="591"/>
      <c r="BK7" s="592"/>
      <c r="BL7" s="593">
        <v>26.7</v>
      </c>
      <c r="BM7" s="593"/>
      <c r="BN7" s="593"/>
      <c r="BO7" s="593"/>
      <c r="BP7" s="594">
        <v>720706</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41540540</v>
      </c>
      <c r="CN7" s="601"/>
      <c r="CO7" s="601"/>
      <c r="CP7" s="601"/>
      <c r="CQ7" s="601"/>
      <c r="CR7" s="601"/>
      <c r="CS7" s="601"/>
      <c r="CT7" s="592"/>
      <c r="CU7" s="593">
        <v>5.7</v>
      </c>
      <c r="CV7" s="593"/>
      <c r="CW7" s="593"/>
      <c r="CX7" s="593"/>
      <c r="CY7" s="599">
        <v>6923390</v>
      </c>
      <c r="CZ7" s="591"/>
      <c r="DA7" s="591"/>
      <c r="DB7" s="591"/>
      <c r="DC7" s="591"/>
      <c r="DD7" s="591"/>
      <c r="DE7" s="591"/>
      <c r="DF7" s="591"/>
      <c r="DG7" s="591"/>
      <c r="DH7" s="591"/>
      <c r="DI7" s="591"/>
      <c r="DJ7" s="591"/>
      <c r="DK7" s="592"/>
      <c r="DL7" s="599">
        <v>33007824</v>
      </c>
      <c r="DM7" s="591"/>
      <c r="DN7" s="591"/>
      <c r="DO7" s="591"/>
      <c r="DP7" s="591"/>
      <c r="DQ7" s="591"/>
      <c r="DR7" s="591"/>
      <c r="DS7" s="591"/>
      <c r="DT7" s="591"/>
      <c r="DU7" s="591"/>
      <c r="DV7" s="591"/>
      <c r="DW7" s="591"/>
      <c r="DX7" s="600"/>
    </row>
    <row r="8" spans="2:138" ht="11.25" customHeight="1" x14ac:dyDescent="0.15">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1245797</v>
      </c>
      <c r="BE8" s="591"/>
      <c r="BF8" s="591"/>
      <c r="BG8" s="591"/>
      <c r="BH8" s="591"/>
      <c r="BI8" s="591"/>
      <c r="BJ8" s="591"/>
      <c r="BK8" s="592"/>
      <c r="BL8" s="593">
        <v>0.8</v>
      </c>
      <c r="BM8" s="593"/>
      <c r="BN8" s="593"/>
      <c r="BO8" s="593"/>
      <c r="BP8" s="594">
        <v>320475</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112160522</v>
      </c>
      <c r="CN8" s="601"/>
      <c r="CO8" s="601"/>
      <c r="CP8" s="601"/>
      <c r="CQ8" s="601"/>
      <c r="CR8" s="601"/>
      <c r="CS8" s="601"/>
      <c r="CT8" s="592"/>
      <c r="CU8" s="595">
        <v>15.3</v>
      </c>
      <c r="CV8" s="596"/>
      <c r="CW8" s="596"/>
      <c r="CX8" s="604"/>
      <c r="CY8" s="599">
        <v>1405095</v>
      </c>
      <c r="CZ8" s="591"/>
      <c r="DA8" s="591"/>
      <c r="DB8" s="591"/>
      <c r="DC8" s="591"/>
      <c r="DD8" s="591"/>
      <c r="DE8" s="591"/>
      <c r="DF8" s="591"/>
      <c r="DG8" s="591"/>
      <c r="DH8" s="591"/>
      <c r="DI8" s="591"/>
      <c r="DJ8" s="591"/>
      <c r="DK8" s="592"/>
      <c r="DL8" s="599">
        <v>100907124</v>
      </c>
      <c r="DM8" s="591"/>
      <c r="DN8" s="591"/>
      <c r="DO8" s="591"/>
      <c r="DP8" s="591"/>
      <c r="DQ8" s="591"/>
      <c r="DR8" s="591"/>
      <c r="DS8" s="591"/>
      <c r="DT8" s="591"/>
      <c r="DU8" s="591"/>
      <c r="DV8" s="591"/>
      <c r="DW8" s="591"/>
      <c r="DX8" s="600"/>
    </row>
    <row r="9" spans="2:138" ht="11.25" customHeight="1" x14ac:dyDescent="0.15">
      <c r="B9" s="587" t="s">
        <v>208</v>
      </c>
      <c r="C9" s="602"/>
      <c r="D9" s="602"/>
      <c r="E9" s="602"/>
      <c r="F9" s="602"/>
      <c r="G9" s="602"/>
      <c r="H9" s="602"/>
      <c r="I9" s="602"/>
      <c r="J9" s="602"/>
      <c r="K9" s="602"/>
      <c r="L9" s="602"/>
      <c r="M9" s="602"/>
      <c r="N9" s="602"/>
      <c r="O9" s="602"/>
      <c r="P9" s="602"/>
      <c r="Q9" s="589"/>
      <c r="R9" s="590">
        <v>52158</v>
      </c>
      <c r="S9" s="601"/>
      <c r="T9" s="601"/>
      <c r="U9" s="601"/>
      <c r="V9" s="601"/>
      <c r="W9" s="601"/>
      <c r="X9" s="601"/>
      <c r="Y9" s="592"/>
      <c r="Z9" s="595">
        <v>0</v>
      </c>
      <c r="AA9" s="603"/>
      <c r="AB9" s="603"/>
      <c r="AC9" s="604"/>
      <c r="AD9" s="599">
        <v>52158</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37117790</v>
      </c>
      <c r="BE9" s="591"/>
      <c r="BF9" s="591"/>
      <c r="BG9" s="591"/>
      <c r="BH9" s="591"/>
      <c r="BI9" s="591"/>
      <c r="BJ9" s="591"/>
      <c r="BK9" s="592"/>
      <c r="BL9" s="593">
        <v>22.9</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33717801</v>
      </c>
      <c r="CN9" s="601"/>
      <c r="CO9" s="601"/>
      <c r="CP9" s="601"/>
      <c r="CQ9" s="601"/>
      <c r="CR9" s="601"/>
      <c r="CS9" s="601"/>
      <c r="CT9" s="592"/>
      <c r="CU9" s="595">
        <v>4.5999999999999996</v>
      </c>
      <c r="CV9" s="596"/>
      <c r="CW9" s="596"/>
      <c r="CX9" s="604"/>
      <c r="CY9" s="599">
        <v>674403</v>
      </c>
      <c r="CZ9" s="591"/>
      <c r="DA9" s="591"/>
      <c r="DB9" s="591"/>
      <c r="DC9" s="591"/>
      <c r="DD9" s="591"/>
      <c r="DE9" s="591"/>
      <c r="DF9" s="591"/>
      <c r="DG9" s="591"/>
      <c r="DH9" s="591"/>
      <c r="DI9" s="591"/>
      <c r="DJ9" s="591"/>
      <c r="DK9" s="592"/>
      <c r="DL9" s="599">
        <v>12993773</v>
      </c>
      <c r="DM9" s="591"/>
      <c r="DN9" s="591"/>
      <c r="DO9" s="591"/>
      <c r="DP9" s="591"/>
      <c r="DQ9" s="591"/>
      <c r="DR9" s="591"/>
      <c r="DS9" s="591"/>
      <c r="DT9" s="591"/>
      <c r="DU9" s="591"/>
      <c r="DV9" s="591"/>
      <c r="DW9" s="591"/>
      <c r="DX9" s="600"/>
    </row>
    <row r="10" spans="2:138" ht="11.25" customHeight="1" x14ac:dyDescent="0.15">
      <c r="B10" s="587" t="s">
        <v>211</v>
      </c>
      <c r="C10" s="602"/>
      <c r="D10" s="602"/>
      <c r="E10" s="602"/>
      <c r="F10" s="602"/>
      <c r="G10" s="602"/>
      <c r="H10" s="602"/>
      <c r="I10" s="602"/>
      <c r="J10" s="602"/>
      <c r="K10" s="602"/>
      <c r="L10" s="602"/>
      <c r="M10" s="602"/>
      <c r="N10" s="602"/>
      <c r="O10" s="602"/>
      <c r="P10" s="602"/>
      <c r="Q10" s="589"/>
      <c r="R10" s="590">
        <v>141823</v>
      </c>
      <c r="S10" s="601"/>
      <c r="T10" s="601"/>
      <c r="U10" s="601"/>
      <c r="V10" s="601"/>
      <c r="W10" s="601"/>
      <c r="X10" s="601"/>
      <c r="Y10" s="592"/>
      <c r="Z10" s="595">
        <v>0</v>
      </c>
      <c r="AA10" s="603"/>
      <c r="AB10" s="603"/>
      <c r="AC10" s="604"/>
      <c r="AD10" s="599">
        <v>141823</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1364838</v>
      </c>
      <c r="BE10" s="591"/>
      <c r="BF10" s="591"/>
      <c r="BG10" s="591"/>
      <c r="BH10" s="591"/>
      <c r="BI10" s="591"/>
      <c r="BJ10" s="591"/>
      <c r="BK10" s="592"/>
      <c r="BL10" s="593">
        <v>0.8</v>
      </c>
      <c r="BM10" s="593"/>
      <c r="BN10" s="593"/>
      <c r="BO10" s="593"/>
      <c r="BP10" s="594">
        <v>64934</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1995744</v>
      </c>
      <c r="CN10" s="601"/>
      <c r="CO10" s="601"/>
      <c r="CP10" s="601"/>
      <c r="CQ10" s="601"/>
      <c r="CR10" s="601"/>
      <c r="CS10" s="601"/>
      <c r="CT10" s="592"/>
      <c r="CU10" s="595">
        <v>0.3</v>
      </c>
      <c r="CV10" s="596"/>
      <c r="CW10" s="596"/>
      <c r="CX10" s="604"/>
      <c r="CY10" s="599">
        <v>189336</v>
      </c>
      <c r="CZ10" s="591"/>
      <c r="DA10" s="591"/>
      <c r="DB10" s="591"/>
      <c r="DC10" s="591"/>
      <c r="DD10" s="591"/>
      <c r="DE10" s="591"/>
      <c r="DF10" s="591"/>
      <c r="DG10" s="591"/>
      <c r="DH10" s="591"/>
      <c r="DI10" s="591"/>
      <c r="DJ10" s="591"/>
      <c r="DK10" s="592"/>
      <c r="DL10" s="599">
        <v>1035543</v>
      </c>
      <c r="DM10" s="591"/>
      <c r="DN10" s="591"/>
      <c r="DO10" s="591"/>
      <c r="DP10" s="591"/>
      <c r="DQ10" s="591"/>
      <c r="DR10" s="591"/>
      <c r="DS10" s="591"/>
      <c r="DT10" s="591"/>
      <c r="DU10" s="591"/>
      <c r="DV10" s="591"/>
      <c r="DW10" s="591"/>
      <c r="DX10" s="600"/>
    </row>
    <row r="11" spans="2:138" ht="11.25" customHeight="1" x14ac:dyDescent="0.15">
      <c r="B11" s="587" t="s">
        <v>214</v>
      </c>
      <c r="C11" s="602"/>
      <c r="D11" s="602"/>
      <c r="E11" s="602"/>
      <c r="F11" s="602"/>
      <c r="G11" s="602"/>
      <c r="H11" s="602"/>
      <c r="I11" s="602"/>
      <c r="J11" s="602"/>
      <c r="K11" s="602"/>
      <c r="L11" s="602"/>
      <c r="M11" s="602"/>
      <c r="N11" s="602"/>
      <c r="O11" s="602"/>
      <c r="P11" s="602"/>
      <c r="Q11" s="589"/>
      <c r="R11" s="590">
        <v>14041</v>
      </c>
      <c r="S11" s="601"/>
      <c r="T11" s="601"/>
      <c r="U11" s="601"/>
      <c r="V11" s="601"/>
      <c r="W11" s="601"/>
      <c r="X11" s="601"/>
      <c r="Y11" s="592"/>
      <c r="Z11" s="595">
        <v>0</v>
      </c>
      <c r="AA11" s="603"/>
      <c r="AB11" s="603"/>
      <c r="AC11" s="604"/>
      <c r="AD11" s="599">
        <v>14041</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1357873</v>
      </c>
      <c r="BE11" s="591"/>
      <c r="BF11" s="591"/>
      <c r="BG11" s="591"/>
      <c r="BH11" s="591"/>
      <c r="BI11" s="591"/>
      <c r="BJ11" s="591"/>
      <c r="BK11" s="592"/>
      <c r="BL11" s="593">
        <v>0.8</v>
      </c>
      <c r="BM11" s="593"/>
      <c r="BN11" s="593"/>
      <c r="BO11" s="593"/>
      <c r="BP11" s="594">
        <v>335297</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61449146</v>
      </c>
      <c r="CN11" s="601"/>
      <c r="CO11" s="601"/>
      <c r="CP11" s="601"/>
      <c r="CQ11" s="601"/>
      <c r="CR11" s="601"/>
      <c r="CS11" s="601"/>
      <c r="CT11" s="592"/>
      <c r="CU11" s="595">
        <v>8.4</v>
      </c>
      <c r="CV11" s="596"/>
      <c r="CW11" s="596"/>
      <c r="CX11" s="604"/>
      <c r="CY11" s="599">
        <v>41445748</v>
      </c>
      <c r="CZ11" s="591"/>
      <c r="DA11" s="591"/>
      <c r="DB11" s="591"/>
      <c r="DC11" s="591"/>
      <c r="DD11" s="591"/>
      <c r="DE11" s="591"/>
      <c r="DF11" s="591"/>
      <c r="DG11" s="591"/>
      <c r="DH11" s="591"/>
      <c r="DI11" s="591"/>
      <c r="DJ11" s="591"/>
      <c r="DK11" s="592"/>
      <c r="DL11" s="599">
        <v>14235981</v>
      </c>
      <c r="DM11" s="591"/>
      <c r="DN11" s="591"/>
      <c r="DO11" s="591"/>
      <c r="DP11" s="591"/>
      <c r="DQ11" s="591"/>
      <c r="DR11" s="591"/>
      <c r="DS11" s="591"/>
      <c r="DT11" s="591"/>
      <c r="DU11" s="591"/>
      <c r="DV11" s="591"/>
      <c r="DW11" s="591"/>
      <c r="DX11" s="600"/>
    </row>
    <row r="12" spans="2:138" ht="11.25" customHeight="1" x14ac:dyDescent="0.15">
      <c r="B12" s="587" t="s">
        <v>217</v>
      </c>
      <c r="C12" s="602"/>
      <c r="D12" s="602"/>
      <c r="E12" s="602"/>
      <c r="F12" s="602"/>
      <c r="G12" s="602"/>
      <c r="H12" s="602"/>
      <c r="I12" s="602"/>
      <c r="J12" s="602"/>
      <c r="K12" s="602"/>
      <c r="L12" s="602"/>
      <c r="M12" s="602"/>
      <c r="N12" s="602"/>
      <c r="O12" s="602"/>
      <c r="P12" s="602"/>
      <c r="Q12" s="589"/>
      <c r="R12" s="590">
        <v>61280</v>
      </c>
      <c r="S12" s="601"/>
      <c r="T12" s="601"/>
      <c r="U12" s="601"/>
      <c r="V12" s="601"/>
      <c r="W12" s="601"/>
      <c r="X12" s="601"/>
      <c r="Y12" s="592"/>
      <c r="Z12" s="595">
        <v>0</v>
      </c>
      <c r="AA12" s="603"/>
      <c r="AB12" s="603"/>
      <c r="AC12" s="604"/>
      <c r="AD12" s="599">
        <v>61280</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78628</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58495083</v>
      </c>
      <c r="CN12" s="601"/>
      <c r="CO12" s="601"/>
      <c r="CP12" s="601"/>
      <c r="CQ12" s="601"/>
      <c r="CR12" s="601"/>
      <c r="CS12" s="601"/>
      <c r="CT12" s="592"/>
      <c r="CU12" s="595">
        <v>8</v>
      </c>
      <c r="CV12" s="596"/>
      <c r="CW12" s="596"/>
      <c r="CX12" s="604"/>
      <c r="CY12" s="599">
        <v>4518022</v>
      </c>
      <c r="CZ12" s="591"/>
      <c r="DA12" s="591"/>
      <c r="DB12" s="591"/>
      <c r="DC12" s="591"/>
      <c r="DD12" s="591"/>
      <c r="DE12" s="591"/>
      <c r="DF12" s="591"/>
      <c r="DG12" s="591"/>
      <c r="DH12" s="591"/>
      <c r="DI12" s="591"/>
      <c r="DJ12" s="591"/>
      <c r="DK12" s="592"/>
      <c r="DL12" s="599">
        <v>14981447</v>
      </c>
      <c r="DM12" s="591"/>
      <c r="DN12" s="591"/>
      <c r="DO12" s="591"/>
      <c r="DP12" s="591"/>
      <c r="DQ12" s="591"/>
      <c r="DR12" s="591"/>
      <c r="DS12" s="591"/>
      <c r="DT12" s="591"/>
      <c r="DU12" s="591"/>
      <c r="DV12" s="591"/>
      <c r="DW12" s="591"/>
      <c r="DX12" s="600"/>
    </row>
    <row r="13" spans="2:138" ht="11.25" customHeight="1" x14ac:dyDescent="0.15">
      <c r="B13" s="587" t="s">
        <v>220</v>
      </c>
      <c r="C13" s="602"/>
      <c r="D13" s="602"/>
      <c r="E13" s="602"/>
      <c r="F13" s="602"/>
      <c r="G13" s="602"/>
      <c r="H13" s="602"/>
      <c r="I13" s="602"/>
      <c r="J13" s="602"/>
      <c r="K13" s="602"/>
      <c r="L13" s="602"/>
      <c r="M13" s="602"/>
      <c r="N13" s="602"/>
      <c r="O13" s="602"/>
      <c r="P13" s="602"/>
      <c r="Q13" s="589"/>
      <c r="R13" s="590">
        <v>24746461</v>
      </c>
      <c r="S13" s="601"/>
      <c r="T13" s="601"/>
      <c r="U13" s="601"/>
      <c r="V13" s="601"/>
      <c r="W13" s="601"/>
      <c r="X13" s="601"/>
      <c r="Y13" s="592"/>
      <c r="Z13" s="595">
        <v>3.3</v>
      </c>
      <c r="AA13" s="603"/>
      <c r="AB13" s="603"/>
      <c r="AC13" s="604"/>
      <c r="AD13" s="599">
        <v>24746461</v>
      </c>
      <c r="AE13" s="601"/>
      <c r="AF13" s="601"/>
      <c r="AG13" s="601"/>
      <c r="AH13" s="601"/>
      <c r="AI13" s="601"/>
      <c r="AJ13" s="601"/>
      <c r="AK13" s="592"/>
      <c r="AL13" s="595">
        <v>6.4</v>
      </c>
      <c r="AM13" s="603"/>
      <c r="AN13" s="603"/>
      <c r="AO13" s="597"/>
      <c r="AP13" s="587" t="s">
        <v>221</v>
      </c>
      <c r="AQ13" s="588"/>
      <c r="AR13" s="588"/>
      <c r="AS13" s="588"/>
      <c r="AT13" s="588"/>
      <c r="AU13" s="588"/>
      <c r="AV13" s="588"/>
      <c r="AW13" s="588"/>
      <c r="AX13" s="588"/>
      <c r="AY13" s="588"/>
      <c r="AZ13" s="588"/>
      <c r="BA13" s="588"/>
      <c r="BB13" s="588"/>
      <c r="BC13" s="589"/>
      <c r="BD13" s="590">
        <v>958151</v>
      </c>
      <c r="BE13" s="591"/>
      <c r="BF13" s="591"/>
      <c r="BG13" s="591"/>
      <c r="BH13" s="591"/>
      <c r="BI13" s="591"/>
      <c r="BJ13" s="591"/>
      <c r="BK13" s="592"/>
      <c r="BL13" s="593">
        <v>0.6</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103773331</v>
      </c>
      <c r="CN13" s="601"/>
      <c r="CO13" s="601"/>
      <c r="CP13" s="601"/>
      <c r="CQ13" s="601"/>
      <c r="CR13" s="601"/>
      <c r="CS13" s="601"/>
      <c r="CT13" s="592"/>
      <c r="CU13" s="595">
        <v>14.2</v>
      </c>
      <c r="CV13" s="596"/>
      <c r="CW13" s="596"/>
      <c r="CX13" s="604"/>
      <c r="CY13" s="599">
        <v>94110888</v>
      </c>
      <c r="CZ13" s="591"/>
      <c r="DA13" s="591"/>
      <c r="DB13" s="591"/>
      <c r="DC13" s="591"/>
      <c r="DD13" s="591"/>
      <c r="DE13" s="591"/>
      <c r="DF13" s="591"/>
      <c r="DG13" s="591"/>
      <c r="DH13" s="591"/>
      <c r="DI13" s="591"/>
      <c r="DJ13" s="591"/>
      <c r="DK13" s="592"/>
      <c r="DL13" s="599">
        <v>9665801</v>
      </c>
      <c r="DM13" s="591"/>
      <c r="DN13" s="591"/>
      <c r="DO13" s="591"/>
      <c r="DP13" s="591"/>
      <c r="DQ13" s="591"/>
      <c r="DR13" s="591"/>
      <c r="DS13" s="591"/>
      <c r="DT13" s="591"/>
      <c r="DU13" s="591"/>
      <c r="DV13" s="591"/>
      <c r="DW13" s="591"/>
      <c r="DX13" s="600"/>
    </row>
    <row r="14" spans="2:138" ht="11.25" customHeight="1" x14ac:dyDescent="0.15">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1199583</v>
      </c>
      <c r="BE14" s="591"/>
      <c r="BF14" s="591"/>
      <c r="BG14" s="591"/>
      <c r="BH14" s="591"/>
      <c r="BI14" s="591"/>
      <c r="BJ14" s="591"/>
      <c r="BK14" s="592"/>
      <c r="BL14" s="593">
        <v>0.7</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37756604</v>
      </c>
      <c r="CN14" s="601"/>
      <c r="CO14" s="601"/>
      <c r="CP14" s="601"/>
      <c r="CQ14" s="601"/>
      <c r="CR14" s="601"/>
      <c r="CS14" s="601"/>
      <c r="CT14" s="592"/>
      <c r="CU14" s="595">
        <v>5.2</v>
      </c>
      <c r="CV14" s="596"/>
      <c r="CW14" s="596"/>
      <c r="CX14" s="604"/>
      <c r="CY14" s="599">
        <v>2615942</v>
      </c>
      <c r="CZ14" s="591"/>
      <c r="DA14" s="591"/>
      <c r="DB14" s="591"/>
      <c r="DC14" s="591"/>
      <c r="DD14" s="591"/>
      <c r="DE14" s="591"/>
      <c r="DF14" s="591"/>
      <c r="DG14" s="591"/>
      <c r="DH14" s="591"/>
      <c r="DI14" s="591"/>
      <c r="DJ14" s="591"/>
      <c r="DK14" s="592"/>
      <c r="DL14" s="599">
        <v>34519954</v>
      </c>
      <c r="DM14" s="591"/>
      <c r="DN14" s="591"/>
      <c r="DO14" s="591"/>
      <c r="DP14" s="591"/>
      <c r="DQ14" s="591"/>
      <c r="DR14" s="591"/>
      <c r="DS14" s="591"/>
      <c r="DT14" s="591"/>
      <c r="DU14" s="591"/>
      <c r="DV14" s="591"/>
      <c r="DW14" s="591"/>
      <c r="DX14" s="600"/>
    </row>
    <row r="15" spans="2:138" ht="11.25" customHeight="1" x14ac:dyDescent="0.15">
      <c r="B15" s="587" t="s">
        <v>226</v>
      </c>
      <c r="C15" s="602"/>
      <c r="D15" s="602"/>
      <c r="E15" s="602"/>
      <c r="F15" s="602"/>
      <c r="G15" s="602"/>
      <c r="H15" s="602"/>
      <c r="I15" s="602"/>
      <c r="J15" s="602"/>
      <c r="K15" s="602"/>
      <c r="L15" s="602"/>
      <c r="M15" s="602"/>
      <c r="N15" s="602"/>
      <c r="O15" s="602"/>
      <c r="P15" s="602"/>
      <c r="Q15" s="589"/>
      <c r="R15" s="590">
        <v>677205</v>
      </c>
      <c r="S15" s="601"/>
      <c r="T15" s="601"/>
      <c r="U15" s="601"/>
      <c r="V15" s="601"/>
      <c r="W15" s="601"/>
      <c r="X15" s="601"/>
      <c r="Y15" s="592"/>
      <c r="Z15" s="595">
        <v>0.1</v>
      </c>
      <c r="AA15" s="603"/>
      <c r="AB15" s="603"/>
      <c r="AC15" s="604"/>
      <c r="AD15" s="599">
        <v>677205</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29025770</v>
      </c>
      <c r="BE15" s="591"/>
      <c r="BF15" s="591"/>
      <c r="BG15" s="591"/>
      <c r="BH15" s="591"/>
      <c r="BI15" s="591"/>
      <c r="BJ15" s="591"/>
      <c r="BK15" s="592"/>
      <c r="BL15" s="593">
        <v>17.899999999999999</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15">
      <c r="B16" s="587" t="s">
        <v>229</v>
      </c>
      <c r="C16" s="602"/>
      <c r="D16" s="602"/>
      <c r="E16" s="602"/>
      <c r="F16" s="602"/>
      <c r="G16" s="602"/>
      <c r="H16" s="602"/>
      <c r="I16" s="602"/>
      <c r="J16" s="602"/>
      <c r="K16" s="602"/>
      <c r="L16" s="602"/>
      <c r="M16" s="602"/>
      <c r="N16" s="602"/>
      <c r="O16" s="602"/>
      <c r="P16" s="602"/>
      <c r="Q16" s="589"/>
      <c r="R16" s="590">
        <v>677205</v>
      </c>
      <c r="S16" s="601"/>
      <c r="T16" s="601"/>
      <c r="U16" s="601"/>
      <c r="V16" s="601"/>
      <c r="W16" s="601"/>
      <c r="X16" s="601"/>
      <c r="Y16" s="592"/>
      <c r="Z16" s="595">
        <v>0.1</v>
      </c>
      <c r="AA16" s="603"/>
      <c r="AB16" s="603"/>
      <c r="AC16" s="604"/>
      <c r="AD16" s="599">
        <v>677205</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1481641</v>
      </c>
      <c r="BE16" s="591"/>
      <c r="BF16" s="591"/>
      <c r="BG16" s="591"/>
      <c r="BH16" s="591"/>
      <c r="BI16" s="591"/>
      <c r="BJ16" s="591"/>
      <c r="BK16" s="592"/>
      <c r="BL16" s="593">
        <v>0.9</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143017586</v>
      </c>
      <c r="CN16" s="601"/>
      <c r="CO16" s="601"/>
      <c r="CP16" s="601"/>
      <c r="CQ16" s="601"/>
      <c r="CR16" s="601"/>
      <c r="CS16" s="601"/>
      <c r="CT16" s="592"/>
      <c r="CU16" s="595">
        <v>19.5</v>
      </c>
      <c r="CV16" s="596"/>
      <c r="CW16" s="596"/>
      <c r="CX16" s="604"/>
      <c r="CY16" s="599">
        <v>4729278</v>
      </c>
      <c r="CZ16" s="591"/>
      <c r="DA16" s="591"/>
      <c r="DB16" s="591"/>
      <c r="DC16" s="591"/>
      <c r="DD16" s="591"/>
      <c r="DE16" s="591"/>
      <c r="DF16" s="591"/>
      <c r="DG16" s="591"/>
      <c r="DH16" s="591"/>
      <c r="DI16" s="591"/>
      <c r="DJ16" s="591"/>
      <c r="DK16" s="592"/>
      <c r="DL16" s="599">
        <v>107236765</v>
      </c>
      <c r="DM16" s="591"/>
      <c r="DN16" s="591"/>
      <c r="DO16" s="591"/>
      <c r="DP16" s="591"/>
      <c r="DQ16" s="591"/>
      <c r="DR16" s="591"/>
      <c r="DS16" s="591"/>
      <c r="DT16" s="591"/>
      <c r="DU16" s="591"/>
      <c r="DV16" s="591"/>
      <c r="DW16" s="591"/>
      <c r="DX16" s="600"/>
    </row>
    <row r="17" spans="2:128" ht="11.25" customHeight="1" x14ac:dyDescent="0.15">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27544129</v>
      </c>
      <c r="BE17" s="591"/>
      <c r="BF17" s="591"/>
      <c r="BG17" s="591"/>
      <c r="BH17" s="591"/>
      <c r="BI17" s="591"/>
      <c r="BJ17" s="591"/>
      <c r="BK17" s="592"/>
      <c r="BL17" s="593">
        <v>17</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3043424</v>
      </c>
      <c r="CN17" s="601"/>
      <c r="CO17" s="601"/>
      <c r="CP17" s="601"/>
      <c r="CQ17" s="601"/>
      <c r="CR17" s="601"/>
      <c r="CS17" s="601"/>
      <c r="CT17" s="592"/>
      <c r="CU17" s="595">
        <v>0.4</v>
      </c>
      <c r="CV17" s="596"/>
      <c r="CW17" s="596"/>
      <c r="CX17" s="604"/>
      <c r="CY17" s="599" t="s">
        <v>118</v>
      </c>
      <c r="CZ17" s="591"/>
      <c r="DA17" s="591"/>
      <c r="DB17" s="591"/>
      <c r="DC17" s="591"/>
      <c r="DD17" s="591"/>
      <c r="DE17" s="591"/>
      <c r="DF17" s="591"/>
      <c r="DG17" s="591"/>
      <c r="DH17" s="591"/>
      <c r="DI17" s="591"/>
      <c r="DJ17" s="591"/>
      <c r="DK17" s="592"/>
      <c r="DL17" s="599">
        <v>12654</v>
      </c>
      <c r="DM17" s="591"/>
      <c r="DN17" s="591"/>
      <c r="DO17" s="591"/>
      <c r="DP17" s="591"/>
      <c r="DQ17" s="591"/>
      <c r="DR17" s="591"/>
      <c r="DS17" s="591"/>
      <c r="DT17" s="591"/>
      <c r="DU17" s="591"/>
      <c r="DV17" s="591"/>
      <c r="DW17" s="591"/>
      <c r="DX17" s="600"/>
    </row>
    <row r="18" spans="2:128" ht="11.25" customHeight="1" x14ac:dyDescent="0.15">
      <c r="B18" s="587" t="s">
        <v>235</v>
      </c>
      <c r="C18" s="602"/>
      <c r="D18" s="602"/>
      <c r="E18" s="602"/>
      <c r="F18" s="602"/>
      <c r="G18" s="602"/>
      <c r="H18" s="602"/>
      <c r="I18" s="602"/>
      <c r="J18" s="602"/>
      <c r="K18" s="602"/>
      <c r="L18" s="602"/>
      <c r="M18" s="602"/>
      <c r="N18" s="602"/>
      <c r="O18" s="602"/>
      <c r="P18" s="602"/>
      <c r="Q18" s="589"/>
      <c r="R18" s="590">
        <v>238405108</v>
      </c>
      <c r="S18" s="601"/>
      <c r="T18" s="601"/>
      <c r="U18" s="601"/>
      <c r="V18" s="601"/>
      <c r="W18" s="601"/>
      <c r="X18" s="601"/>
      <c r="Y18" s="592"/>
      <c r="Z18" s="595">
        <v>31.9</v>
      </c>
      <c r="AA18" s="603"/>
      <c r="AB18" s="603"/>
      <c r="AC18" s="604"/>
      <c r="AD18" s="599">
        <v>234420879</v>
      </c>
      <c r="AE18" s="601"/>
      <c r="AF18" s="601"/>
      <c r="AG18" s="601"/>
      <c r="AH18" s="601"/>
      <c r="AI18" s="601"/>
      <c r="AJ18" s="601"/>
      <c r="AK18" s="592"/>
      <c r="AL18" s="595">
        <v>60.6</v>
      </c>
      <c r="AM18" s="603"/>
      <c r="AN18" s="603"/>
      <c r="AO18" s="597"/>
      <c r="AP18" s="587" t="s">
        <v>236</v>
      </c>
      <c r="AQ18" s="588"/>
      <c r="AR18" s="588"/>
      <c r="AS18" s="588"/>
      <c r="AT18" s="588"/>
      <c r="AU18" s="588"/>
      <c r="AV18" s="588"/>
      <c r="AW18" s="588"/>
      <c r="AX18" s="588"/>
      <c r="AY18" s="588"/>
      <c r="AZ18" s="588"/>
      <c r="BA18" s="588"/>
      <c r="BB18" s="588"/>
      <c r="BC18" s="589"/>
      <c r="BD18" s="590">
        <v>64763770</v>
      </c>
      <c r="BE18" s="591"/>
      <c r="BF18" s="591"/>
      <c r="BG18" s="591"/>
      <c r="BH18" s="591"/>
      <c r="BI18" s="591"/>
      <c r="BJ18" s="591"/>
      <c r="BK18" s="592"/>
      <c r="BL18" s="593">
        <v>39.9</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96392063</v>
      </c>
      <c r="CN18" s="601"/>
      <c r="CO18" s="601"/>
      <c r="CP18" s="601"/>
      <c r="CQ18" s="601"/>
      <c r="CR18" s="601"/>
      <c r="CS18" s="601"/>
      <c r="CT18" s="592"/>
      <c r="CU18" s="595">
        <v>13.2</v>
      </c>
      <c r="CV18" s="596"/>
      <c r="CW18" s="596"/>
      <c r="CX18" s="604"/>
      <c r="CY18" s="599" t="s">
        <v>118</v>
      </c>
      <c r="CZ18" s="591"/>
      <c r="DA18" s="591"/>
      <c r="DB18" s="591"/>
      <c r="DC18" s="591"/>
      <c r="DD18" s="591"/>
      <c r="DE18" s="591"/>
      <c r="DF18" s="591"/>
      <c r="DG18" s="591"/>
      <c r="DH18" s="591"/>
      <c r="DI18" s="591"/>
      <c r="DJ18" s="591"/>
      <c r="DK18" s="592"/>
      <c r="DL18" s="599">
        <v>92321150</v>
      </c>
      <c r="DM18" s="591"/>
      <c r="DN18" s="591"/>
      <c r="DO18" s="591"/>
      <c r="DP18" s="591"/>
      <c r="DQ18" s="591"/>
      <c r="DR18" s="591"/>
      <c r="DS18" s="591"/>
      <c r="DT18" s="591"/>
      <c r="DU18" s="591"/>
      <c r="DV18" s="591"/>
      <c r="DW18" s="591"/>
      <c r="DX18" s="600"/>
    </row>
    <row r="19" spans="2:128" ht="11.25" customHeight="1" x14ac:dyDescent="0.15">
      <c r="B19" s="587" t="s">
        <v>238</v>
      </c>
      <c r="C19" s="602"/>
      <c r="D19" s="602"/>
      <c r="E19" s="602"/>
      <c r="F19" s="602"/>
      <c r="G19" s="602"/>
      <c r="H19" s="602"/>
      <c r="I19" s="602"/>
      <c r="J19" s="602"/>
      <c r="K19" s="602"/>
      <c r="L19" s="602"/>
      <c r="M19" s="602"/>
      <c r="N19" s="602"/>
      <c r="O19" s="602"/>
      <c r="P19" s="602"/>
      <c r="Q19" s="589"/>
      <c r="R19" s="590">
        <v>234420879</v>
      </c>
      <c r="S19" s="601"/>
      <c r="T19" s="601"/>
      <c r="U19" s="601"/>
      <c r="V19" s="601"/>
      <c r="W19" s="601"/>
      <c r="X19" s="601"/>
      <c r="Y19" s="592"/>
      <c r="Z19" s="595">
        <v>31.4</v>
      </c>
      <c r="AA19" s="603"/>
      <c r="AB19" s="603"/>
      <c r="AC19" s="604"/>
      <c r="AD19" s="599">
        <v>234420879</v>
      </c>
      <c r="AE19" s="601"/>
      <c r="AF19" s="601"/>
      <c r="AG19" s="601"/>
      <c r="AH19" s="601"/>
      <c r="AI19" s="601"/>
      <c r="AJ19" s="601"/>
      <c r="AK19" s="592"/>
      <c r="AL19" s="595">
        <v>60.6</v>
      </c>
      <c r="AM19" s="603"/>
      <c r="AN19" s="603"/>
      <c r="AO19" s="597"/>
      <c r="AP19" s="587" t="s">
        <v>239</v>
      </c>
      <c r="AQ19" s="588"/>
      <c r="AR19" s="588"/>
      <c r="AS19" s="588"/>
      <c r="AT19" s="588"/>
      <c r="AU19" s="588"/>
      <c r="AV19" s="588"/>
      <c r="AW19" s="588"/>
      <c r="AX19" s="588"/>
      <c r="AY19" s="588"/>
      <c r="AZ19" s="588"/>
      <c r="BA19" s="588"/>
      <c r="BB19" s="588"/>
      <c r="BC19" s="589"/>
      <c r="BD19" s="590">
        <v>2662803</v>
      </c>
      <c r="BE19" s="591"/>
      <c r="BF19" s="591"/>
      <c r="BG19" s="591"/>
      <c r="BH19" s="591"/>
      <c r="BI19" s="591"/>
      <c r="BJ19" s="591"/>
      <c r="BK19" s="592"/>
      <c r="BL19" s="595">
        <v>1.6</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212106</v>
      </c>
      <c r="CN19" s="601"/>
      <c r="CO19" s="601"/>
      <c r="CP19" s="601"/>
      <c r="CQ19" s="601"/>
      <c r="CR19" s="601"/>
      <c r="CS19" s="601"/>
      <c r="CT19" s="592"/>
      <c r="CU19" s="595">
        <v>0</v>
      </c>
      <c r="CV19" s="596"/>
      <c r="CW19" s="596"/>
      <c r="CX19" s="604"/>
      <c r="CY19" s="599" t="s">
        <v>118</v>
      </c>
      <c r="CZ19" s="591"/>
      <c r="DA19" s="591"/>
      <c r="DB19" s="591"/>
      <c r="DC19" s="591"/>
      <c r="DD19" s="591"/>
      <c r="DE19" s="591"/>
      <c r="DF19" s="591"/>
      <c r="DG19" s="591"/>
      <c r="DH19" s="591"/>
      <c r="DI19" s="591"/>
      <c r="DJ19" s="591"/>
      <c r="DK19" s="592"/>
      <c r="DL19" s="599">
        <v>212106</v>
      </c>
      <c r="DM19" s="591"/>
      <c r="DN19" s="591"/>
      <c r="DO19" s="591"/>
      <c r="DP19" s="591"/>
      <c r="DQ19" s="591"/>
      <c r="DR19" s="591"/>
      <c r="DS19" s="591"/>
      <c r="DT19" s="591"/>
      <c r="DU19" s="591"/>
      <c r="DV19" s="591"/>
      <c r="DW19" s="591"/>
      <c r="DX19" s="600"/>
    </row>
    <row r="20" spans="2:128" ht="11.25" customHeight="1" x14ac:dyDescent="0.15">
      <c r="B20" s="587" t="s">
        <v>241</v>
      </c>
      <c r="C20" s="602"/>
      <c r="D20" s="602"/>
      <c r="E20" s="602"/>
      <c r="F20" s="602"/>
      <c r="G20" s="602"/>
      <c r="H20" s="602"/>
      <c r="I20" s="602"/>
      <c r="J20" s="602"/>
      <c r="K20" s="602"/>
      <c r="L20" s="602"/>
      <c r="M20" s="602"/>
      <c r="N20" s="602"/>
      <c r="O20" s="602"/>
      <c r="P20" s="602"/>
      <c r="Q20" s="589"/>
      <c r="R20" s="590">
        <v>3978535</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1620618</v>
      </c>
      <c r="BE20" s="591"/>
      <c r="BF20" s="591"/>
      <c r="BG20" s="591"/>
      <c r="BH20" s="591"/>
      <c r="BI20" s="591"/>
      <c r="BJ20" s="591"/>
      <c r="BK20" s="592"/>
      <c r="BL20" s="595">
        <v>1</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15">
      <c r="B21" s="587" t="s">
        <v>244</v>
      </c>
      <c r="C21" s="602"/>
      <c r="D21" s="602"/>
      <c r="E21" s="602"/>
      <c r="F21" s="602"/>
      <c r="G21" s="602"/>
      <c r="H21" s="602"/>
      <c r="I21" s="602"/>
      <c r="J21" s="602"/>
      <c r="K21" s="602"/>
      <c r="L21" s="602"/>
      <c r="M21" s="602"/>
      <c r="N21" s="602"/>
      <c r="O21" s="602"/>
      <c r="P21" s="602"/>
      <c r="Q21" s="589"/>
      <c r="R21" s="590">
        <v>5694</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306495</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45435</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45435</v>
      </c>
      <c r="DM21" s="591"/>
      <c r="DN21" s="591"/>
      <c r="DO21" s="591"/>
      <c r="DP21" s="591"/>
      <c r="DQ21" s="591"/>
      <c r="DR21" s="591"/>
      <c r="DS21" s="591"/>
      <c r="DT21" s="591"/>
      <c r="DU21" s="591"/>
      <c r="DV21" s="591"/>
      <c r="DW21" s="591"/>
      <c r="DX21" s="600"/>
    </row>
    <row r="22" spans="2:128" ht="11.25" customHeight="1" x14ac:dyDescent="0.15">
      <c r="B22" s="587" t="s">
        <v>247</v>
      </c>
      <c r="C22" s="602"/>
      <c r="D22" s="602"/>
      <c r="E22" s="602"/>
      <c r="F22" s="602"/>
      <c r="G22" s="602"/>
      <c r="H22" s="602"/>
      <c r="I22" s="602"/>
      <c r="J22" s="602"/>
      <c r="K22" s="602"/>
      <c r="L22" s="602"/>
      <c r="M22" s="602"/>
      <c r="N22" s="602"/>
      <c r="O22" s="602"/>
      <c r="P22" s="602"/>
      <c r="Q22" s="589"/>
      <c r="R22" s="590">
        <v>427917674</v>
      </c>
      <c r="S22" s="601"/>
      <c r="T22" s="601"/>
      <c r="U22" s="601"/>
      <c r="V22" s="601"/>
      <c r="W22" s="601"/>
      <c r="X22" s="601"/>
      <c r="Y22" s="592"/>
      <c r="Z22" s="595">
        <v>57.2</v>
      </c>
      <c r="AA22" s="603"/>
      <c r="AB22" s="603"/>
      <c r="AC22" s="604"/>
      <c r="AD22" s="599">
        <v>386097235</v>
      </c>
      <c r="AE22" s="601"/>
      <c r="AF22" s="601"/>
      <c r="AG22" s="601"/>
      <c r="AH22" s="601"/>
      <c r="AI22" s="601"/>
      <c r="AJ22" s="601"/>
      <c r="AK22" s="592"/>
      <c r="AL22" s="595">
        <v>99.8</v>
      </c>
      <c r="AM22" s="603"/>
      <c r="AN22" s="603"/>
      <c r="AO22" s="597"/>
      <c r="AP22" s="587" t="s">
        <v>248</v>
      </c>
      <c r="AQ22" s="588"/>
      <c r="AR22" s="588"/>
      <c r="AS22" s="588"/>
      <c r="AT22" s="588"/>
      <c r="AU22" s="588"/>
      <c r="AV22" s="588"/>
      <c r="AW22" s="588"/>
      <c r="AX22" s="588"/>
      <c r="AY22" s="588"/>
      <c r="AZ22" s="588"/>
      <c r="BA22" s="588"/>
      <c r="BB22" s="588"/>
      <c r="BC22" s="589"/>
      <c r="BD22" s="590">
        <v>6728336</v>
      </c>
      <c r="BE22" s="591"/>
      <c r="BF22" s="591"/>
      <c r="BG22" s="591"/>
      <c r="BH22" s="591"/>
      <c r="BI22" s="591"/>
      <c r="BJ22" s="591"/>
      <c r="BK22" s="592"/>
      <c r="BL22" s="595">
        <v>4.0999999999999996</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568873</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568873</v>
      </c>
      <c r="DM22" s="591"/>
      <c r="DN22" s="591"/>
      <c r="DO22" s="591"/>
      <c r="DP22" s="591"/>
      <c r="DQ22" s="591"/>
      <c r="DR22" s="591"/>
      <c r="DS22" s="591"/>
      <c r="DT22" s="591"/>
      <c r="DU22" s="591"/>
      <c r="DV22" s="591"/>
      <c r="DW22" s="591"/>
      <c r="DX22" s="600"/>
    </row>
    <row r="23" spans="2:128" ht="11.25" customHeight="1" x14ac:dyDescent="0.15">
      <c r="B23" s="587" t="s">
        <v>250</v>
      </c>
      <c r="C23" s="602"/>
      <c r="D23" s="602"/>
      <c r="E23" s="602"/>
      <c r="F23" s="602"/>
      <c r="G23" s="602"/>
      <c r="H23" s="602"/>
      <c r="I23" s="602"/>
      <c r="J23" s="602"/>
      <c r="K23" s="602"/>
      <c r="L23" s="602"/>
      <c r="M23" s="602"/>
      <c r="N23" s="602"/>
      <c r="O23" s="602"/>
      <c r="P23" s="602"/>
      <c r="Q23" s="589"/>
      <c r="R23" s="590">
        <v>260699</v>
      </c>
      <c r="S23" s="601"/>
      <c r="T23" s="601"/>
      <c r="U23" s="601"/>
      <c r="V23" s="601"/>
      <c r="W23" s="601"/>
      <c r="X23" s="601"/>
      <c r="Y23" s="592"/>
      <c r="Z23" s="595">
        <v>0</v>
      </c>
      <c r="AA23" s="603"/>
      <c r="AB23" s="603"/>
      <c r="AC23" s="604"/>
      <c r="AD23" s="599">
        <v>260699</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13570459</v>
      </c>
      <c r="BE23" s="591"/>
      <c r="BF23" s="591"/>
      <c r="BG23" s="591"/>
      <c r="BH23" s="591"/>
      <c r="BI23" s="591"/>
      <c r="BJ23" s="591"/>
      <c r="BK23" s="592"/>
      <c r="BL23" s="595">
        <v>8.4</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710441</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710441</v>
      </c>
      <c r="DM23" s="591"/>
      <c r="DN23" s="591"/>
      <c r="DO23" s="591"/>
      <c r="DP23" s="591"/>
      <c r="DQ23" s="591"/>
      <c r="DR23" s="591"/>
      <c r="DS23" s="591"/>
      <c r="DT23" s="591"/>
      <c r="DU23" s="591"/>
      <c r="DV23" s="591"/>
      <c r="DW23" s="591"/>
      <c r="DX23" s="600"/>
    </row>
    <row r="24" spans="2:128" ht="11.25" customHeight="1" x14ac:dyDescent="0.15">
      <c r="B24" s="587" t="s">
        <v>253</v>
      </c>
      <c r="C24" s="602"/>
      <c r="D24" s="602"/>
      <c r="E24" s="602"/>
      <c r="F24" s="602"/>
      <c r="G24" s="602"/>
      <c r="H24" s="602"/>
      <c r="I24" s="602"/>
      <c r="J24" s="602"/>
      <c r="K24" s="602"/>
      <c r="L24" s="602"/>
      <c r="M24" s="602"/>
      <c r="N24" s="602"/>
      <c r="O24" s="602"/>
      <c r="P24" s="602"/>
      <c r="Q24" s="589"/>
      <c r="R24" s="590">
        <v>3921176</v>
      </c>
      <c r="S24" s="601"/>
      <c r="T24" s="601"/>
      <c r="U24" s="601"/>
      <c r="V24" s="601"/>
      <c r="W24" s="601"/>
      <c r="X24" s="601"/>
      <c r="Y24" s="592"/>
      <c r="Z24" s="595">
        <v>0.5</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3649</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15">
      <c r="B25" s="587" t="s">
        <v>256</v>
      </c>
      <c r="C25" s="602"/>
      <c r="D25" s="602"/>
      <c r="E25" s="602"/>
      <c r="F25" s="602"/>
      <c r="G25" s="602"/>
      <c r="H25" s="602"/>
      <c r="I25" s="602"/>
      <c r="J25" s="602"/>
      <c r="K25" s="602"/>
      <c r="L25" s="602"/>
      <c r="M25" s="602"/>
      <c r="N25" s="602"/>
      <c r="O25" s="602"/>
      <c r="P25" s="602"/>
      <c r="Q25" s="589"/>
      <c r="R25" s="590">
        <v>8033211</v>
      </c>
      <c r="S25" s="601"/>
      <c r="T25" s="601"/>
      <c r="U25" s="601"/>
      <c r="V25" s="601"/>
      <c r="W25" s="601"/>
      <c r="X25" s="601"/>
      <c r="Y25" s="592"/>
      <c r="Z25" s="595">
        <v>1.1000000000000001</v>
      </c>
      <c r="AA25" s="603"/>
      <c r="AB25" s="603"/>
      <c r="AC25" s="604"/>
      <c r="AD25" s="599">
        <v>265366</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32992913</v>
      </c>
      <c r="CN25" s="601"/>
      <c r="CO25" s="601"/>
      <c r="CP25" s="601"/>
      <c r="CQ25" s="601"/>
      <c r="CR25" s="601"/>
      <c r="CS25" s="601"/>
      <c r="CT25" s="592"/>
      <c r="CU25" s="595">
        <v>4.5</v>
      </c>
      <c r="CV25" s="596"/>
      <c r="CW25" s="596"/>
      <c r="CX25" s="604"/>
      <c r="CY25" s="599" t="s">
        <v>118</v>
      </c>
      <c r="CZ25" s="591"/>
      <c r="DA25" s="591"/>
      <c r="DB25" s="591"/>
      <c r="DC25" s="591"/>
      <c r="DD25" s="591"/>
      <c r="DE25" s="591"/>
      <c r="DF25" s="591"/>
      <c r="DG25" s="591"/>
      <c r="DH25" s="591"/>
      <c r="DI25" s="591"/>
      <c r="DJ25" s="591"/>
      <c r="DK25" s="592"/>
      <c r="DL25" s="599">
        <v>32992913</v>
      </c>
      <c r="DM25" s="591"/>
      <c r="DN25" s="591"/>
      <c r="DO25" s="591"/>
      <c r="DP25" s="591"/>
      <c r="DQ25" s="591"/>
      <c r="DR25" s="591"/>
      <c r="DS25" s="591"/>
      <c r="DT25" s="591"/>
      <c r="DU25" s="591"/>
      <c r="DV25" s="591"/>
      <c r="DW25" s="591"/>
      <c r="DX25" s="600"/>
    </row>
    <row r="26" spans="2:128" ht="11.25" customHeight="1" x14ac:dyDescent="0.15">
      <c r="B26" s="587" t="s">
        <v>259</v>
      </c>
      <c r="C26" s="602"/>
      <c r="D26" s="602"/>
      <c r="E26" s="602"/>
      <c r="F26" s="602"/>
      <c r="G26" s="602"/>
      <c r="H26" s="602"/>
      <c r="I26" s="602"/>
      <c r="J26" s="602"/>
      <c r="K26" s="602"/>
      <c r="L26" s="602"/>
      <c r="M26" s="602"/>
      <c r="N26" s="602"/>
      <c r="O26" s="602"/>
      <c r="P26" s="602"/>
      <c r="Q26" s="589"/>
      <c r="R26" s="590">
        <v>1841399</v>
      </c>
      <c r="S26" s="601"/>
      <c r="T26" s="601"/>
      <c r="U26" s="601"/>
      <c r="V26" s="601"/>
      <c r="W26" s="601"/>
      <c r="X26" s="601"/>
      <c r="Y26" s="592"/>
      <c r="Z26" s="595">
        <v>0.2</v>
      </c>
      <c r="AA26" s="603"/>
      <c r="AB26" s="603"/>
      <c r="AC26" s="604"/>
      <c r="AD26" s="599">
        <v>28958</v>
      </c>
      <c r="AE26" s="601"/>
      <c r="AF26" s="601"/>
      <c r="AG26" s="601"/>
      <c r="AH26" s="601"/>
      <c r="AI26" s="601"/>
      <c r="AJ26" s="601"/>
      <c r="AK26" s="592"/>
      <c r="AL26" s="595">
        <v>0</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216345</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216345</v>
      </c>
      <c r="DM26" s="591"/>
      <c r="DN26" s="591"/>
      <c r="DO26" s="591"/>
      <c r="DP26" s="591"/>
      <c r="DQ26" s="591"/>
      <c r="DR26" s="591"/>
      <c r="DS26" s="591"/>
      <c r="DT26" s="591"/>
      <c r="DU26" s="591"/>
      <c r="DV26" s="591"/>
      <c r="DW26" s="591"/>
      <c r="DX26" s="600"/>
    </row>
    <row r="27" spans="2:128" ht="11.25" customHeight="1" x14ac:dyDescent="0.15">
      <c r="B27" s="587" t="s">
        <v>262</v>
      </c>
      <c r="C27" s="602"/>
      <c r="D27" s="602"/>
      <c r="E27" s="602"/>
      <c r="F27" s="602"/>
      <c r="G27" s="602"/>
      <c r="H27" s="602"/>
      <c r="I27" s="602"/>
      <c r="J27" s="602"/>
      <c r="K27" s="602"/>
      <c r="L27" s="602"/>
      <c r="M27" s="602"/>
      <c r="N27" s="602"/>
      <c r="O27" s="602"/>
      <c r="P27" s="602"/>
      <c r="Q27" s="589"/>
      <c r="R27" s="590">
        <v>149052215</v>
      </c>
      <c r="S27" s="601"/>
      <c r="T27" s="601"/>
      <c r="U27" s="601"/>
      <c r="V27" s="601"/>
      <c r="W27" s="601"/>
      <c r="X27" s="601"/>
      <c r="Y27" s="592"/>
      <c r="Z27" s="595">
        <v>19.899999999999999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122382</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15">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7298</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14976</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14976</v>
      </c>
      <c r="DM28" s="591"/>
      <c r="DN28" s="591"/>
      <c r="DO28" s="591"/>
      <c r="DP28" s="591"/>
      <c r="DQ28" s="591"/>
      <c r="DR28" s="591"/>
      <c r="DS28" s="591"/>
      <c r="DT28" s="591"/>
      <c r="DU28" s="591"/>
      <c r="DV28" s="591"/>
      <c r="DW28" s="591"/>
      <c r="DX28" s="600"/>
    </row>
    <row r="29" spans="2:128" ht="11.25" customHeight="1" x14ac:dyDescent="0.15">
      <c r="B29" s="587" t="s">
        <v>268</v>
      </c>
      <c r="C29" s="602"/>
      <c r="D29" s="602"/>
      <c r="E29" s="602"/>
      <c r="F29" s="602"/>
      <c r="G29" s="602"/>
      <c r="H29" s="602"/>
      <c r="I29" s="602"/>
      <c r="J29" s="602"/>
      <c r="K29" s="602"/>
      <c r="L29" s="602"/>
      <c r="M29" s="602"/>
      <c r="N29" s="602"/>
      <c r="O29" s="602"/>
      <c r="P29" s="602"/>
      <c r="Q29" s="589"/>
      <c r="R29" s="590">
        <v>3046046</v>
      </c>
      <c r="S29" s="601"/>
      <c r="T29" s="601"/>
      <c r="U29" s="601"/>
      <c r="V29" s="601"/>
      <c r="W29" s="601"/>
      <c r="X29" s="601"/>
      <c r="Y29" s="592"/>
      <c r="Z29" s="595">
        <v>0.4</v>
      </c>
      <c r="AA29" s="603"/>
      <c r="AB29" s="603"/>
      <c r="AC29" s="604"/>
      <c r="AD29" s="599">
        <v>114004</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7298</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15">
      <c r="B30" s="587" t="s">
        <v>271</v>
      </c>
      <c r="C30" s="602"/>
      <c r="D30" s="602"/>
      <c r="E30" s="602"/>
      <c r="F30" s="602"/>
      <c r="G30" s="602"/>
      <c r="H30" s="602"/>
      <c r="I30" s="602"/>
      <c r="J30" s="602"/>
      <c r="K30" s="602"/>
      <c r="L30" s="602"/>
      <c r="M30" s="602"/>
      <c r="N30" s="602"/>
      <c r="O30" s="602"/>
      <c r="P30" s="602"/>
      <c r="Q30" s="589"/>
      <c r="R30" s="590">
        <v>1770467</v>
      </c>
      <c r="S30" s="601"/>
      <c r="T30" s="601"/>
      <c r="U30" s="601"/>
      <c r="V30" s="601"/>
      <c r="W30" s="601"/>
      <c r="X30" s="601"/>
      <c r="Y30" s="592"/>
      <c r="Z30" s="595">
        <v>0.2</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115084</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358038</v>
      </c>
      <c r="CN30" s="601"/>
      <c r="CO30" s="601"/>
      <c r="CP30" s="601"/>
      <c r="CQ30" s="601"/>
      <c r="CR30" s="601"/>
      <c r="CS30" s="601"/>
      <c r="CT30" s="592"/>
      <c r="CU30" s="595">
        <v>0</v>
      </c>
      <c r="CV30" s="596"/>
      <c r="CW30" s="596"/>
      <c r="CX30" s="604"/>
      <c r="CY30" s="599" t="s">
        <v>118</v>
      </c>
      <c r="CZ30" s="591"/>
      <c r="DA30" s="591"/>
      <c r="DB30" s="591"/>
      <c r="DC30" s="591"/>
      <c r="DD30" s="591"/>
      <c r="DE30" s="591"/>
      <c r="DF30" s="591"/>
      <c r="DG30" s="591"/>
      <c r="DH30" s="591"/>
      <c r="DI30" s="591"/>
      <c r="DJ30" s="591"/>
      <c r="DK30" s="592"/>
      <c r="DL30" s="599">
        <v>358038</v>
      </c>
      <c r="DM30" s="591"/>
      <c r="DN30" s="591"/>
      <c r="DO30" s="591"/>
      <c r="DP30" s="591"/>
      <c r="DQ30" s="591"/>
      <c r="DR30" s="591"/>
      <c r="DS30" s="591"/>
      <c r="DT30" s="591"/>
      <c r="DU30" s="591"/>
      <c r="DV30" s="591"/>
      <c r="DW30" s="591"/>
      <c r="DX30" s="600"/>
    </row>
    <row r="31" spans="2:128" ht="11.25" customHeight="1" x14ac:dyDescent="0.15">
      <c r="B31" s="587" t="s">
        <v>274</v>
      </c>
      <c r="C31" s="602"/>
      <c r="D31" s="602"/>
      <c r="E31" s="602"/>
      <c r="F31" s="602"/>
      <c r="G31" s="602"/>
      <c r="H31" s="602"/>
      <c r="I31" s="602"/>
      <c r="J31" s="602"/>
      <c r="K31" s="602"/>
      <c r="L31" s="602"/>
      <c r="M31" s="602"/>
      <c r="N31" s="602"/>
      <c r="O31" s="602"/>
      <c r="P31" s="602"/>
      <c r="Q31" s="589"/>
      <c r="R31" s="590">
        <v>14291790</v>
      </c>
      <c r="S31" s="601"/>
      <c r="T31" s="601"/>
      <c r="U31" s="601"/>
      <c r="V31" s="601"/>
      <c r="W31" s="601"/>
      <c r="X31" s="601"/>
      <c r="Y31" s="592"/>
      <c r="Z31" s="595">
        <v>1.9</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22520</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2093399</v>
      </c>
      <c r="CN31" s="601"/>
      <c r="CO31" s="601"/>
      <c r="CP31" s="601"/>
      <c r="CQ31" s="601"/>
      <c r="CR31" s="601"/>
      <c r="CS31" s="601"/>
      <c r="CT31" s="592"/>
      <c r="CU31" s="595">
        <v>0.3</v>
      </c>
      <c r="CV31" s="596"/>
      <c r="CW31" s="596"/>
      <c r="CX31" s="604"/>
      <c r="CY31" s="599" t="s">
        <v>118</v>
      </c>
      <c r="CZ31" s="591"/>
      <c r="DA31" s="591"/>
      <c r="DB31" s="591"/>
      <c r="DC31" s="591"/>
      <c r="DD31" s="591"/>
      <c r="DE31" s="591"/>
      <c r="DF31" s="591"/>
      <c r="DG31" s="591"/>
      <c r="DH31" s="591"/>
      <c r="DI31" s="591"/>
      <c r="DJ31" s="591"/>
      <c r="DK31" s="592"/>
      <c r="DL31" s="599">
        <v>2093399</v>
      </c>
      <c r="DM31" s="591"/>
      <c r="DN31" s="591"/>
      <c r="DO31" s="591"/>
      <c r="DP31" s="591"/>
      <c r="DQ31" s="591"/>
      <c r="DR31" s="591"/>
      <c r="DS31" s="591"/>
      <c r="DT31" s="591"/>
      <c r="DU31" s="591"/>
      <c r="DV31" s="591"/>
      <c r="DW31" s="591"/>
      <c r="DX31" s="600"/>
    </row>
    <row r="32" spans="2:128" ht="11.25" customHeight="1" x14ac:dyDescent="0.15">
      <c r="B32" s="587" t="s">
        <v>277</v>
      </c>
      <c r="C32" s="602"/>
      <c r="D32" s="602"/>
      <c r="E32" s="602"/>
      <c r="F32" s="602"/>
      <c r="G32" s="602"/>
      <c r="H32" s="602"/>
      <c r="I32" s="602"/>
      <c r="J32" s="602"/>
      <c r="K32" s="602"/>
      <c r="L32" s="602"/>
      <c r="M32" s="602"/>
      <c r="N32" s="602"/>
      <c r="O32" s="602"/>
      <c r="P32" s="602"/>
      <c r="Q32" s="589"/>
      <c r="R32" s="590">
        <v>15799150</v>
      </c>
      <c r="S32" s="601"/>
      <c r="T32" s="601"/>
      <c r="U32" s="601"/>
      <c r="V32" s="601"/>
      <c r="W32" s="601"/>
      <c r="X32" s="601"/>
      <c r="Y32" s="592"/>
      <c r="Z32" s="595">
        <v>2.1</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162149462</v>
      </c>
      <c r="BE32" s="591"/>
      <c r="BF32" s="591"/>
      <c r="BG32" s="591"/>
      <c r="BH32" s="591"/>
      <c r="BI32" s="591"/>
      <c r="BJ32" s="591"/>
      <c r="BK32" s="592"/>
      <c r="BL32" s="595">
        <v>100</v>
      </c>
      <c r="BM32" s="596"/>
      <c r="BN32" s="596"/>
      <c r="BO32" s="604"/>
      <c r="BP32" s="599">
        <v>720706</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15">
      <c r="B33" s="587" t="s">
        <v>279</v>
      </c>
      <c r="C33" s="602"/>
      <c r="D33" s="602"/>
      <c r="E33" s="602"/>
      <c r="F33" s="602"/>
      <c r="G33" s="602"/>
      <c r="H33" s="602"/>
      <c r="I33" s="602"/>
      <c r="J33" s="602"/>
      <c r="K33" s="602"/>
      <c r="L33" s="602"/>
      <c r="M33" s="602"/>
      <c r="N33" s="602"/>
      <c r="O33" s="602"/>
      <c r="P33" s="602"/>
      <c r="Q33" s="589"/>
      <c r="R33" s="590">
        <v>45423163</v>
      </c>
      <c r="S33" s="601"/>
      <c r="T33" s="601"/>
      <c r="U33" s="601"/>
      <c r="V33" s="601"/>
      <c r="W33" s="601"/>
      <c r="X33" s="601"/>
      <c r="Y33" s="592"/>
      <c r="Z33" s="595">
        <v>6.1</v>
      </c>
      <c r="AA33" s="603"/>
      <c r="AB33" s="603"/>
      <c r="AC33" s="604"/>
      <c r="AD33" s="599">
        <v>70536</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731783777</v>
      </c>
      <c r="CN33" s="614"/>
      <c r="CO33" s="614"/>
      <c r="CP33" s="614"/>
      <c r="CQ33" s="614"/>
      <c r="CR33" s="614"/>
      <c r="CS33" s="614"/>
      <c r="CT33" s="615"/>
      <c r="CU33" s="616">
        <v>100</v>
      </c>
      <c r="CV33" s="617"/>
      <c r="CW33" s="617"/>
      <c r="CX33" s="618"/>
      <c r="CY33" s="599">
        <v>156612102</v>
      </c>
      <c r="CZ33" s="591"/>
      <c r="DA33" s="591"/>
      <c r="DB33" s="591"/>
      <c r="DC33" s="591"/>
      <c r="DD33" s="591"/>
      <c r="DE33" s="591"/>
      <c r="DF33" s="591"/>
      <c r="DG33" s="591"/>
      <c r="DH33" s="591"/>
      <c r="DI33" s="591"/>
      <c r="DJ33" s="591"/>
      <c r="DK33" s="592"/>
      <c r="DL33" s="599">
        <v>459359949</v>
      </c>
      <c r="DM33" s="591"/>
      <c r="DN33" s="591"/>
      <c r="DO33" s="591"/>
      <c r="DP33" s="591"/>
      <c r="DQ33" s="591"/>
      <c r="DR33" s="591"/>
      <c r="DS33" s="591"/>
      <c r="DT33" s="591"/>
      <c r="DU33" s="591"/>
      <c r="DV33" s="591"/>
      <c r="DW33" s="591"/>
      <c r="DX33" s="600"/>
    </row>
    <row r="34" spans="2:128" ht="11.25" customHeight="1" x14ac:dyDescent="0.15">
      <c r="B34" s="587" t="s">
        <v>281</v>
      </c>
      <c r="C34" s="602"/>
      <c r="D34" s="602"/>
      <c r="E34" s="602"/>
      <c r="F34" s="602"/>
      <c r="G34" s="602"/>
      <c r="H34" s="602"/>
      <c r="I34" s="602"/>
      <c r="J34" s="602"/>
      <c r="K34" s="602"/>
      <c r="L34" s="602"/>
      <c r="M34" s="602"/>
      <c r="N34" s="602"/>
      <c r="O34" s="602"/>
      <c r="P34" s="602"/>
      <c r="Q34" s="589"/>
      <c r="R34" s="590">
        <v>76245181</v>
      </c>
      <c r="S34" s="601"/>
      <c r="T34" s="601"/>
      <c r="U34" s="601"/>
      <c r="V34" s="601"/>
      <c r="W34" s="601"/>
      <c r="X34" s="601"/>
      <c r="Y34" s="592"/>
      <c r="Z34" s="595">
        <v>10.199999999999999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15">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15">
      <c r="B36" s="587" t="s">
        <v>289</v>
      </c>
      <c r="C36" s="602"/>
      <c r="D36" s="602"/>
      <c r="E36" s="602"/>
      <c r="F36" s="602"/>
      <c r="G36" s="602"/>
      <c r="H36" s="602"/>
      <c r="I36" s="602"/>
      <c r="J36" s="602"/>
      <c r="K36" s="602"/>
      <c r="L36" s="602"/>
      <c r="M36" s="602"/>
      <c r="N36" s="602"/>
      <c r="O36" s="602"/>
      <c r="P36" s="602"/>
      <c r="Q36" s="589"/>
      <c r="R36" s="590">
        <v>2280081</v>
      </c>
      <c r="S36" s="601"/>
      <c r="T36" s="601"/>
      <c r="U36" s="601"/>
      <c r="V36" s="601"/>
      <c r="W36" s="601"/>
      <c r="X36" s="601"/>
      <c r="Y36" s="592"/>
      <c r="Z36" s="595">
        <v>0.3</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294558576</v>
      </c>
      <c r="CN36" s="580"/>
      <c r="CO36" s="580"/>
      <c r="CP36" s="580"/>
      <c r="CQ36" s="580"/>
      <c r="CR36" s="580"/>
      <c r="CS36" s="580"/>
      <c r="CT36" s="581"/>
      <c r="CU36" s="584">
        <v>40.299999999999997</v>
      </c>
      <c r="CV36" s="585"/>
      <c r="CW36" s="585"/>
      <c r="CX36" s="629"/>
      <c r="CY36" s="628">
        <v>250589327</v>
      </c>
      <c r="CZ36" s="580"/>
      <c r="DA36" s="580"/>
      <c r="DB36" s="580"/>
      <c r="DC36" s="580"/>
      <c r="DD36" s="580"/>
      <c r="DE36" s="580"/>
      <c r="DF36" s="581"/>
      <c r="DG36" s="628">
        <v>247682899</v>
      </c>
      <c r="DH36" s="580"/>
      <c r="DI36" s="580"/>
      <c r="DJ36" s="580"/>
      <c r="DK36" s="580"/>
      <c r="DL36" s="580"/>
      <c r="DM36" s="580"/>
      <c r="DN36" s="580"/>
      <c r="DO36" s="580"/>
      <c r="DP36" s="580"/>
      <c r="DQ36" s="581"/>
      <c r="DR36" s="584">
        <v>63.7</v>
      </c>
      <c r="DS36" s="585"/>
      <c r="DT36" s="585"/>
      <c r="DU36" s="585"/>
      <c r="DV36" s="585"/>
      <c r="DW36" s="585"/>
      <c r="DX36" s="586"/>
    </row>
    <row r="37" spans="2:128" ht="11.25" customHeight="1" x14ac:dyDescent="0.15">
      <c r="B37" s="610" t="s">
        <v>291</v>
      </c>
      <c r="C37" s="611"/>
      <c r="D37" s="611"/>
      <c r="E37" s="611"/>
      <c r="F37" s="611"/>
      <c r="G37" s="611"/>
      <c r="H37" s="611"/>
      <c r="I37" s="611"/>
      <c r="J37" s="611"/>
      <c r="K37" s="611"/>
      <c r="L37" s="611"/>
      <c r="M37" s="611"/>
      <c r="N37" s="611"/>
      <c r="O37" s="611"/>
      <c r="P37" s="611"/>
      <c r="Q37" s="612"/>
      <c r="R37" s="613">
        <v>747602171</v>
      </c>
      <c r="S37" s="614"/>
      <c r="T37" s="614"/>
      <c r="U37" s="614"/>
      <c r="V37" s="614"/>
      <c r="W37" s="614"/>
      <c r="X37" s="614"/>
      <c r="Y37" s="615"/>
      <c r="Z37" s="616">
        <v>100</v>
      </c>
      <c r="AA37" s="617"/>
      <c r="AB37" s="617"/>
      <c r="AC37" s="618"/>
      <c r="AD37" s="622">
        <v>386836798</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173001925</v>
      </c>
      <c r="CN37" s="624"/>
      <c r="CO37" s="624"/>
      <c r="CP37" s="624"/>
      <c r="CQ37" s="624"/>
      <c r="CR37" s="624"/>
      <c r="CS37" s="624"/>
      <c r="CT37" s="625"/>
      <c r="CU37" s="595">
        <v>23.6</v>
      </c>
      <c r="CV37" s="626"/>
      <c r="CW37" s="626"/>
      <c r="CX37" s="627"/>
      <c r="CY37" s="599">
        <v>146684560</v>
      </c>
      <c r="CZ37" s="624"/>
      <c r="DA37" s="624"/>
      <c r="DB37" s="624"/>
      <c r="DC37" s="624"/>
      <c r="DD37" s="624"/>
      <c r="DE37" s="624"/>
      <c r="DF37" s="625"/>
      <c r="DG37" s="599">
        <v>143847409</v>
      </c>
      <c r="DH37" s="624"/>
      <c r="DI37" s="624"/>
      <c r="DJ37" s="624"/>
      <c r="DK37" s="624"/>
      <c r="DL37" s="624"/>
      <c r="DM37" s="624"/>
      <c r="DN37" s="624"/>
      <c r="DO37" s="624"/>
      <c r="DP37" s="624"/>
      <c r="DQ37" s="625"/>
      <c r="DR37" s="595">
        <v>37</v>
      </c>
      <c r="DS37" s="626"/>
      <c r="DT37" s="626"/>
      <c r="DU37" s="626"/>
      <c r="DV37" s="626"/>
      <c r="DW37" s="626"/>
      <c r="DX37" s="630"/>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132365028</v>
      </c>
      <c r="CN38" s="591"/>
      <c r="CO38" s="591"/>
      <c r="CP38" s="591"/>
      <c r="CQ38" s="591"/>
      <c r="CR38" s="591"/>
      <c r="CS38" s="591"/>
      <c r="CT38" s="592"/>
      <c r="CU38" s="595">
        <v>18.100000000000001</v>
      </c>
      <c r="CV38" s="626"/>
      <c r="CW38" s="626"/>
      <c r="CX38" s="627"/>
      <c r="CY38" s="599">
        <v>107086962</v>
      </c>
      <c r="CZ38" s="624"/>
      <c r="DA38" s="624"/>
      <c r="DB38" s="624"/>
      <c r="DC38" s="624"/>
      <c r="DD38" s="624"/>
      <c r="DE38" s="624"/>
      <c r="DF38" s="625"/>
      <c r="DG38" s="599">
        <v>107032937</v>
      </c>
      <c r="DH38" s="624"/>
      <c r="DI38" s="624"/>
      <c r="DJ38" s="624"/>
      <c r="DK38" s="624"/>
      <c r="DL38" s="624"/>
      <c r="DM38" s="624"/>
      <c r="DN38" s="624"/>
      <c r="DO38" s="624"/>
      <c r="DP38" s="624"/>
      <c r="DQ38" s="625"/>
      <c r="DR38" s="595">
        <v>27.5</v>
      </c>
      <c r="DS38" s="626"/>
      <c r="DT38" s="626"/>
      <c r="DU38" s="626"/>
      <c r="DV38" s="626"/>
      <c r="DW38" s="626"/>
      <c r="DX38" s="630"/>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25314255</v>
      </c>
      <c r="CN39" s="624"/>
      <c r="CO39" s="624"/>
      <c r="CP39" s="624"/>
      <c r="CQ39" s="624"/>
      <c r="CR39" s="624"/>
      <c r="CS39" s="624"/>
      <c r="CT39" s="625"/>
      <c r="CU39" s="595">
        <v>3.5</v>
      </c>
      <c r="CV39" s="626"/>
      <c r="CW39" s="626"/>
      <c r="CX39" s="627"/>
      <c r="CY39" s="599">
        <v>11733284</v>
      </c>
      <c r="CZ39" s="624"/>
      <c r="DA39" s="624"/>
      <c r="DB39" s="624"/>
      <c r="DC39" s="624"/>
      <c r="DD39" s="624"/>
      <c r="DE39" s="624"/>
      <c r="DF39" s="625"/>
      <c r="DG39" s="599">
        <v>11664007</v>
      </c>
      <c r="DH39" s="624"/>
      <c r="DI39" s="624"/>
      <c r="DJ39" s="624"/>
      <c r="DK39" s="624"/>
      <c r="DL39" s="624"/>
      <c r="DM39" s="624"/>
      <c r="DN39" s="624"/>
      <c r="DO39" s="624"/>
      <c r="DP39" s="624"/>
      <c r="DQ39" s="625"/>
      <c r="DR39" s="595">
        <v>3</v>
      </c>
      <c r="DS39" s="626"/>
      <c r="DT39" s="626"/>
      <c r="DU39" s="626"/>
      <c r="DV39" s="626"/>
      <c r="DW39" s="626"/>
      <c r="DX39" s="630"/>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96242396</v>
      </c>
      <c r="CN40" s="591"/>
      <c r="CO40" s="591"/>
      <c r="CP40" s="591"/>
      <c r="CQ40" s="591"/>
      <c r="CR40" s="591"/>
      <c r="CS40" s="591"/>
      <c r="CT40" s="592"/>
      <c r="CU40" s="595">
        <v>13.2</v>
      </c>
      <c r="CV40" s="626"/>
      <c r="CW40" s="626"/>
      <c r="CX40" s="627"/>
      <c r="CY40" s="599">
        <v>92171483</v>
      </c>
      <c r="CZ40" s="624"/>
      <c r="DA40" s="624"/>
      <c r="DB40" s="624"/>
      <c r="DC40" s="624"/>
      <c r="DD40" s="624"/>
      <c r="DE40" s="624"/>
      <c r="DF40" s="625"/>
      <c r="DG40" s="599">
        <v>92171483</v>
      </c>
      <c r="DH40" s="624"/>
      <c r="DI40" s="624"/>
      <c r="DJ40" s="624"/>
      <c r="DK40" s="624"/>
      <c r="DL40" s="624"/>
      <c r="DM40" s="624"/>
      <c r="DN40" s="624"/>
      <c r="DO40" s="624"/>
      <c r="DP40" s="624"/>
      <c r="DQ40" s="625"/>
      <c r="DR40" s="595">
        <v>23.7</v>
      </c>
      <c r="DS40" s="626"/>
      <c r="DT40" s="626"/>
      <c r="DU40" s="626"/>
      <c r="DV40" s="626"/>
      <c r="DW40" s="626"/>
      <c r="DX40" s="630"/>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99.5</v>
      </c>
      <c r="BE41" s="641"/>
      <c r="BF41" s="641"/>
      <c r="BG41" s="641"/>
      <c r="BH41" s="641"/>
      <c r="BI41" s="641">
        <v>99.1</v>
      </c>
      <c r="BJ41" s="641"/>
      <c r="BK41" s="641"/>
      <c r="BL41" s="641"/>
      <c r="BM41" s="642"/>
      <c r="BN41" s="640">
        <v>99.5</v>
      </c>
      <c r="BO41" s="641"/>
      <c r="BP41" s="641"/>
      <c r="BQ41" s="641"/>
      <c r="BR41" s="641"/>
      <c r="BS41" s="641">
        <v>99.1</v>
      </c>
      <c r="BT41" s="641"/>
      <c r="BU41" s="641"/>
      <c r="BV41" s="641"/>
      <c r="BW41" s="642"/>
      <c r="BY41" s="650" t="s">
        <v>301</v>
      </c>
      <c r="BZ41" s="651"/>
      <c r="CA41" s="587" t="s">
        <v>67</v>
      </c>
      <c r="CB41" s="588"/>
      <c r="CC41" s="588"/>
      <c r="CD41" s="588"/>
      <c r="CE41" s="588"/>
      <c r="CF41" s="588"/>
      <c r="CG41" s="588"/>
      <c r="CH41" s="588"/>
      <c r="CI41" s="588"/>
      <c r="CJ41" s="588"/>
      <c r="CK41" s="588"/>
      <c r="CL41" s="589"/>
      <c r="CM41" s="590">
        <v>96242396</v>
      </c>
      <c r="CN41" s="624"/>
      <c r="CO41" s="624"/>
      <c r="CP41" s="624"/>
      <c r="CQ41" s="624"/>
      <c r="CR41" s="624"/>
      <c r="CS41" s="624"/>
      <c r="CT41" s="625"/>
      <c r="CU41" s="595">
        <v>13.2</v>
      </c>
      <c r="CV41" s="626"/>
      <c r="CW41" s="626"/>
      <c r="CX41" s="627"/>
      <c r="CY41" s="599">
        <v>92171483</v>
      </c>
      <c r="CZ41" s="624"/>
      <c r="DA41" s="624"/>
      <c r="DB41" s="624"/>
      <c r="DC41" s="624"/>
      <c r="DD41" s="624"/>
      <c r="DE41" s="624"/>
      <c r="DF41" s="625"/>
      <c r="DG41" s="599">
        <v>92171483</v>
      </c>
      <c r="DH41" s="624"/>
      <c r="DI41" s="624"/>
      <c r="DJ41" s="624"/>
      <c r="DK41" s="624"/>
      <c r="DL41" s="624"/>
      <c r="DM41" s="624"/>
      <c r="DN41" s="624"/>
      <c r="DO41" s="624"/>
      <c r="DP41" s="624"/>
      <c r="DQ41" s="625"/>
      <c r="DR41" s="595">
        <v>23.7</v>
      </c>
      <c r="DS41" s="626"/>
      <c r="DT41" s="626"/>
      <c r="DU41" s="626"/>
      <c r="DV41" s="626"/>
      <c r="DW41" s="626"/>
      <c r="DX41" s="630"/>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97.7</v>
      </c>
      <c r="BJ42" s="645"/>
      <c r="BK42" s="645"/>
      <c r="BL42" s="645"/>
      <c r="BM42" s="646"/>
      <c r="BN42" s="643">
        <v>99.1</v>
      </c>
      <c r="BO42" s="644"/>
      <c r="BP42" s="644"/>
      <c r="BQ42" s="644"/>
      <c r="BR42" s="644"/>
      <c r="BS42" s="645">
        <v>97.6</v>
      </c>
      <c r="BT42" s="645"/>
      <c r="BU42" s="645"/>
      <c r="BV42" s="645"/>
      <c r="BW42" s="646"/>
      <c r="BY42" s="652"/>
      <c r="BZ42" s="653"/>
      <c r="CA42" s="587" t="s">
        <v>304</v>
      </c>
      <c r="CB42" s="588"/>
      <c r="CC42" s="588"/>
      <c r="CD42" s="588"/>
      <c r="CE42" s="588"/>
      <c r="CF42" s="588"/>
      <c r="CG42" s="588"/>
      <c r="CH42" s="588"/>
      <c r="CI42" s="588"/>
      <c r="CJ42" s="588"/>
      <c r="CK42" s="588"/>
      <c r="CL42" s="589"/>
      <c r="CM42" s="590">
        <v>91498246</v>
      </c>
      <c r="CN42" s="591"/>
      <c r="CO42" s="591"/>
      <c r="CP42" s="591"/>
      <c r="CQ42" s="591"/>
      <c r="CR42" s="591"/>
      <c r="CS42" s="591"/>
      <c r="CT42" s="592"/>
      <c r="CU42" s="595">
        <v>12.5</v>
      </c>
      <c r="CV42" s="626"/>
      <c r="CW42" s="626"/>
      <c r="CX42" s="627"/>
      <c r="CY42" s="599">
        <v>87499324</v>
      </c>
      <c r="CZ42" s="624"/>
      <c r="DA42" s="624"/>
      <c r="DB42" s="624"/>
      <c r="DC42" s="624"/>
      <c r="DD42" s="624"/>
      <c r="DE42" s="624"/>
      <c r="DF42" s="625"/>
      <c r="DG42" s="599">
        <v>87499324</v>
      </c>
      <c r="DH42" s="624"/>
      <c r="DI42" s="624"/>
      <c r="DJ42" s="624"/>
      <c r="DK42" s="624"/>
      <c r="DL42" s="624"/>
      <c r="DM42" s="624"/>
      <c r="DN42" s="624"/>
      <c r="DO42" s="624"/>
      <c r="DP42" s="624"/>
      <c r="DQ42" s="625"/>
      <c r="DR42" s="595">
        <v>22.5</v>
      </c>
      <c r="DS42" s="626"/>
      <c r="DT42" s="626"/>
      <c r="DU42" s="626"/>
      <c r="DV42" s="626"/>
      <c r="DW42" s="626"/>
      <c r="DX42" s="630"/>
    </row>
    <row r="43" spans="2:128" ht="11.25" customHeight="1" x14ac:dyDescent="0.15">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99.6</v>
      </c>
      <c r="BJ43" s="648"/>
      <c r="BK43" s="648"/>
      <c r="BL43" s="648"/>
      <c r="BM43" s="649"/>
      <c r="BN43" s="647">
        <v>99.8</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4744150</v>
      </c>
      <c r="CN43" s="624"/>
      <c r="CO43" s="624"/>
      <c r="CP43" s="624"/>
      <c r="CQ43" s="624"/>
      <c r="CR43" s="624"/>
      <c r="CS43" s="624"/>
      <c r="CT43" s="625"/>
      <c r="CU43" s="595">
        <v>0.6</v>
      </c>
      <c r="CV43" s="626"/>
      <c r="CW43" s="626"/>
      <c r="CX43" s="627"/>
      <c r="CY43" s="599">
        <v>4672159</v>
      </c>
      <c r="CZ43" s="624"/>
      <c r="DA43" s="624"/>
      <c r="DB43" s="624"/>
      <c r="DC43" s="624"/>
      <c r="DD43" s="624"/>
      <c r="DE43" s="624"/>
      <c r="DF43" s="625"/>
      <c r="DG43" s="599">
        <v>4672159</v>
      </c>
      <c r="DH43" s="624"/>
      <c r="DI43" s="624"/>
      <c r="DJ43" s="624"/>
      <c r="DK43" s="624"/>
      <c r="DL43" s="624"/>
      <c r="DM43" s="624"/>
      <c r="DN43" s="624"/>
      <c r="DO43" s="624"/>
      <c r="DP43" s="624"/>
      <c r="DQ43" s="625"/>
      <c r="DR43" s="595">
        <v>1.2</v>
      </c>
      <c r="DS43" s="626"/>
      <c r="DT43" s="626"/>
      <c r="DU43" s="626"/>
      <c r="DV43" s="626"/>
      <c r="DW43" s="626"/>
      <c r="DX43" s="630"/>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2574401</v>
      </c>
      <c r="BE44" s="670"/>
      <c r="BF44" s="670"/>
      <c r="BG44" s="670"/>
      <c r="BH44" s="670"/>
      <c r="BI44" s="670"/>
      <c r="BJ44" s="670"/>
      <c r="BK44" s="670"/>
      <c r="BL44" s="670"/>
      <c r="BM44" s="671"/>
      <c r="BN44" s="669">
        <v>2247762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2574401</v>
      </c>
      <c r="BE45" s="661"/>
      <c r="BF45" s="661"/>
      <c r="BG45" s="661"/>
      <c r="BH45" s="661"/>
      <c r="BI45" s="661"/>
      <c r="BJ45" s="661"/>
      <c r="BK45" s="661"/>
      <c r="BL45" s="661"/>
      <c r="BM45" s="662"/>
      <c r="BN45" s="660">
        <v>2247762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277569675</v>
      </c>
      <c r="CN45" s="624"/>
      <c r="CO45" s="624"/>
      <c r="CP45" s="624"/>
      <c r="CQ45" s="624"/>
      <c r="CR45" s="624"/>
      <c r="CS45" s="624"/>
      <c r="CT45" s="625"/>
      <c r="CU45" s="595">
        <v>37.9</v>
      </c>
      <c r="CV45" s="626"/>
      <c r="CW45" s="626"/>
      <c r="CX45" s="627"/>
      <c r="CY45" s="599">
        <v>198741589</v>
      </c>
      <c r="CZ45" s="624"/>
      <c r="DA45" s="624"/>
      <c r="DB45" s="624"/>
      <c r="DC45" s="624"/>
      <c r="DD45" s="624"/>
      <c r="DE45" s="624"/>
      <c r="DF45" s="625"/>
      <c r="DG45" s="599">
        <v>123013669</v>
      </c>
      <c r="DH45" s="624"/>
      <c r="DI45" s="624"/>
      <c r="DJ45" s="624"/>
      <c r="DK45" s="624"/>
      <c r="DL45" s="624"/>
      <c r="DM45" s="624"/>
      <c r="DN45" s="624"/>
      <c r="DO45" s="624"/>
      <c r="DP45" s="624"/>
      <c r="DQ45" s="625"/>
      <c r="DR45" s="595">
        <v>31.6</v>
      </c>
      <c r="DS45" s="626"/>
      <c r="DT45" s="626"/>
      <c r="DU45" s="626"/>
      <c r="DV45" s="626"/>
      <c r="DW45" s="626"/>
      <c r="DX45" s="630"/>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20918104</v>
      </c>
      <c r="CN46" s="591"/>
      <c r="CO46" s="591"/>
      <c r="CP46" s="591"/>
      <c r="CQ46" s="591"/>
      <c r="CR46" s="591"/>
      <c r="CS46" s="591"/>
      <c r="CT46" s="592"/>
      <c r="CU46" s="595">
        <v>2.9</v>
      </c>
      <c r="CV46" s="626"/>
      <c r="CW46" s="626"/>
      <c r="CX46" s="627"/>
      <c r="CY46" s="599">
        <v>15504905</v>
      </c>
      <c r="CZ46" s="624"/>
      <c r="DA46" s="624"/>
      <c r="DB46" s="624"/>
      <c r="DC46" s="624"/>
      <c r="DD46" s="624"/>
      <c r="DE46" s="624"/>
      <c r="DF46" s="625"/>
      <c r="DG46" s="599">
        <v>11857628</v>
      </c>
      <c r="DH46" s="624"/>
      <c r="DI46" s="624"/>
      <c r="DJ46" s="624"/>
      <c r="DK46" s="624"/>
      <c r="DL46" s="624"/>
      <c r="DM46" s="624"/>
      <c r="DN46" s="624"/>
      <c r="DO46" s="624"/>
      <c r="DP46" s="624"/>
      <c r="DQ46" s="625"/>
      <c r="DR46" s="595">
        <v>3</v>
      </c>
      <c r="DS46" s="626"/>
      <c r="DT46" s="626"/>
      <c r="DU46" s="626"/>
      <c r="DV46" s="626"/>
      <c r="DW46" s="626"/>
      <c r="DX46" s="630"/>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5518943</v>
      </c>
      <c r="CN47" s="624"/>
      <c r="CO47" s="624"/>
      <c r="CP47" s="624"/>
      <c r="CQ47" s="624"/>
      <c r="CR47" s="624"/>
      <c r="CS47" s="624"/>
      <c r="CT47" s="625"/>
      <c r="CU47" s="595">
        <v>0.8</v>
      </c>
      <c r="CV47" s="626"/>
      <c r="CW47" s="626"/>
      <c r="CX47" s="627"/>
      <c r="CY47" s="599">
        <v>3718366</v>
      </c>
      <c r="CZ47" s="624"/>
      <c r="DA47" s="624"/>
      <c r="DB47" s="624"/>
      <c r="DC47" s="624"/>
      <c r="DD47" s="624"/>
      <c r="DE47" s="624"/>
      <c r="DF47" s="625"/>
      <c r="DG47" s="599">
        <v>3677754</v>
      </c>
      <c r="DH47" s="624"/>
      <c r="DI47" s="624"/>
      <c r="DJ47" s="624"/>
      <c r="DK47" s="624"/>
      <c r="DL47" s="624"/>
      <c r="DM47" s="624"/>
      <c r="DN47" s="624"/>
      <c r="DO47" s="624"/>
      <c r="DP47" s="624"/>
      <c r="DQ47" s="625"/>
      <c r="DR47" s="595">
        <v>0.9</v>
      </c>
      <c r="DS47" s="626"/>
      <c r="DT47" s="626"/>
      <c r="DU47" s="626"/>
      <c r="DV47" s="626"/>
      <c r="DW47" s="626"/>
      <c r="DX47" s="630"/>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191273585</v>
      </c>
      <c r="CN48" s="591"/>
      <c r="CO48" s="591"/>
      <c r="CP48" s="591"/>
      <c r="CQ48" s="591"/>
      <c r="CR48" s="591"/>
      <c r="CS48" s="591"/>
      <c r="CT48" s="592"/>
      <c r="CU48" s="595">
        <v>26.1</v>
      </c>
      <c r="CV48" s="626"/>
      <c r="CW48" s="626"/>
      <c r="CX48" s="627"/>
      <c r="CY48" s="599">
        <v>156649817</v>
      </c>
      <c r="CZ48" s="624"/>
      <c r="DA48" s="624"/>
      <c r="DB48" s="624"/>
      <c r="DC48" s="624"/>
      <c r="DD48" s="624"/>
      <c r="DE48" s="624"/>
      <c r="DF48" s="625"/>
      <c r="DG48" s="599">
        <v>97890441</v>
      </c>
      <c r="DH48" s="624"/>
      <c r="DI48" s="624"/>
      <c r="DJ48" s="624"/>
      <c r="DK48" s="624"/>
      <c r="DL48" s="624"/>
      <c r="DM48" s="624"/>
      <c r="DN48" s="624"/>
      <c r="DO48" s="624"/>
      <c r="DP48" s="624"/>
      <c r="DQ48" s="625"/>
      <c r="DR48" s="595">
        <v>25.2</v>
      </c>
      <c r="DS48" s="626"/>
      <c r="DT48" s="626"/>
      <c r="DU48" s="626"/>
      <c r="DV48" s="626"/>
      <c r="DW48" s="626"/>
      <c r="DX48" s="630"/>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9546968</v>
      </c>
      <c r="CN49" s="624"/>
      <c r="CO49" s="624"/>
      <c r="CP49" s="624"/>
      <c r="CQ49" s="624"/>
      <c r="CR49" s="624"/>
      <c r="CS49" s="624"/>
      <c r="CT49" s="625"/>
      <c r="CU49" s="595">
        <v>1.3</v>
      </c>
      <c r="CV49" s="626"/>
      <c r="CW49" s="626"/>
      <c r="CX49" s="627"/>
      <c r="CY49" s="599">
        <v>9546968</v>
      </c>
      <c r="CZ49" s="624"/>
      <c r="DA49" s="624"/>
      <c r="DB49" s="624"/>
      <c r="DC49" s="624"/>
      <c r="DD49" s="624"/>
      <c r="DE49" s="624"/>
      <c r="DF49" s="625"/>
      <c r="DG49" s="599">
        <v>9264819</v>
      </c>
      <c r="DH49" s="624"/>
      <c r="DI49" s="624"/>
      <c r="DJ49" s="624"/>
      <c r="DK49" s="624"/>
      <c r="DL49" s="624"/>
      <c r="DM49" s="624"/>
      <c r="DN49" s="624"/>
      <c r="DO49" s="624"/>
      <c r="DP49" s="624"/>
      <c r="DQ49" s="625"/>
      <c r="DR49" s="595">
        <v>2.4</v>
      </c>
      <c r="DS49" s="626"/>
      <c r="DT49" s="626"/>
      <c r="DU49" s="626"/>
      <c r="DV49" s="626"/>
      <c r="DW49" s="626"/>
      <c r="DX49" s="630"/>
    </row>
    <row r="50" spans="2:128" ht="11.25" customHeight="1" x14ac:dyDescent="0.15">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16172463</v>
      </c>
      <c r="CN50" s="591"/>
      <c r="CO50" s="591"/>
      <c r="CP50" s="591"/>
      <c r="CQ50" s="591"/>
      <c r="CR50" s="591"/>
      <c r="CS50" s="591"/>
      <c r="CT50" s="592"/>
      <c r="CU50" s="595">
        <v>2.2000000000000002</v>
      </c>
      <c r="CV50" s="626"/>
      <c r="CW50" s="626"/>
      <c r="CX50" s="627"/>
      <c r="CY50" s="599">
        <v>12967693</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15">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1033046</v>
      </c>
      <c r="CN51" s="624"/>
      <c r="CO51" s="624"/>
      <c r="CP51" s="624"/>
      <c r="CQ51" s="624"/>
      <c r="CR51" s="624"/>
      <c r="CS51" s="624"/>
      <c r="CT51" s="625"/>
      <c r="CU51" s="595">
        <v>0.1</v>
      </c>
      <c r="CV51" s="626"/>
      <c r="CW51" s="626"/>
      <c r="CX51" s="627"/>
      <c r="CY51" s="599">
        <v>4430</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15">
      <c r="BY52" s="587" t="s">
        <v>322</v>
      </c>
      <c r="BZ52" s="588"/>
      <c r="CA52" s="588"/>
      <c r="CB52" s="588"/>
      <c r="CC52" s="588"/>
      <c r="CD52" s="588"/>
      <c r="CE52" s="588"/>
      <c r="CF52" s="588"/>
      <c r="CG52" s="588"/>
      <c r="CH52" s="588"/>
      <c r="CI52" s="588"/>
      <c r="CJ52" s="588"/>
      <c r="CK52" s="588"/>
      <c r="CL52" s="589"/>
      <c r="CM52" s="590">
        <v>33106566</v>
      </c>
      <c r="CN52" s="591"/>
      <c r="CO52" s="591"/>
      <c r="CP52" s="591"/>
      <c r="CQ52" s="591"/>
      <c r="CR52" s="591"/>
      <c r="CS52" s="591"/>
      <c r="CT52" s="592"/>
      <c r="CU52" s="595">
        <v>4.5</v>
      </c>
      <c r="CV52" s="626"/>
      <c r="CW52" s="626"/>
      <c r="CX52" s="627"/>
      <c r="CY52" s="599">
        <v>349410</v>
      </c>
      <c r="CZ52" s="624"/>
      <c r="DA52" s="624"/>
      <c r="DB52" s="624"/>
      <c r="DC52" s="624"/>
      <c r="DD52" s="624"/>
      <c r="DE52" s="624"/>
      <c r="DF52" s="625"/>
      <c r="DG52" s="599">
        <v>323027</v>
      </c>
      <c r="DH52" s="624"/>
      <c r="DI52" s="624"/>
      <c r="DJ52" s="624"/>
      <c r="DK52" s="624"/>
      <c r="DL52" s="624"/>
      <c r="DM52" s="624"/>
      <c r="DN52" s="624"/>
      <c r="DO52" s="624"/>
      <c r="DP52" s="624"/>
      <c r="DQ52" s="625"/>
      <c r="DR52" s="595">
        <v>0.1</v>
      </c>
      <c r="DS52" s="626"/>
      <c r="DT52" s="626"/>
      <c r="DU52" s="626"/>
      <c r="DV52" s="626"/>
      <c r="DW52" s="626"/>
      <c r="DX52" s="630"/>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159655526</v>
      </c>
      <c r="CN54" s="591"/>
      <c r="CO54" s="591"/>
      <c r="CP54" s="591"/>
      <c r="CQ54" s="591"/>
      <c r="CR54" s="591"/>
      <c r="CS54" s="591"/>
      <c r="CT54" s="592"/>
      <c r="CU54" s="595">
        <v>21.8</v>
      </c>
      <c r="CV54" s="626"/>
      <c r="CW54" s="626"/>
      <c r="CX54" s="627"/>
      <c r="CY54" s="599">
        <v>10029033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3834494</v>
      </c>
      <c r="CN55" s="591"/>
      <c r="CO55" s="591"/>
      <c r="CP55" s="591"/>
      <c r="CQ55" s="591"/>
      <c r="CR55" s="591"/>
      <c r="CS55" s="591"/>
      <c r="CT55" s="592"/>
      <c r="CU55" s="595">
        <v>0.5</v>
      </c>
      <c r="CV55" s="626"/>
      <c r="CW55" s="626"/>
      <c r="CX55" s="627"/>
      <c r="CY55" s="599">
        <v>1152048</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156612102</v>
      </c>
      <c r="CN56" s="591"/>
      <c r="CO56" s="591"/>
      <c r="CP56" s="591"/>
      <c r="CQ56" s="591"/>
      <c r="CR56" s="591"/>
      <c r="CS56" s="591"/>
      <c r="CT56" s="592"/>
      <c r="CU56" s="595">
        <v>21.4</v>
      </c>
      <c r="CV56" s="626"/>
      <c r="CW56" s="626"/>
      <c r="CX56" s="627"/>
      <c r="CY56" s="599">
        <v>10016379</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15">
      <c r="B57" s="223"/>
      <c r="BY57" s="652"/>
      <c r="BZ57" s="653"/>
      <c r="CA57" s="587" t="s">
        <v>327</v>
      </c>
      <c r="CB57" s="588"/>
      <c r="CC57" s="588"/>
      <c r="CD57" s="588"/>
      <c r="CE57" s="588"/>
      <c r="CF57" s="588"/>
      <c r="CG57" s="588"/>
      <c r="CH57" s="588"/>
      <c r="CI57" s="588"/>
      <c r="CJ57" s="588"/>
      <c r="CK57" s="588"/>
      <c r="CL57" s="589"/>
      <c r="CM57" s="590">
        <v>113495038</v>
      </c>
      <c r="CN57" s="591"/>
      <c r="CO57" s="591"/>
      <c r="CP57" s="591"/>
      <c r="CQ57" s="591"/>
      <c r="CR57" s="591"/>
      <c r="CS57" s="591"/>
      <c r="CT57" s="592"/>
      <c r="CU57" s="595">
        <v>15.5</v>
      </c>
      <c r="CV57" s="626"/>
      <c r="CW57" s="626"/>
      <c r="CX57" s="627"/>
      <c r="CY57" s="599">
        <v>2279682</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15">
      <c r="BY58" s="652"/>
      <c r="BZ58" s="653"/>
      <c r="CA58" s="587" t="s">
        <v>328</v>
      </c>
      <c r="CB58" s="588"/>
      <c r="CC58" s="588"/>
      <c r="CD58" s="588"/>
      <c r="CE58" s="588"/>
      <c r="CF58" s="588"/>
      <c r="CG58" s="588"/>
      <c r="CH58" s="588"/>
      <c r="CI58" s="588"/>
      <c r="CJ58" s="588"/>
      <c r="CK58" s="588"/>
      <c r="CL58" s="589"/>
      <c r="CM58" s="590">
        <v>36875066</v>
      </c>
      <c r="CN58" s="591"/>
      <c r="CO58" s="591"/>
      <c r="CP58" s="591"/>
      <c r="CQ58" s="591"/>
      <c r="CR58" s="591"/>
      <c r="CS58" s="591"/>
      <c r="CT58" s="592"/>
      <c r="CU58" s="595">
        <v>5</v>
      </c>
      <c r="CV58" s="626"/>
      <c r="CW58" s="626"/>
      <c r="CX58" s="627"/>
      <c r="CY58" s="599">
        <v>7428249</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15">
      <c r="BY59" s="652"/>
      <c r="BZ59" s="653"/>
      <c r="CA59" s="587" t="s">
        <v>329</v>
      </c>
      <c r="CB59" s="588"/>
      <c r="CC59" s="588"/>
      <c r="CD59" s="588"/>
      <c r="CE59" s="588"/>
      <c r="CF59" s="588"/>
      <c r="CG59" s="588"/>
      <c r="CH59" s="588"/>
      <c r="CI59" s="588"/>
      <c r="CJ59" s="588"/>
      <c r="CK59" s="588"/>
      <c r="CL59" s="589"/>
      <c r="CM59" s="590">
        <v>3043424</v>
      </c>
      <c r="CN59" s="591"/>
      <c r="CO59" s="591"/>
      <c r="CP59" s="591"/>
      <c r="CQ59" s="591"/>
      <c r="CR59" s="591"/>
      <c r="CS59" s="591"/>
      <c r="CT59" s="592"/>
      <c r="CU59" s="595">
        <v>0.4</v>
      </c>
      <c r="CV59" s="626"/>
      <c r="CW59" s="626"/>
      <c r="CX59" s="627"/>
      <c r="CY59" s="599">
        <v>12654</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731783777</v>
      </c>
      <c r="CN61" s="614"/>
      <c r="CO61" s="614"/>
      <c r="CP61" s="614"/>
      <c r="CQ61" s="614"/>
      <c r="CR61" s="614"/>
      <c r="CS61" s="614"/>
      <c r="CT61" s="615"/>
      <c r="CU61" s="616">
        <v>100</v>
      </c>
      <c r="CV61" s="679"/>
      <c r="CW61" s="679"/>
      <c r="CX61" s="680"/>
      <c r="CY61" s="622">
        <v>459359949</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iKiWmlrXA+VtMRQ9p2Oe4qEMeXmlnujbJO8NE9I/JPzRZRCt6fMvekwVgiu6iXn831xFt3Iu0Yl/bfVaVUAjzQ==" saltValue="YJNH8qogeXwc6rY14MBiQ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60" zoomScaleNormal="60" zoomScaleSheetLayoutView="70" workbookViewId="0">
      <selection activeCell="A5" sqref="A5:P6"/>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15">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15">
      <c r="A7" s="235">
        <v>1</v>
      </c>
      <c r="B7" s="717" t="s">
        <v>354</v>
      </c>
      <c r="C7" s="718"/>
      <c r="D7" s="718"/>
      <c r="E7" s="718"/>
      <c r="F7" s="718"/>
      <c r="G7" s="718"/>
      <c r="H7" s="718"/>
      <c r="I7" s="718"/>
      <c r="J7" s="718"/>
      <c r="K7" s="718"/>
      <c r="L7" s="718"/>
      <c r="M7" s="718"/>
      <c r="N7" s="718"/>
      <c r="O7" s="718"/>
      <c r="P7" s="719"/>
      <c r="Q7" s="720">
        <v>783914</v>
      </c>
      <c r="R7" s="721"/>
      <c r="S7" s="721"/>
      <c r="T7" s="721"/>
      <c r="U7" s="721"/>
      <c r="V7" s="721">
        <v>768978</v>
      </c>
      <c r="W7" s="721"/>
      <c r="X7" s="721"/>
      <c r="Y7" s="721"/>
      <c r="Z7" s="721"/>
      <c r="AA7" s="721">
        <v>14937</v>
      </c>
      <c r="AB7" s="721"/>
      <c r="AC7" s="721"/>
      <c r="AD7" s="721"/>
      <c r="AE7" s="722"/>
      <c r="AF7" s="723">
        <v>1075</v>
      </c>
      <c r="AG7" s="724"/>
      <c r="AH7" s="724"/>
      <c r="AI7" s="724"/>
      <c r="AJ7" s="725"/>
      <c r="AK7" s="726">
        <v>14940</v>
      </c>
      <c r="AL7" s="727"/>
      <c r="AM7" s="727"/>
      <c r="AN7" s="727"/>
      <c r="AO7" s="727"/>
      <c r="AP7" s="727">
        <v>1240693</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537</v>
      </c>
      <c r="BT7" s="715"/>
      <c r="BU7" s="715"/>
      <c r="BV7" s="715"/>
      <c r="BW7" s="715"/>
      <c r="BX7" s="715"/>
      <c r="BY7" s="715"/>
      <c r="BZ7" s="715"/>
      <c r="CA7" s="715"/>
      <c r="CB7" s="715"/>
      <c r="CC7" s="715"/>
      <c r="CD7" s="715"/>
      <c r="CE7" s="715"/>
      <c r="CF7" s="715"/>
      <c r="CG7" s="730"/>
      <c r="CH7" s="711">
        <v>37</v>
      </c>
      <c r="CI7" s="712"/>
      <c r="CJ7" s="712"/>
      <c r="CK7" s="712"/>
      <c r="CL7" s="713"/>
      <c r="CM7" s="711">
        <v>1034</v>
      </c>
      <c r="CN7" s="712"/>
      <c r="CO7" s="712"/>
      <c r="CP7" s="712"/>
      <c r="CQ7" s="713"/>
      <c r="CR7" s="711">
        <v>558</v>
      </c>
      <c r="CS7" s="712"/>
      <c r="CT7" s="712"/>
      <c r="CU7" s="712"/>
      <c r="CV7" s="713"/>
      <c r="CW7" s="711" t="s">
        <v>473</v>
      </c>
      <c r="CX7" s="712"/>
      <c r="CY7" s="712"/>
      <c r="CZ7" s="712"/>
      <c r="DA7" s="713"/>
      <c r="DB7" s="711" t="s">
        <v>473</v>
      </c>
      <c r="DC7" s="712"/>
      <c r="DD7" s="712"/>
      <c r="DE7" s="712"/>
      <c r="DF7" s="713"/>
      <c r="DG7" s="711" t="s">
        <v>473</v>
      </c>
      <c r="DH7" s="712"/>
      <c r="DI7" s="712"/>
      <c r="DJ7" s="712"/>
      <c r="DK7" s="713"/>
      <c r="DL7" s="711" t="s">
        <v>473</v>
      </c>
      <c r="DM7" s="712"/>
      <c r="DN7" s="712"/>
      <c r="DO7" s="712"/>
      <c r="DP7" s="713"/>
      <c r="DQ7" s="711" t="s">
        <v>473</v>
      </c>
      <c r="DR7" s="712"/>
      <c r="DS7" s="712"/>
      <c r="DT7" s="712"/>
      <c r="DU7" s="713"/>
      <c r="DV7" s="714"/>
      <c r="DW7" s="715"/>
      <c r="DX7" s="715"/>
      <c r="DY7" s="715"/>
      <c r="DZ7" s="716"/>
      <c r="EA7" s="233"/>
    </row>
    <row r="8" spans="1:131" s="234" customFormat="1" ht="26.25" customHeight="1" x14ac:dyDescent="0.15">
      <c r="A8" s="237">
        <v>2</v>
      </c>
      <c r="B8" s="748" t="s">
        <v>355</v>
      </c>
      <c r="C8" s="749"/>
      <c r="D8" s="749"/>
      <c r="E8" s="749"/>
      <c r="F8" s="749"/>
      <c r="G8" s="749"/>
      <c r="H8" s="749"/>
      <c r="I8" s="749"/>
      <c r="J8" s="749"/>
      <c r="K8" s="749"/>
      <c r="L8" s="749"/>
      <c r="M8" s="749"/>
      <c r="N8" s="749"/>
      <c r="O8" s="749"/>
      <c r="P8" s="750"/>
      <c r="Q8" s="751">
        <v>296</v>
      </c>
      <c r="R8" s="752"/>
      <c r="S8" s="752"/>
      <c r="T8" s="752"/>
      <c r="U8" s="752"/>
      <c r="V8" s="752">
        <v>140</v>
      </c>
      <c r="W8" s="752"/>
      <c r="X8" s="752"/>
      <c r="Y8" s="752"/>
      <c r="Z8" s="752"/>
      <c r="AA8" s="752">
        <v>157</v>
      </c>
      <c r="AB8" s="752"/>
      <c r="AC8" s="752"/>
      <c r="AD8" s="752"/>
      <c r="AE8" s="753"/>
      <c r="AF8" s="754" t="s">
        <v>118</v>
      </c>
      <c r="AG8" s="755"/>
      <c r="AH8" s="755"/>
      <c r="AI8" s="755"/>
      <c r="AJ8" s="756"/>
      <c r="AK8" s="737">
        <v>0</v>
      </c>
      <c r="AL8" s="738"/>
      <c r="AM8" s="738"/>
      <c r="AN8" s="738"/>
      <c r="AO8" s="738"/>
      <c r="AP8" s="738">
        <v>710</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538</v>
      </c>
      <c r="BT8" s="742"/>
      <c r="BU8" s="742"/>
      <c r="BV8" s="742"/>
      <c r="BW8" s="742"/>
      <c r="BX8" s="742"/>
      <c r="BY8" s="742"/>
      <c r="BZ8" s="742"/>
      <c r="CA8" s="742"/>
      <c r="CB8" s="742"/>
      <c r="CC8" s="742"/>
      <c r="CD8" s="742"/>
      <c r="CE8" s="742"/>
      <c r="CF8" s="742"/>
      <c r="CG8" s="743"/>
      <c r="CH8" s="744">
        <v>-3</v>
      </c>
      <c r="CI8" s="745"/>
      <c r="CJ8" s="745"/>
      <c r="CK8" s="745"/>
      <c r="CL8" s="746"/>
      <c r="CM8" s="744">
        <v>126</v>
      </c>
      <c r="CN8" s="745"/>
      <c r="CO8" s="745"/>
      <c r="CP8" s="745"/>
      <c r="CQ8" s="746"/>
      <c r="CR8" s="744">
        <v>4</v>
      </c>
      <c r="CS8" s="745"/>
      <c r="CT8" s="745"/>
      <c r="CU8" s="745"/>
      <c r="CV8" s="746"/>
      <c r="CW8" s="744">
        <v>228</v>
      </c>
      <c r="CX8" s="745"/>
      <c r="CY8" s="745"/>
      <c r="CZ8" s="745"/>
      <c r="DA8" s="746"/>
      <c r="DB8" s="744" t="s">
        <v>473</v>
      </c>
      <c r="DC8" s="745"/>
      <c r="DD8" s="745"/>
      <c r="DE8" s="745"/>
      <c r="DF8" s="746"/>
      <c r="DG8" s="744" t="s">
        <v>473</v>
      </c>
      <c r="DH8" s="745"/>
      <c r="DI8" s="745"/>
      <c r="DJ8" s="745"/>
      <c r="DK8" s="746"/>
      <c r="DL8" s="744" t="s">
        <v>473</v>
      </c>
      <c r="DM8" s="745"/>
      <c r="DN8" s="745"/>
      <c r="DO8" s="745"/>
      <c r="DP8" s="746"/>
      <c r="DQ8" s="744" t="s">
        <v>473</v>
      </c>
      <c r="DR8" s="745"/>
      <c r="DS8" s="745"/>
      <c r="DT8" s="745"/>
      <c r="DU8" s="746"/>
      <c r="DV8" s="741"/>
      <c r="DW8" s="742"/>
      <c r="DX8" s="742"/>
      <c r="DY8" s="742"/>
      <c r="DZ8" s="747"/>
      <c r="EA8" s="233"/>
    </row>
    <row r="9" spans="1:131" s="234" customFormat="1" ht="26.25" customHeight="1" x14ac:dyDescent="0.15">
      <c r="A9" s="237">
        <v>3</v>
      </c>
      <c r="B9" s="748" t="s">
        <v>356</v>
      </c>
      <c r="C9" s="749"/>
      <c r="D9" s="749"/>
      <c r="E9" s="749"/>
      <c r="F9" s="749"/>
      <c r="G9" s="749"/>
      <c r="H9" s="749"/>
      <c r="I9" s="749"/>
      <c r="J9" s="749"/>
      <c r="K9" s="749"/>
      <c r="L9" s="749"/>
      <c r="M9" s="749"/>
      <c r="N9" s="749"/>
      <c r="O9" s="749"/>
      <c r="P9" s="750"/>
      <c r="Q9" s="751">
        <v>139</v>
      </c>
      <c r="R9" s="752"/>
      <c r="S9" s="752"/>
      <c r="T9" s="752"/>
      <c r="U9" s="752"/>
      <c r="V9" s="752">
        <v>51</v>
      </c>
      <c r="W9" s="752"/>
      <c r="X9" s="752"/>
      <c r="Y9" s="752"/>
      <c r="Z9" s="752"/>
      <c r="AA9" s="752">
        <v>89</v>
      </c>
      <c r="AB9" s="752"/>
      <c r="AC9" s="752"/>
      <c r="AD9" s="752"/>
      <c r="AE9" s="753"/>
      <c r="AF9" s="754" t="s">
        <v>118</v>
      </c>
      <c r="AG9" s="755"/>
      <c r="AH9" s="755"/>
      <c r="AI9" s="755"/>
      <c r="AJ9" s="756"/>
      <c r="AK9" s="737">
        <v>0</v>
      </c>
      <c r="AL9" s="738"/>
      <c r="AM9" s="738"/>
      <c r="AN9" s="738"/>
      <c r="AO9" s="738"/>
      <c r="AP9" s="738">
        <v>64</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539</v>
      </c>
      <c r="BT9" s="742"/>
      <c r="BU9" s="742"/>
      <c r="BV9" s="742"/>
      <c r="BW9" s="742"/>
      <c r="BX9" s="742"/>
      <c r="BY9" s="742"/>
      <c r="BZ9" s="742"/>
      <c r="CA9" s="742"/>
      <c r="CB9" s="742"/>
      <c r="CC9" s="742"/>
      <c r="CD9" s="742"/>
      <c r="CE9" s="742"/>
      <c r="CF9" s="742"/>
      <c r="CG9" s="743"/>
      <c r="CH9" s="744">
        <v>-3</v>
      </c>
      <c r="CI9" s="745"/>
      <c r="CJ9" s="745"/>
      <c r="CK9" s="745"/>
      <c r="CL9" s="746"/>
      <c r="CM9" s="744">
        <v>369</v>
      </c>
      <c r="CN9" s="745"/>
      <c r="CO9" s="745"/>
      <c r="CP9" s="745"/>
      <c r="CQ9" s="746"/>
      <c r="CR9" s="744">
        <v>30</v>
      </c>
      <c r="CS9" s="745"/>
      <c r="CT9" s="745"/>
      <c r="CU9" s="745"/>
      <c r="CV9" s="746"/>
      <c r="CW9" s="744">
        <v>3</v>
      </c>
      <c r="CX9" s="745"/>
      <c r="CY9" s="745"/>
      <c r="CZ9" s="745"/>
      <c r="DA9" s="746"/>
      <c r="DB9" s="744" t="s">
        <v>473</v>
      </c>
      <c r="DC9" s="745"/>
      <c r="DD9" s="745"/>
      <c r="DE9" s="745"/>
      <c r="DF9" s="746"/>
      <c r="DG9" s="744" t="s">
        <v>473</v>
      </c>
      <c r="DH9" s="745"/>
      <c r="DI9" s="745"/>
      <c r="DJ9" s="745"/>
      <c r="DK9" s="746"/>
      <c r="DL9" s="744" t="s">
        <v>473</v>
      </c>
      <c r="DM9" s="745"/>
      <c r="DN9" s="745"/>
      <c r="DO9" s="745"/>
      <c r="DP9" s="746"/>
      <c r="DQ9" s="744" t="s">
        <v>473</v>
      </c>
      <c r="DR9" s="745"/>
      <c r="DS9" s="745"/>
      <c r="DT9" s="745"/>
      <c r="DU9" s="746"/>
      <c r="DV9" s="741"/>
      <c r="DW9" s="742"/>
      <c r="DX9" s="742"/>
      <c r="DY9" s="742"/>
      <c r="DZ9" s="747"/>
      <c r="EA9" s="233"/>
    </row>
    <row r="10" spans="1:131" s="234" customFormat="1" ht="26.25" customHeight="1" x14ac:dyDescent="0.15">
      <c r="A10" s="237">
        <v>4</v>
      </c>
      <c r="B10" s="748" t="s">
        <v>357</v>
      </c>
      <c r="C10" s="749"/>
      <c r="D10" s="749"/>
      <c r="E10" s="749"/>
      <c r="F10" s="749"/>
      <c r="G10" s="749"/>
      <c r="H10" s="749"/>
      <c r="I10" s="749"/>
      <c r="J10" s="749"/>
      <c r="K10" s="749"/>
      <c r="L10" s="749"/>
      <c r="M10" s="749"/>
      <c r="N10" s="749"/>
      <c r="O10" s="749"/>
      <c r="P10" s="750"/>
      <c r="Q10" s="751">
        <v>405</v>
      </c>
      <c r="R10" s="752"/>
      <c r="S10" s="752"/>
      <c r="T10" s="752"/>
      <c r="U10" s="752"/>
      <c r="V10" s="752">
        <v>405</v>
      </c>
      <c r="W10" s="752"/>
      <c r="X10" s="752"/>
      <c r="Y10" s="752"/>
      <c r="Z10" s="752"/>
      <c r="AA10" s="752">
        <v>0</v>
      </c>
      <c r="AB10" s="752"/>
      <c r="AC10" s="752"/>
      <c r="AD10" s="752"/>
      <c r="AE10" s="753"/>
      <c r="AF10" s="754">
        <v>0</v>
      </c>
      <c r="AG10" s="755"/>
      <c r="AH10" s="755"/>
      <c r="AI10" s="755"/>
      <c r="AJ10" s="756"/>
      <c r="AK10" s="737">
        <v>107</v>
      </c>
      <c r="AL10" s="738"/>
      <c r="AM10" s="738"/>
      <c r="AN10" s="738"/>
      <c r="AO10" s="738"/>
      <c r="AP10" s="738">
        <v>1825</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540</v>
      </c>
      <c r="BT10" s="742"/>
      <c r="BU10" s="742"/>
      <c r="BV10" s="742"/>
      <c r="BW10" s="742"/>
      <c r="BX10" s="742"/>
      <c r="BY10" s="742"/>
      <c r="BZ10" s="742"/>
      <c r="CA10" s="742"/>
      <c r="CB10" s="742"/>
      <c r="CC10" s="742"/>
      <c r="CD10" s="742"/>
      <c r="CE10" s="742"/>
      <c r="CF10" s="742"/>
      <c r="CG10" s="743"/>
      <c r="CH10" s="744">
        <v>-1290</v>
      </c>
      <c r="CI10" s="745"/>
      <c r="CJ10" s="745"/>
      <c r="CK10" s="745"/>
      <c r="CL10" s="746"/>
      <c r="CM10" s="744">
        <v>2501</v>
      </c>
      <c r="CN10" s="745"/>
      <c r="CO10" s="745"/>
      <c r="CP10" s="745"/>
      <c r="CQ10" s="746"/>
      <c r="CR10" s="744">
        <v>118</v>
      </c>
      <c r="CS10" s="745"/>
      <c r="CT10" s="745"/>
      <c r="CU10" s="745"/>
      <c r="CV10" s="746"/>
      <c r="CW10" s="744">
        <v>0</v>
      </c>
      <c r="CX10" s="745"/>
      <c r="CY10" s="745"/>
      <c r="CZ10" s="745"/>
      <c r="DA10" s="746"/>
      <c r="DB10" s="744" t="s">
        <v>473</v>
      </c>
      <c r="DC10" s="745"/>
      <c r="DD10" s="745"/>
      <c r="DE10" s="745"/>
      <c r="DF10" s="746"/>
      <c r="DG10" s="744" t="s">
        <v>473</v>
      </c>
      <c r="DH10" s="745"/>
      <c r="DI10" s="745"/>
      <c r="DJ10" s="745"/>
      <c r="DK10" s="746"/>
      <c r="DL10" s="744" t="s">
        <v>473</v>
      </c>
      <c r="DM10" s="745"/>
      <c r="DN10" s="745"/>
      <c r="DO10" s="745"/>
      <c r="DP10" s="746"/>
      <c r="DQ10" s="744" t="s">
        <v>473</v>
      </c>
      <c r="DR10" s="745"/>
      <c r="DS10" s="745"/>
      <c r="DT10" s="745"/>
      <c r="DU10" s="746"/>
      <c r="DV10" s="741"/>
      <c r="DW10" s="742"/>
      <c r="DX10" s="742"/>
      <c r="DY10" s="742"/>
      <c r="DZ10" s="747"/>
      <c r="EA10" s="233"/>
    </row>
    <row r="11" spans="1:131" s="234" customFormat="1" ht="26.25" customHeight="1" x14ac:dyDescent="0.15">
      <c r="A11" s="237">
        <v>5</v>
      </c>
      <c r="B11" s="748" t="s">
        <v>358</v>
      </c>
      <c r="C11" s="749"/>
      <c r="D11" s="749"/>
      <c r="E11" s="749"/>
      <c r="F11" s="749"/>
      <c r="G11" s="749"/>
      <c r="H11" s="749"/>
      <c r="I11" s="749"/>
      <c r="J11" s="749"/>
      <c r="K11" s="749"/>
      <c r="L11" s="749"/>
      <c r="M11" s="749"/>
      <c r="N11" s="749"/>
      <c r="O11" s="749"/>
      <c r="P11" s="750"/>
      <c r="Q11" s="751">
        <v>83</v>
      </c>
      <c r="R11" s="752"/>
      <c r="S11" s="752"/>
      <c r="T11" s="752"/>
      <c r="U11" s="752"/>
      <c r="V11" s="752">
        <v>80</v>
      </c>
      <c r="W11" s="752"/>
      <c r="X11" s="752"/>
      <c r="Y11" s="752"/>
      <c r="Z11" s="752"/>
      <c r="AA11" s="752">
        <v>3</v>
      </c>
      <c r="AB11" s="752"/>
      <c r="AC11" s="752"/>
      <c r="AD11" s="752"/>
      <c r="AE11" s="753"/>
      <c r="AF11" s="754" t="s">
        <v>118</v>
      </c>
      <c r="AG11" s="755"/>
      <c r="AH11" s="755"/>
      <c r="AI11" s="755"/>
      <c r="AJ11" s="756"/>
      <c r="AK11" s="737">
        <v>5</v>
      </c>
      <c r="AL11" s="738"/>
      <c r="AM11" s="738"/>
      <c r="AN11" s="738"/>
      <c r="AO11" s="738"/>
      <c r="AP11" s="738">
        <v>5787</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541</v>
      </c>
      <c r="BT11" s="742"/>
      <c r="BU11" s="742"/>
      <c r="BV11" s="742"/>
      <c r="BW11" s="742"/>
      <c r="BX11" s="742"/>
      <c r="BY11" s="742"/>
      <c r="BZ11" s="742"/>
      <c r="CA11" s="742"/>
      <c r="CB11" s="742"/>
      <c r="CC11" s="742"/>
      <c r="CD11" s="742"/>
      <c r="CE11" s="742"/>
      <c r="CF11" s="742"/>
      <c r="CG11" s="743"/>
      <c r="CH11" s="744">
        <v>293</v>
      </c>
      <c r="CI11" s="745"/>
      <c r="CJ11" s="745"/>
      <c r="CK11" s="745"/>
      <c r="CL11" s="746"/>
      <c r="CM11" s="744">
        <v>6626</v>
      </c>
      <c r="CN11" s="745"/>
      <c r="CO11" s="745"/>
      <c r="CP11" s="745"/>
      <c r="CQ11" s="746"/>
      <c r="CR11" s="744">
        <v>132</v>
      </c>
      <c r="CS11" s="745"/>
      <c r="CT11" s="745"/>
      <c r="CU11" s="745"/>
      <c r="CV11" s="746"/>
      <c r="CW11" s="744">
        <v>0</v>
      </c>
      <c r="CX11" s="745"/>
      <c r="CY11" s="745"/>
      <c r="CZ11" s="745"/>
      <c r="DA11" s="746"/>
      <c r="DB11" s="744" t="s">
        <v>473</v>
      </c>
      <c r="DC11" s="745"/>
      <c r="DD11" s="745"/>
      <c r="DE11" s="745"/>
      <c r="DF11" s="746"/>
      <c r="DG11" s="744" t="s">
        <v>473</v>
      </c>
      <c r="DH11" s="745"/>
      <c r="DI11" s="745"/>
      <c r="DJ11" s="745"/>
      <c r="DK11" s="746"/>
      <c r="DL11" s="744" t="s">
        <v>473</v>
      </c>
      <c r="DM11" s="745"/>
      <c r="DN11" s="745"/>
      <c r="DO11" s="745"/>
      <c r="DP11" s="746"/>
      <c r="DQ11" s="744" t="s">
        <v>473</v>
      </c>
      <c r="DR11" s="745"/>
      <c r="DS11" s="745"/>
      <c r="DT11" s="745"/>
      <c r="DU11" s="746"/>
      <c r="DV11" s="741"/>
      <c r="DW11" s="742"/>
      <c r="DX11" s="742"/>
      <c r="DY11" s="742"/>
      <c r="DZ11" s="747"/>
      <c r="EA11" s="233"/>
    </row>
    <row r="12" spans="1:131" s="234" customFormat="1" ht="26.25" customHeight="1" x14ac:dyDescent="0.15">
      <c r="A12" s="237">
        <v>6</v>
      </c>
      <c r="B12" s="748" t="s">
        <v>359</v>
      </c>
      <c r="C12" s="749"/>
      <c r="D12" s="749"/>
      <c r="E12" s="749"/>
      <c r="F12" s="749"/>
      <c r="G12" s="749"/>
      <c r="H12" s="749"/>
      <c r="I12" s="749"/>
      <c r="J12" s="749"/>
      <c r="K12" s="749"/>
      <c r="L12" s="749"/>
      <c r="M12" s="749"/>
      <c r="N12" s="749"/>
      <c r="O12" s="749"/>
      <c r="P12" s="750"/>
      <c r="Q12" s="751">
        <v>725</v>
      </c>
      <c r="R12" s="752"/>
      <c r="S12" s="752"/>
      <c r="T12" s="752"/>
      <c r="U12" s="752"/>
      <c r="V12" s="752">
        <v>724</v>
      </c>
      <c r="W12" s="752"/>
      <c r="X12" s="752"/>
      <c r="Y12" s="752"/>
      <c r="Z12" s="752"/>
      <c r="AA12" s="752">
        <v>1</v>
      </c>
      <c r="AB12" s="752"/>
      <c r="AC12" s="752"/>
      <c r="AD12" s="752"/>
      <c r="AE12" s="753"/>
      <c r="AF12" s="754">
        <v>1</v>
      </c>
      <c r="AG12" s="755"/>
      <c r="AH12" s="755"/>
      <c r="AI12" s="755"/>
      <c r="AJ12" s="756"/>
      <c r="AK12" s="737">
        <v>0</v>
      </c>
      <c r="AL12" s="738"/>
      <c r="AM12" s="738"/>
      <c r="AN12" s="738"/>
      <c r="AO12" s="738"/>
      <c r="AP12" s="738">
        <v>346</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542</v>
      </c>
      <c r="BT12" s="742"/>
      <c r="BU12" s="742"/>
      <c r="BV12" s="742"/>
      <c r="BW12" s="742"/>
      <c r="BX12" s="742"/>
      <c r="BY12" s="742"/>
      <c r="BZ12" s="742"/>
      <c r="CA12" s="742"/>
      <c r="CB12" s="742"/>
      <c r="CC12" s="742"/>
      <c r="CD12" s="742"/>
      <c r="CE12" s="742"/>
      <c r="CF12" s="742"/>
      <c r="CG12" s="743"/>
      <c r="CH12" s="744">
        <v>21</v>
      </c>
      <c r="CI12" s="745"/>
      <c r="CJ12" s="745"/>
      <c r="CK12" s="745"/>
      <c r="CL12" s="746"/>
      <c r="CM12" s="744">
        <v>1011</v>
      </c>
      <c r="CN12" s="745"/>
      <c r="CO12" s="745"/>
      <c r="CP12" s="745"/>
      <c r="CQ12" s="746"/>
      <c r="CR12" s="744">
        <v>277</v>
      </c>
      <c r="CS12" s="745"/>
      <c r="CT12" s="745"/>
      <c r="CU12" s="745"/>
      <c r="CV12" s="746"/>
      <c r="CW12" s="744">
        <v>0</v>
      </c>
      <c r="CX12" s="745"/>
      <c r="CY12" s="745"/>
      <c r="CZ12" s="745"/>
      <c r="DA12" s="746"/>
      <c r="DB12" s="744" t="s">
        <v>473</v>
      </c>
      <c r="DC12" s="745"/>
      <c r="DD12" s="745"/>
      <c r="DE12" s="745"/>
      <c r="DF12" s="746"/>
      <c r="DG12" s="744" t="s">
        <v>473</v>
      </c>
      <c r="DH12" s="745"/>
      <c r="DI12" s="745"/>
      <c r="DJ12" s="745"/>
      <c r="DK12" s="746"/>
      <c r="DL12" s="744" t="s">
        <v>473</v>
      </c>
      <c r="DM12" s="745"/>
      <c r="DN12" s="745"/>
      <c r="DO12" s="745"/>
      <c r="DP12" s="746"/>
      <c r="DQ12" s="744" t="s">
        <v>473</v>
      </c>
      <c r="DR12" s="745"/>
      <c r="DS12" s="745"/>
      <c r="DT12" s="745"/>
      <c r="DU12" s="746"/>
      <c r="DV12" s="741"/>
      <c r="DW12" s="742"/>
      <c r="DX12" s="742"/>
      <c r="DY12" s="742"/>
      <c r="DZ12" s="747"/>
      <c r="EA12" s="233"/>
    </row>
    <row r="13" spans="1:131" s="234" customFormat="1" ht="26.25" customHeight="1" x14ac:dyDescent="0.15">
      <c r="A13" s="237">
        <v>7</v>
      </c>
      <c r="B13" s="748" t="s">
        <v>360</v>
      </c>
      <c r="C13" s="749"/>
      <c r="D13" s="749"/>
      <c r="E13" s="749"/>
      <c r="F13" s="749"/>
      <c r="G13" s="749"/>
      <c r="H13" s="749"/>
      <c r="I13" s="749"/>
      <c r="J13" s="749"/>
      <c r="K13" s="749"/>
      <c r="L13" s="749"/>
      <c r="M13" s="749"/>
      <c r="N13" s="749"/>
      <c r="O13" s="749"/>
      <c r="P13" s="750"/>
      <c r="Q13" s="751">
        <v>162</v>
      </c>
      <c r="R13" s="752"/>
      <c r="S13" s="752"/>
      <c r="T13" s="752"/>
      <c r="U13" s="752"/>
      <c r="V13" s="752">
        <v>78</v>
      </c>
      <c r="W13" s="752"/>
      <c r="X13" s="752"/>
      <c r="Y13" s="752"/>
      <c r="Z13" s="752"/>
      <c r="AA13" s="752">
        <v>84</v>
      </c>
      <c r="AB13" s="752"/>
      <c r="AC13" s="752"/>
      <c r="AD13" s="752"/>
      <c r="AE13" s="753"/>
      <c r="AF13" s="754" t="s">
        <v>118</v>
      </c>
      <c r="AG13" s="755"/>
      <c r="AH13" s="755"/>
      <c r="AI13" s="755"/>
      <c r="AJ13" s="756"/>
      <c r="AK13" s="737">
        <v>0</v>
      </c>
      <c r="AL13" s="738"/>
      <c r="AM13" s="738"/>
      <c r="AN13" s="738"/>
      <c r="AO13" s="738"/>
      <c r="AP13" s="738">
        <v>0</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543</v>
      </c>
      <c r="BT13" s="742"/>
      <c r="BU13" s="742"/>
      <c r="BV13" s="742"/>
      <c r="BW13" s="742"/>
      <c r="BX13" s="742"/>
      <c r="BY13" s="742"/>
      <c r="BZ13" s="742"/>
      <c r="CA13" s="742"/>
      <c r="CB13" s="742"/>
      <c r="CC13" s="742"/>
      <c r="CD13" s="742"/>
      <c r="CE13" s="742"/>
      <c r="CF13" s="742"/>
      <c r="CG13" s="743"/>
      <c r="CH13" s="744">
        <v>-211</v>
      </c>
      <c r="CI13" s="745"/>
      <c r="CJ13" s="745"/>
      <c r="CK13" s="745"/>
      <c r="CL13" s="746"/>
      <c r="CM13" s="744">
        <v>308</v>
      </c>
      <c r="CN13" s="745"/>
      <c r="CO13" s="745"/>
      <c r="CP13" s="745"/>
      <c r="CQ13" s="746"/>
      <c r="CR13" s="744">
        <v>41</v>
      </c>
      <c r="CS13" s="745"/>
      <c r="CT13" s="745"/>
      <c r="CU13" s="745"/>
      <c r="CV13" s="746"/>
      <c r="CW13" s="744">
        <v>0</v>
      </c>
      <c r="CX13" s="745"/>
      <c r="CY13" s="745"/>
      <c r="CZ13" s="745"/>
      <c r="DA13" s="746"/>
      <c r="DB13" s="744" t="s">
        <v>473</v>
      </c>
      <c r="DC13" s="745"/>
      <c r="DD13" s="745"/>
      <c r="DE13" s="745"/>
      <c r="DF13" s="746"/>
      <c r="DG13" s="744" t="s">
        <v>473</v>
      </c>
      <c r="DH13" s="745"/>
      <c r="DI13" s="745"/>
      <c r="DJ13" s="745"/>
      <c r="DK13" s="746"/>
      <c r="DL13" s="744" t="s">
        <v>473</v>
      </c>
      <c r="DM13" s="745"/>
      <c r="DN13" s="745"/>
      <c r="DO13" s="745"/>
      <c r="DP13" s="746"/>
      <c r="DQ13" s="744" t="s">
        <v>473</v>
      </c>
      <c r="DR13" s="745"/>
      <c r="DS13" s="745"/>
      <c r="DT13" s="745"/>
      <c r="DU13" s="746"/>
      <c r="DV13" s="741"/>
      <c r="DW13" s="742"/>
      <c r="DX13" s="742"/>
      <c r="DY13" s="742"/>
      <c r="DZ13" s="747"/>
      <c r="EA13" s="233"/>
    </row>
    <row r="14" spans="1:131" s="234" customFormat="1" ht="26.25" customHeight="1" x14ac:dyDescent="0.15">
      <c r="A14" s="237">
        <v>8</v>
      </c>
      <c r="B14" s="748" t="s">
        <v>361</v>
      </c>
      <c r="C14" s="749"/>
      <c r="D14" s="749"/>
      <c r="E14" s="749"/>
      <c r="F14" s="749"/>
      <c r="G14" s="749"/>
      <c r="H14" s="749"/>
      <c r="I14" s="749"/>
      <c r="J14" s="749"/>
      <c r="K14" s="749"/>
      <c r="L14" s="749"/>
      <c r="M14" s="749"/>
      <c r="N14" s="749"/>
      <c r="O14" s="749"/>
      <c r="P14" s="750"/>
      <c r="Q14" s="751">
        <v>214</v>
      </c>
      <c r="R14" s="752"/>
      <c r="S14" s="752"/>
      <c r="T14" s="752"/>
      <c r="U14" s="752"/>
      <c r="V14" s="752">
        <v>198</v>
      </c>
      <c r="W14" s="752"/>
      <c r="X14" s="752"/>
      <c r="Y14" s="752"/>
      <c r="Z14" s="752"/>
      <c r="AA14" s="752">
        <v>16</v>
      </c>
      <c r="AB14" s="752"/>
      <c r="AC14" s="752"/>
      <c r="AD14" s="752"/>
      <c r="AE14" s="753"/>
      <c r="AF14" s="754">
        <v>16</v>
      </c>
      <c r="AG14" s="755"/>
      <c r="AH14" s="755"/>
      <c r="AI14" s="755"/>
      <c r="AJ14" s="756"/>
      <c r="AK14" s="737">
        <v>0</v>
      </c>
      <c r="AL14" s="738"/>
      <c r="AM14" s="738"/>
      <c r="AN14" s="738"/>
      <c r="AO14" s="738"/>
      <c r="AP14" s="738">
        <v>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544</v>
      </c>
      <c r="BT14" s="742"/>
      <c r="BU14" s="742"/>
      <c r="BV14" s="742"/>
      <c r="BW14" s="742"/>
      <c r="BX14" s="742"/>
      <c r="BY14" s="742"/>
      <c r="BZ14" s="742"/>
      <c r="CA14" s="742"/>
      <c r="CB14" s="742"/>
      <c r="CC14" s="742"/>
      <c r="CD14" s="742"/>
      <c r="CE14" s="742"/>
      <c r="CF14" s="742"/>
      <c r="CG14" s="743"/>
      <c r="CH14" s="744">
        <v>-80</v>
      </c>
      <c r="CI14" s="745"/>
      <c r="CJ14" s="745"/>
      <c r="CK14" s="745"/>
      <c r="CL14" s="746"/>
      <c r="CM14" s="744">
        <v>3441</v>
      </c>
      <c r="CN14" s="745"/>
      <c r="CO14" s="745"/>
      <c r="CP14" s="745"/>
      <c r="CQ14" s="746"/>
      <c r="CR14" s="744">
        <v>80</v>
      </c>
      <c r="CS14" s="745"/>
      <c r="CT14" s="745"/>
      <c r="CU14" s="745"/>
      <c r="CV14" s="746"/>
      <c r="CW14" s="744">
        <v>51</v>
      </c>
      <c r="CX14" s="745"/>
      <c r="CY14" s="745"/>
      <c r="CZ14" s="745"/>
      <c r="DA14" s="746"/>
      <c r="DB14" s="744" t="s">
        <v>473</v>
      </c>
      <c r="DC14" s="745"/>
      <c r="DD14" s="745"/>
      <c r="DE14" s="745"/>
      <c r="DF14" s="746"/>
      <c r="DG14" s="744" t="s">
        <v>473</v>
      </c>
      <c r="DH14" s="745"/>
      <c r="DI14" s="745"/>
      <c r="DJ14" s="745"/>
      <c r="DK14" s="746"/>
      <c r="DL14" s="744" t="s">
        <v>473</v>
      </c>
      <c r="DM14" s="745"/>
      <c r="DN14" s="745"/>
      <c r="DO14" s="745"/>
      <c r="DP14" s="746"/>
      <c r="DQ14" s="744" t="s">
        <v>473</v>
      </c>
      <c r="DR14" s="745"/>
      <c r="DS14" s="745"/>
      <c r="DT14" s="745"/>
      <c r="DU14" s="746"/>
      <c r="DV14" s="741"/>
      <c r="DW14" s="742"/>
      <c r="DX14" s="742"/>
      <c r="DY14" s="742"/>
      <c r="DZ14" s="747"/>
      <c r="EA14" s="233"/>
    </row>
    <row r="15" spans="1:131" s="234" customFormat="1" ht="26.25" customHeight="1" x14ac:dyDescent="0.15">
      <c r="A15" s="237">
        <v>9</v>
      </c>
      <c r="B15" s="748" t="s">
        <v>362</v>
      </c>
      <c r="C15" s="749"/>
      <c r="D15" s="749"/>
      <c r="E15" s="749"/>
      <c r="F15" s="749"/>
      <c r="G15" s="749"/>
      <c r="H15" s="749"/>
      <c r="I15" s="749"/>
      <c r="J15" s="749"/>
      <c r="K15" s="749"/>
      <c r="L15" s="749"/>
      <c r="M15" s="749"/>
      <c r="N15" s="749"/>
      <c r="O15" s="749"/>
      <c r="P15" s="750"/>
      <c r="Q15" s="751">
        <v>595</v>
      </c>
      <c r="R15" s="752"/>
      <c r="S15" s="752"/>
      <c r="T15" s="752"/>
      <c r="U15" s="752"/>
      <c r="V15" s="752">
        <v>45</v>
      </c>
      <c r="W15" s="752"/>
      <c r="X15" s="752"/>
      <c r="Y15" s="752"/>
      <c r="Z15" s="752"/>
      <c r="AA15" s="752">
        <v>549</v>
      </c>
      <c r="AB15" s="752"/>
      <c r="AC15" s="752"/>
      <c r="AD15" s="752"/>
      <c r="AE15" s="753"/>
      <c r="AF15" s="754" t="s">
        <v>118</v>
      </c>
      <c r="AG15" s="755"/>
      <c r="AH15" s="755"/>
      <c r="AI15" s="755"/>
      <c r="AJ15" s="756"/>
      <c r="AK15" s="737">
        <v>0</v>
      </c>
      <c r="AL15" s="738"/>
      <c r="AM15" s="738"/>
      <c r="AN15" s="738"/>
      <c r="AO15" s="738"/>
      <c r="AP15" s="738">
        <v>0</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545</v>
      </c>
      <c r="BT15" s="742"/>
      <c r="BU15" s="742"/>
      <c r="BV15" s="742"/>
      <c r="BW15" s="742"/>
      <c r="BX15" s="742"/>
      <c r="BY15" s="742"/>
      <c r="BZ15" s="742"/>
      <c r="CA15" s="742"/>
      <c r="CB15" s="742"/>
      <c r="CC15" s="742"/>
      <c r="CD15" s="742"/>
      <c r="CE15" s="742"/>
      <c r="CF15" s="742"/>
      <c r="CG15" s="743"/>
      <c r="CH15" s="744">
        <v>-1</v>
      </c>
      <c r="CI15" s="745"/>
      <c r="CJ15" s="745"/>
      <c r="CK15" s="745"/>
      <c r="CL15" s="746"/>
      <c r="CM15" s="744">
        <v>807</v>
      </c>
      <c r="CN15" s="745"/>
      <c r="CO15" s="745"/>
      <c r="CP15" s="745"/>
      <c r="CQ15" s="746"/>
      <c r="CR15" s="744">
        <v>768</v>
      </c>
      <c r="CS15" s="745"/>
      <c r="CT15" s="745"/>
      <c r="CU15" s="745"/>
      <c r="CV15" s="746"/>
      <c r="CW15" s="744">
        <v>20</v>
      </c>
      <c r="CX15" s="745"/>
      <c r="CY15" s="745"/>
      <c r="CZ15" s="745"/>
      <c r="DA15" s="746"/>
      <c r="DB15" s="744" t="s">
        <v>473</v>
      </c>
      <c r="DC15" s="745"/>
      <c r="DD15" s="745"/>
      <c r="DE15" s="745"/>
      <c r="DF15" s="746"/>
      <c r="DG15" s="744" t="s">
        <v>473</v>
      </c>
      <c r="DH15" s="745"/>
      <c r="DI15" s="745"/>
      <c r="DJ15" s="745"/>
      <c r="DK15" s="746"/>
      <c r="DL15" s="744" t="s">
        <v>473</v>
      </c>
      <c r="DM15" s="745"/>
      <c r="DN15" s="745"/>
      <c r="DO15" s="745"/>
      <c r="DP15" s="746"/>
      <c r="DQ15" s="744" t="s">
        <v>473</v>
      </c>
      <c r="DR15" s="745"/>
      <c r="DS15" s="745"/>
      <c r="DT15" s="745"/>
      <c r="DU15" s="746"/>
      <c r="DV15" s="741"/>
      <c r="DW15" s="742"/>
      <c r="DX15" s="742"/>
      <c r="DY15" s="742"/>
      <c r="DZ15" s="747"/>
      <c r="EA15" s="233"/>
    </row>
    <row r="16" spans="1:131" s="234" customFormat="1" ht="26.25" customHeight="1" x14ac:dyDescent="0.15">
      <c r="A16" s="237">
        <v>10</v>
      </c>
      <c r="B16" s="748" t="s">
        <v>363</v>
      </c>
      <c r="C16" s="749"/>
      <c r="D16" s="749"/>
      <c r="E16" s="749"/>
      <c r="F16" s="749"/>
      <c r="G16" s="749"/>
      <c r="H16" s="749"/>
      <c r="I16" s="749"/>
      <c r="J16" s="749"/>
      <c r="K16" s="749"/>
      <c r="L16" s="749"/>
      <c r="M16" s="749"/>
      <c r="N16" s="749"/>
      <c r="O16" s="749"/>
      <c r="P16" s="750"/>
      <c r="Q16" s="751">
        <v>78063</v>
      </c>
      <c r="R16" s="752"/>
      <c r="S16" s="752"/>
      <c r="T16" s="752"/>
      <c r="U16" s="752"/>
      <c r="V16" s="752">
        <v>78063</v>
      </c>
      <c r="W16" s="752"/>
      <c r="X16" s="752"/>
      <c r="Y16" s="752"/>
      <c r="Z16" s="752"/>
      <c r="AA16" s="752">
        <v>0</v>
      </c>
      <c r="AB16" s="752"/>
      <c r="AC16" s="752"/>
      <c r="AD16" s="752"/>
      <c r="AE16" s="753"/>
      <c r="AF16" s="754" t="s">
        <v>118</v>
      </c>
      <c r="AG16" s="755"/>
      <c r="AH16" s="755"/>
      <c r="AI16" s="755"/>
      <c r="AJ16" s="756"/>
      <c r="AK16" s="737">
        <v>11964</v>
      </c>
      <c r="AL16" s="738"/>
      <c r="AM16" s="738"/>
      <c r="AN16" s="738"/>
      <c r="AO16" s="738"/>
      <c r="AP16" s="738">
        <v>0</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546</v>
      </c>
      <c r="BT16" s="742"/>
      <c r="BU16" s="742"/>
      <c r="BV16" s="742"/>
      <c r="BW16" s="742"/>
      <c r="BX16" s="742"/>
      <c r="BY16" s="742"/>
      <c r="BZ16" s="742"/>
      <c r="CA16" s="742"/>
      <c r="CB16" s="742"/>
      <c r="CC16" s="742"/>
      <c r="CD16" s="742"/>
      <c r="CE16" s="742"/>
      <c r="CF16" s="742"/>
      <c r="CG16" s="743"/>
      <c r="CH16" s="744">
        <v>-1</v>
      </c>
      <c r="CI16" s="745"/>
      <c r="CJ16" s="745"/>
      <c r="CK16" s="745"/>
      <c r="CL16" s="746"/>
      <c r="CM16" s="744">
        <v>23</v>
      </c>
      <c r="CN16" s="745"/>
      <c r="CO16" s="745"/>
      <c r="CP16" s="745"/>
      <c r="CQ16" s="746"/>
      <c r="CR16" s="744">
        <v>10</v>
      </c>
      <c r="CS16" s="745"/>
      <c r="CT16" s="745"/>
      <c r="CU16" s="745"/>
      <c r="CV16" s="746"/>
      <c r="CW16" s="744">
        <v>0</v>
      </c>
      <c r="CX16" s="745"/>
      <c r="CY16" s="745"/>
      <c r="CZ16" s="745"/>
      <c r="DA16" s="746"/>
      <c r="DB16" s="744" t="s">
        <v>473</v>
      </c>
      <c r="DC16" s="745"/>
      <c r="DD16" s="745"/>
      <c r="DE16" s="745"/>
      <c r="DF16" s="746"/>
      <c r="DG16" s="744" t="s">
        <v>473</v>
      </c>
      <c r="DH16" s="745"/>
      <c r="DI16" s="745"/>
      <c r="DJ16" s="745"/>
      <c r="DK16" s="746"/>
      <c r="DL16" s="744" t="s">
        <v>473</v>
      </c>
      <c r="DM16" s="745"/>
      <c r="DN16" s="745"/>
      <c r="DO16" s="745"/>
      <c r="DP16" s="746"/>
      <c r="DQ16" s="744" t="s">
        <v>473</v>
      </c>
      <c r="DR16" s="745"/>
      <c r="DS16" s="745"/>
      <c r="DT16" s="745"/>
      <c r="DU16" s="746"/>
      <c r="DV16" s="741"/>
      <c r="DW16" s="742"/>
      <c r="DX16" s="742"/>
      <c r="DY16" s="742"/>
      <c r="DZ16" s="747"/>
      <c r="EA16" s="233"/>
    </row>
    <row r="17" spans="1:131" s="234" customFormat="1" ht="26.25" customHeight="1" x14ac:dyDescent="0.15">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547</v>
      </c>
      <c r="BT17" s="742"/>
      <c r="BU17" s="742"/>
      <c r="BV17" s="742"/>
      <c r="BW17" s="742"/>
      <c r="BX17" s="742"/>
      <c r="BY17" s="742"/>
      <c r="BZ17" s="742"/>
      <c r="CA17" s="742"/>
      <c r="CB17" s="742"/>
      <c r="CC17" s="742"/>
      <c r="CD17" s="742"/>
      <c r="CE17" s="742"/>
      <c r="CF17" s="742"/>
      <c r="CG17" s="743"/>
      <c r="CH17" s="744">
        <v>24</v>
      </c>
      <c r="CI17" s="745"/>
      <c r="CJ17" s="745"/>
      <c r="CK17" s="745"/>
      <c r="CL17" s="746"/>
      <c r="CM17" s="744">
        <v>659</v>
      </c>
      <c r="CN17" s="745"/>
      <c r="CO17" s="745"/>
      <c r="CP17" s="745"/>
      <c r="CQ17" s="746"/>
      <c r="CR17" s="744">
        <v>15</v>
      </c>
      <c r="CS17" s="745"/>
      <c r="CT17" s="745"/>
      <c r="CU17" s="745"/>
      <c r="CV17" s="746"/>
      <c r="CW17" s="744">
        <v>0</v>
      </c>
      <c r="CX17" s="745"/>
      <c r="CY17" s="745"/>
      <c r="CZ17" s="745"/>
      <c r="DA17" s="746"/>
      <c r="DB17" s="744" t="s">
        <v>473</v>
      </c>
      <c r="DC17" s="745"/>
      <c r="DD17" s="745"/>
      <c r="DE17" s="745"/>
      <c r="DF17" s="746"/>
      <c r="DG17" s="744" t="s">
        <v>473</v>
      </c>
      <c r="DH17" s="745"/>
      <c r="DI17" s="745"/>
      <c r="DJ17" s="745"/>
      <c r="DK17" s="746"/>
      <c r="DL17" s="744" t="s">
        <v>473</v>
      </c>
      <c r="DM17" s="745"/>
      <c r="DN17" s="745"/>
      <c r="DO17" s="745"/>
      <c r="DP17" s="746"/>
      <c r="DQ17" s="744" t="s">
        <v>473</v>
      </c>
      <c r="DR17" s="745"/>
      <c r="DS17" s="745"/>
      <c r="DT17" s="745"/>
      <c r="DU17" s="746"/>
      <c r="DV17" s="741"/>
      <c r="DW17" s="742"/>
      <c r="DX17" s="742"/>
      <c r="DY17" s="742"/>
      <c r="DZ17" s="747"/>
      <c r="EA17" s="233"/>
    </row>
    <row r="18" spans="1:131" s="234" customFormat="1" ht="26.25" customHeight="1" x14ac:dyDescent="0.15">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548</v>
      </c>
      <c r="BT18" s="742"/>
      <c r="BU18" s="742"/>
      <c r="BV18" s="742"/>
      <c r="BW18" s="742"/>
      <c r="BX18" s="742"/>
      <c r="BY18" s="742"/>
      <c r="BZ18" s="742"/>
      <c r="CA18" s="742"/>
      <c r="CB18" s="742"/>
      <c r="CC18" s="742"/>
      <c r="CD18" s="742"/>
      <c r="CE18" s="742"/>
      <c r="CF18" s="742"/>
      <c r="CG18" s="743"/>
      <c r="CH18" s="744">
        <v>-1</v>
      </c>
      <c r="CI18" s="745"/>
      <c r="CJ18" s="745"/>
      <c r="CK18" s="745"/>
      <c r="CL18" s="746"/>
      <c r="CM18" s="744">
        <v>881</v>
      </c>
      <c r="CN18" s="745"/>
      <c r="CO18" s="745"/>
      <c r="CP18" s="745"/>
      <c r="CQ18" s="746"/>
      <c r="CR18" s="744">
        <v>100</v>
      </c>
      <c r="CS18" s="745"/>
      <c r="CT18" s="745"/>
      <c r="CU18" s="745"/>
      <c r="CV18" s="746"/>
      <c r="CW18" s="744">
        <v>0</v>
      </c>
      <c r="CX18" s="745"/>
      <c r="CY18" s="745"/>
      <c r="CZ18" s="745"/>
      <c r="DA18" s="746"/>
      <c r="DB18" s="744" t="s">
        <v>473</v>
      </c>
      <c r="DC18" s="745"/>
      <c r="DD18" s="745"/>
      <c r="DE18" s="745"/>
      <c r="DF18" s="746"/>
      <c r="DG18" s="744" t="s">
        <v>473</v>
      </c>
      <c r="DH18" s="745"/>
      <c r="DI18" s="745"/>
      <c r="DJ18" s="745"/>
      <c r="DK18" s="746"/>
      <c r="DL18" s="744" t="s">
        <v>473</v>
      </c>
      <c r="DM18" s="745"/>
      <c r="DN18" s="745"/>
      <c r="DO18" s="745"/>
      <c r="DP18" s="746"/>
      <c r="DQ18" s="744" t="s">
        <v>473</v>
      </c>
      <c r="DR18" s="745"/>
      <c r="DS18" s="745"/>
      <c r="DT18" s="745"/>
      <c r="DU18" s="746"/>
      <c r="DV18" s="741"/>
      <c r="DW18" s="742"/>
      <c r="DX18" s="742"/>
      <c r="DY18" s="742"/>
      <c r="DZ18" s="747"/>
      <c r="EA18" s="233"/>
    </row>
    <row r="19" spans="1:131" s="234" customFormat="1" ht="26.25" customHeight="1" x14ac:dyDescent="0.15">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549</v>
      </c>
      <c r="BT19" s="742"/>
      <c r="BU19" s="742"/>
      <c r="BV19" s="742"/>
      <c r="BW19" s="742"/>
      <c r="BX19" s="742"/>
      <c r="BY19" s="742"/>
      <c r="BZ19" s="742"/>
      <c r="CA19" s="742"/>
      <c r="CB19" s="742"/>
      <c r="CC19" s="742"/>
      <c r="CD19" s="742"/>
      <c r="CE19" s="742"/>
      <c r="CF19" s="742"/>
      <c r="CG19" s="743"/>
      <c r="CH19" s="744">
        <v>1315</v>
      </c>
      <c r="CI19" s="745"/>
      <c r="CJ19" s="745"/>
      <c r="CK19" s="745"/>
      <c r="CL19" s="746"/>
      <c r="CM19" s="744">
        <v>269</v>
      </c>
      <c r="CN19" s="745"/>
      <c r="CO19" s="745"/>
      <c r="CP19" s="745"/>
      <c r="CQ19" s="746"/>
      <c r="CR19" s="744">
        <v>100</v>
      </c>
      <c r="CS19" s="745"/>
      <c r="CT19" s="745"/>
      <c r="CU19" s="745"/>
      <c r="CV19" s="746"/>
      <c r="CW19" s="744">
        <v>52</v>
      </c>
      <c r="CX19" s="745"/>
      <c r="CY19" s="745"/>
      <c r="CZ19" s="745"/>
      <c r="DA19" s="746"/>
      <c r="DB19" s="744" t="s">
        <v>473</v>
      </c>
      <c r="DC19" s="745"/>
      <c r="DD19" s="745"/>
      <c r="DE19" s="745"/>
      <c r="DF19" s="746"/>
      <c r="DG19" s="744" t="s">
        <v>473</v>
      </c>
      <c r="DH19" s="745"/>
      <c r="DI19" s="745"/>
      <c r="DJ19" s="745"/>
      <c r="DK19" s="746"/>
      <c r="DL19" s="744" t="s">
        <v>473</v>
      </c>
      <c r="DM19" s="745"/>
      <c r="DN19" s="745"/>
      <c r="DO19" s="745"/>
      <c r="DP19" s="746"/>
      <c r="DQ19" s="744" t="s">
        <v>473</v>
      </c>
      <c r="DR19" s="745"/>
      <c r="DS19" s="745"/>
      <c r="DT19" s="745"/>
      <c r="DU19" s="746"/>
      <c r="DV19" s="741"/>
      <c r="DW19" s="742"/>
      <c r="DX19" s="742"/>
      <c r="DY19" s="742"/>
      <c r="DZ19" s="747"/>
      <c r="EA19" s="233"/>
    </row>
    <row r="20" spans="1:131" s="234" customFormat="1" ht="26.25" customHeight="1" x14ac:dyDescent="0.15">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550</v>
      </c>
      <c r="BT20" s="742"/>
      <c r="BU20" s="742"/>
      <c r="BV20" s="742"/>
      <c r="BW20" s="742"/>
      <c r="BX20" s="742"/>
      <c r="BY20" s="742"/>
      <c r="BZ20" s="742"/>
      <c r="CA20" s="742"/>
      <c r="CB20" s="742"/>
      <c r="CC20" s="742"/>
      <c r="CD20" s="742"/>
      <c r="CE20" s="742"/>
      <c r="CF20" s="742"/>
      <c r="CG20" s="743"/>
      <c r="CH20" s="744">
        <v>-3</v>
      </c>
      <c r="CI20" s="745"/>
      <c r="CJ20" s="745"/>
      <c r="CK20" s="745"/>
      <c r="CL20" s="746"/>
      <c r="CM20" s="744">
        <v>580</v>
      </c>
      <c r="CN20" s="745"/>
      <c r="CO20" s="745"/>
      <c r="CP20" s="745"/>
      <c r="CQ20" s="746"/>
      <c r="CR20" s="744">
        <v>367</v>
      </c>
      <c r="CS20" s="745"/>
      <c r="CT20" s="745"/>
      <c r="CU20" s="745"/>
      <c r="CV20" s="746"/>
      <c r="CW20" s="744">
        <v>0</v>
      </c>
      <c r="CX20" s="745"/>
      <c r="CY20" s="745"/>
      <c r="CZ20" s="745"/>
      <c r="DA20" s="746"/>
      <c r="DB20" s="744" t="s">
        <v>473</v>
      </c>
      <c r="DC20" s="745"/>
      <c r="DD20" s="745"/>
      <c r="DE20" s="745"/>
      <c r="DF20" s="746"/>
      <c r="DG20" s="744" t="s">
        <v>473</v>
      </c>
      <c r="DH20" s="745"/>
      <c r="DI20" s="745"/>
      <c r="DJ20" s="745"/>
      <c r="DK20" s="746"/>
      <c r="DL20" s="744" t="s">
        <v>473</v>
      </c>
      <c r="DM20" s="745"/>
      <c r="DN20" s="745"/>
      <c r="DO20" s="745"/>
      <c r="DP20" s="746"/>
      <c r="DQ20" s="744" t="s">
        <v>473</v>
      </c>
      <c r="DR20" s="745"/>
      <c r="DS20" s="745"/>
      <c r="DT20" s="745"/>
      <c r="DU20" s="746"/>
      <c r="DV20" s="741"/>
      <c r="DW20" s="742"/>
      <c r="DX20" s="742"/>
      <c r="DY20" s="742"/>
      <c r="DZ20" s="747"/>
      <c r="EA20" s="233"/>
    </row>
    <row r="21" spans="1:131" s="234" customFormat="1" ht="26.25" customHeight="1" thickBot="1" x14ac:dyDescent="0.2">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551</v>
      </c>
      <c r="BT21" s="742"/>
      <c r="BU21" s="742"/>
      <c r="BV21" s="742"/>
      <c r="BW21" s="742"/>
      <c r="BX21" s="742"/>
      <c r="BY21" s="742"/>
      <c r="BZ21" s="742"/>
      <c r="CA21" s="742"/>
      <c r="CB21" s="742"/>
      <c r="CC21" s="742"/>
      <c r="CD21" s="742"/>
      <c r="CE21" s="742"/>
      <c r="CF21" s="742"/>
      <c r="CG21" s="743"/>
      <c r="CH21" s="744">
        <v>118</v>
      </c>
      <c r="CI21" s="745"/>
      <c r="CJ21" s="745"/>
      <c r="CK21" s="745"/>
      <c r="CL21" s="746"/>
      <c r="CM21" s="744">
        <v>3463</v>
      </c>
      <c r="CN21" s="745"/>
      <c r="CO21" s="745"/>
      <c r="CP21" s="745"/>
      <c r="CQ21" s="746"/>
      <c r="CR21" s="744">
        <v>1695</v>
      </c>
      <c r="CS21" s="745"/>
      <c r="CT21" s="745"/>
      <c r="CU21" s="745"/>
      <c r="CV21" s="746"/>
      <c r="CW21" s="744">
        <v>198</v>
      </c>
      <c r="CX21" s="745"/>
      <c r="CY21" s="745"/>
      <c r="CZ21" s="745"/>
      <c r="DA21" s="746"/>
      <c r="DB21" s="744">
        <v>5109</v>
      </c>
      <c r="DC21" s="745"/>
      <c r="DD21" s="745"/>
      <c r="DE21" s="745"/>
      <c r="DF21" s="746"/>
      <c r="DG21" s="744" t="s">
        <v>473</v>
      </c>
      <c r="DH21" s="745"/>
      <c r="DI21" s="745"/>
      <c r="DJ21" s="745"/>
      <c r="DK21" s="746"/>
      <c r="DL21" s="744" t="s">
        <v>473</v>
      </c>
      <c r="DM21" s="745"/>
      <c r="DN21" s="745"/>
      <c r="DO21" s="745"/>
      <c r="DP21" s="746"/>
      <c r="DQ21" s="744" t="s">
        <v>473</v>
      </c>
      <c r="DR21" s="745"/>
      <c r="DS21" s="745"/>
      <c r="DT21" s="745"/>
      <c r="DU21" s="746"/>
      <c r="DV21" s="741"/>
      <c r="DW21" s="742"/>
      <c r="DX21" s="742"/>
      <c r="DY21" s="742"/>
      <c r="DZ21" s="747"/>
      <c r="EA21" s="233"/>
    </row>
    <row r="22" spans="1:131" s="234" customFormat="1" ht="26.25" customHeight="1" x14ac:dyDescent="0.15">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c r="BS22" s="741" t="s">
        <v>552</v>
      </c>
      <c r="BT22" s="742"/>
      <c r="BU22" s="742"/>
      <c r="BV22" s="742"/>
      <c r="BW22" s="742"/>
      <c r="BX22" s="742"/>
      <c r="BY22" s="742"/>
      <c r="BZ22" s="742"/>
      <c r="CA22" s="742"/>
      <c r="CB22" s="742"/>
      <c r="CC22" s="742"/>
      <c r="CD22" s="742"/>
      <c r="CE22" s="742"/>
      <c r="CF22" s="742"/>
      <c r="CG22" s="743"/>
      <c r="CH22" s="744">
        <v>0</v>
      </c>
      <c r="CI22" s="745"/>
      <c r="CJ22" s="745"/>
      <c r="CK22" s="745"/>
      <c r="CL22" s="746"/>
      <c r="CM22" s="744">
        <v>789</v>
      </c>
      <c r="CN22" s="745"/>
      <c r="CO22" s="745"/>
      <c r="CP22" s="745"/>
      <c r="CQ22" s="746"/>
      <c r="CR22" s="744">
        <v>393</v>
      </c>
      <c r="CS22" s="745"/>
      <c r="CT22" s="745"/>
      <c r="CU22" s="745"/>
      <c r="CV22" s="746"/>
      <c r="CW22" s="744">
        <v>0</v>
      </c>
      <c r="CX22" s="745"/>
      <c r="CY22" s="745"/>
      <c r="CZ22" s="745"/>
      <c r="DA22" s="746"/>
      <c r="DB22" s="744" t="s">
        <v>473</v>
      </c>
      <c r="DC22" s="745"/>
      <c r="DD22" s="745"/>
      <c r="DE22" s="745"/>
      <c r="DF22" s="746"/>
      <c r="DG22" s="744" t="s">
        <v>473</v>
      </c>
      <c r="DH22" s="745"/>
      <c r="DI22" s="745"/>
      <c r="DJ22" s="745"/>
      <c r="DK22" s="746"/>
      <c r="DL22" s="744" t="s">
        <v>473</v>
      </c>
      <c r="DM22" s="745"/>
      <c r="DN22" s="745"/>
      <c r="DO22" s="745"/>
      <c r="DP22" s="746"/>
      <c r="DQ22" s="744" t="s">
        <v>473</v>
      </c>
      <c r="DR22" s="745"/>
      <c r="DS22" s="745"/>
      <c r="DT22" s="745"/>
      <c r="DU22" s="746"/>
      <c r="DV22" s="741"/>
      <c r="DW22" s="742"/>
      <c r="DX22" s="742"/>
      <c r="DY22" s="742"/>
      <c r="DZ22" s="747"/>
      <c r="EA22" s="233"/>
    </row>
    <row r="23" spans="1:131" s="234" customFormat="1" ht="26.25" customHeight="1" thickBot="1" x14ac:dyDescent="0.2">
      <c r="A23" s="239" t="s">
        <v>365</v>
      </c>
      <c r="B23" s="757" t="s">
        <v>366</v>
      </c>
      <c r="C23" s="758"/>
      <c r="D23" s="758"/>
      <c r="E23" s="758"/>
      <c r="F23" s="758"/>
      <c r="G23" s="758"/>
      <c r="H23" s="758"/>
      <c r="I23" s="758"/>
      <c r="J23" s="758"/>
      <c r="K23" s="758"/>
      <c r="L23" s="758"/>
      <c r="M23" s="758"/>
      <c r="N23" s="758"/>
      <c r="O23" s="758"/>
      <c r="P23" s="759"/>
      <c r="Q23" s="760">
        <v>785928</v>
      </c>
      <c r="R23" s="761"/>
      <c r="S23" s="761"/>
      <c r="T23" s="761"/>
      <c r="U23" s="761"/>
      <c r="V23" s="761">
        <v>770093</v>
      </c>
      <c r="W23" s="761"/>
      <c r="X23" s="761"/>
      <c r="Y23" s="761"/>
      <c r="Z23" s="761"/>
      <c r="AA23" s="761">
        <v>15835</v>
      </c>
      <c r="AB23" s="761"/>
      <c r="AC23" s="761"/>
      <c r="AD23" s="761"/>
      <c r="AE23" s="762"/>
      <c r="AF23" s="763">
        <v>1092</v>
      </c>
      <c r="AG23" s="761"/>
      <c r="AH23" s="761"/>
      <c r="AI23" s="761"/>
      <c r="AJ23" s="764"/>
      <c r="AK23" s="765"/>
      <c r="AL23" s="766"/>
      <c r="AM23" s="766"/>
      <c r="AN23" s="766"/>
      <c r="AO23" s="766"/>
      <c r="AP23" s="761">
        <v>1249425</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553</v>
      </c>
      <c r="BT23" s="742"/>
      <c r="BU23" s="742"/>
      <c r="BV23" s="742"/>
      <c r="BW23" s="742"/>
      <c r="BX23" s="742"/>
      <c r="BY23" s="742"/>
      <c r="BZ23" s="742"/>
      <c r="CA23" s="742"/>
      <c r="CB23" s="742"/>
      <c r="CC23" s="742"/>
      <c r="CD23" s="742"/>
      <c r="CE23" s="742"/>
      <c r="CF23" s="742"/>
      <c r="CG23" s="743"/>
      <c r="CH23" s="744">
        <v>0</v>
      </c>
      <c r="CI23" s="745"/>
      <c r="CJ23" s="745"/>
      <c r="CK23" s="745"/>
      <c r="CL23" s="746"/>
      <c r="CM23" s="744">
        <v>575</v>
      </c>
      <c r="CN23" s="745"/>
      <c r="CO23" s="745"/>
      <c r="CP23" s="745"/>
      <c r="CQ23" s="746"/>
      <c r="CR23" s="744">
        <v>275</v>
      </c>
      <c r="CS23" s="745"/>
      <c r="CT23" s="745"/>
      <c r="CU23" s="745"/>
      <c r="CV23" s="746"/>
      <c r="CW23" s="744">
        <v>0</v>
      </c>
      <c r="CX23" s="745"/>
      <c r="CY23" s="745"/>
      <c r="CZ23" s="745"/>
      <c r="DA23" s="746"/>
      <c r="DB23" s="744" t="s">
        <v>473</v>
      </c>
      <c r="DC23" s="745"/>
      <c r="DD23" s="745"/>
      <c r="DE23" s="745"/>
      <c r="DF23" s="746"/>
      <c r="DG23" s="744" t="s">
        <v>473</v>
      </c>
      <c r="DH23" s="745"/>
      <c r="DI23" s="745"/>
      <c r="DJ23" s="745"/>
      <c r="DK23" s="746"/>
      <c r="DL23" s="744" t="s">
        <v>473</v>
      </c>
      <c r="DM23" s="745"/>
      <c r="DN23" s="745"/>
      <c r="DO23" s="745"/>
      <c r="DP23" s="746"/>
      <c r="DQ23" s="744" t="s">
        <v>473</v>
      </c>
      <c r="DR23" s="745"/>
      <c r="DS23" s="745"/>
      <c r="DT23" s="745"/>
      <c r="DU23" s="746"/>
      <c r="DV23" s="741"/>
      <c r="DW23" s="742"/>
      <c r="DX23" s="742"/>
      <c r="DY23" s="742"/>
      <c r="DZ23" s="747"/>
      <c r="EA23" s="233"/>
    </row>
    <row r="24" spans="1:131" s="234" customFormat="1" ht="26.25" customHeight="1" x14ac:dyDescent="0.15">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554</v>
      </c>
      <c r="BT24" s="742"/>
      <c r="BU24" s="742"/>
      <c r="BV24" s="742"/>
      <c r="BW24" s="742"/>
      <c r="BX24" s="742"/>
      <c r="BY24" s="742"/>
      <c r="BZ24" s="742"/>
      <c r="CA24" s="742"/>
      <c r="CB24" s="742"/>
      <c r="CC24" s="742"/>
      <c r="CD24" s="742"/>
      <c r="CE24" s="742"/>
      <c r="CF24" s="742"/>
      <c r="CG24" s="743"/>
      <c r="CH24" s="744">
        <v>-1</v>
      </c>
      <c r="CI24" s="745"/>
      <c r="CJ24" s="745"/>
      <c r="CK24" s="745"/>
      <c r="CL24" s="746"/>
      <c r="CM24" s="744">
        <v>972</v>
      </c>
      <c r="CN24" s="745"/>
      <c r="CO24" s="745"/>
      <c r="CP24" s="745"/>
      <c r="CQ24" s="746"/>
      <c r="CR24" s="744">
        <v>471</v>
      </c>
      <c r="CS24" s="745"/>
      <c r="CT24" s="745"/>
      <c r="CU24" s="745"/>
      <c r="CV24" s="746"/>
      <c r="CW24" s="744">
        <v>0</v>
      </c>
      <c r="CX24" s="745"/>
      <c r="CY24" s="745"/>
      <c r="CZ24" s="745"/>
      <c r="DA24" s="746"/>
      <c r="DB24" s="744" t="s">
        <v>473</v>
      </c>
      <c r="DC24" s="745"/>
      <c r="DD24" s="745"/>
      <c r="DE24" s="745"/>
      <c r="DF24" s="746"/>
      <c r="DG24" s="744" t="s">
        <v>473</v>
      </c>
      <c r="DH24" s="745"/>
      <c r="DI24" s="745"/>
      <c r="DJ24" s="745"/>
      <c r="DK24" s="746"/>
      <c r="DL24" s="744" t="s">
        <v>473</v>
      </c>
      <c r="DM24" s="745"/>
      <c r="DN24" s="745"/>
      <c r="DO24" s="745"/>
      <c r="DP24" s="746"/>
      <c r="DQ24" s="744" t="s">
        <v>473</v>
      </c>
      <c r="DR24" s="745"/>
      <c r="DS24" s="745"/>
      <c r="DT24" s="745"/>
      <c r="DU24" s="746"/>
      <c r="DV24" s="741"/>
      <c r="DW24" s="742"/>
      <c r="DX24" s="742"/>
      <c r="DY24" s="742"/>
      <c r="DZ24" s="747"/>
      <c r="EA24" s="233"/>
    </row>
    <row r="25" spans="1:131" ht="26.25" customHeight="1" thickBot="1" x14ac:dyDescent="0.2">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555</v>
      </c>
      <c r="BT25" s="742"/>
      <c r="BU25" s="742"/>
      <c r="BV25" s="742"/>
      <c r="BW25" s="742"/>
      <c r="BX25" s="742"/>
      <c r="BY25" s="742"/>
      <c r="BZ25" s="742"/>
      <c r="CA25" s="742"/>
      <c r="CB25" s="742"/>
      <c r="CC25" s="742"/>
      <c r="CD25" s="742"/>
      <c r="CE25" s="742"/>
      <c r="CF25" s="742"/>
      <c r="CG25" s="743"/>
      <c r="CH25" s="744">
        <v>0</v>
      </c>
      <c r="CI25" s="745"/>
      <c r="CJ25" s="745"/>
      <c r="CK25" s="745"/>
      <c r="CL25" s="746"/>
      <c r="CM25" s="744">
        <v>332</v>
      </c>
      <c r="CN25" s="745"/>
      <c r="CO25" s="745"/>
      <c r="CP25" s="745"/>
      <c r="CQ25" s="746"/>
      <c r="CR25" s="744">
        <v>156</v>
      </c>
      <c r="CS25" s="745"/>
      <c r="CT25" s="745"/>
      <c r="CU25" s="745"/>
      <c r="CV25" s="746"/>
      <c r="CW25" s="744">
        <v>0</v>
      </c>
      <c r="CX25" s="745"/>
      <c r="CY25" s="745"/>
      <c r="CZ25" s="745"/>
      <c r="DA25" s="746"/>
      <c r="DB25" s="744" t="s">
        <v>473</v>
      </c>
      <c r="DC25" s="745"/>
      <c r="DD25" s="745"/>
      <c r="DE25" s="745"/>
      <c r="DF25" s="746"/>
      <c r="DG25" s="744" t="s">
        <v>473</v>
      </c>
      <c r="DH25" s="745"/>
      <c r="DI25" s="745"/>
      <c r="DJ25" s="745"/>
      <c r="DK25" s="746"/>
      <c r="DL25" s="744" t="s">
        <v>473</v>
      </c>
      <c r="DM25" s="745"/>
      <c r="DN25" s="745"/>
      <c r="DO25" s="745"/>
      <c r="DP25" s="746"/>
      <c r="DQ25" s="744" t="s">
        <v>473</v>
      </c>
      <c r="DR25" s="745"/>
      <c r="DS25" s="745"/>
      <c r="DT25" s="745"/>
      <c r="DU25" s="746"/>
      <c r="DV25" s="741"/>
      <c r="DW25" s="742"/>
      <c r="DX25" s="742"/>
      <c r="DY25" s="742"/>
      <c r="DZ25" s="747"/>
      <c r="EA25" s="229"/>
    </row>
    <row r="26" spans="1:131" ht="26.25" customHeight="1" x14ac:dyDescent="0.15">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c r="BS26" s="741" t="s">
        <v>556</v>
      </c>
      <c r="BT26" s="742"/>
      <c r="BU26" s="742"/>
      <c r="BV26" s="742"/>
      <c r="BW26" s="742"/>
      <c r="BX26" s="742"/>
      <c r="BY26" s="742"/>
      <c r="BZ26" s="742"/>
      <c r="CA26" s="742"/>
      <c r="CB26" s="742"/>
      <c r="CC26" s="742"/>
      <c r="CD26" s="742"/>
      <c r="CE26" s="742"/>
      <c r="CF26" s="742"/>
      <c r="CG26" s="743"/>
      <c r="CH26" s="744">
        <v>-5</v>
      </c>
      <c r="CI26" s="745"/>
      <c r="CJ26" s="745"/>
      <c r="CK26" s="745"/>
      <c r="CL26" s="746"/>
      <c r="CM26" s="744">
        <v>905</v>
      </c>
      <c r="CN26" s="745"/>
      <c r="CO26" s="745"/>
      <c r="CP26" s="745"/>
      <c r="CQ26" s="746"/>
      <c r="CR26" s="744">
        <v>446</v>
      </c>
      <c r="CS26" s="745"/>
      <c r="CT26" s="745"/>
      <c r="CU26" s="745"/>
      <c r="CV26" s="746"/>
      <c r="CW26" s="744">
        <v>0</v>
      </c>
      <c r="CX26" s="745"/>
      <c r="CY26" s="745"/>
      <c r="CZ26" s="745"/>
      <c r="DA26" s="746"/>
      <c r="DB26" s="744" t="s">
        <v>473</v>
      </c>
      <c r="DC26" s="745"/>
      <c r="DD26" s="745"/>
      <c r="DE26" s="745"/>
      <c r="DF26" s="746"/>
      <c r="DG26" s="744" t="s">
        <v>473</v>
      </c>
      <c r="DH26" s="745"/>
      <c r="DI26" s="745"/>
      <c r="DJ26" s="745"/>
      <c r="DK26" s="746"/>
      <c r="DL26" s="744" t="s">
        <v>473</v>
      </c>
      <c r="DM26" s="745"/>
      <c r="DN26" s="745"/>
      <c r="DO26" s="745"/>
      <c r="DP26" s="746"/>
      <c r="DQ26" s="744" t="s">
        <v>473</v>
      </c>
      <c r="DR26" s="745"/>
      <c r="DS26" s="745"/>
      <c r="DT26" s="745"/>
      <c r="DU26" s="746"/>
      <c r="DV26" s="741"/>
      <c r="DW26" s="742"/>
      <c r="DX26" s="742"/>
      <c r="DY26" s="742"/>
      <c r="DZ26" s="747"/>
      <c r="EA26" s="229"/>
    </row>
    <row r="27" spans="1:131" ht="26.25" customHeight="1" thickBot="1" x14ac:dyDescent="0.2">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557</v>
      </c>
      <c r="BT27" s="742"/>
      <c r="BU27" s="742"/>
      <c r="BV27" s="742"/>
      <c r="BW27" s="742"/>
      <c r="BX27" s="742"/>
      <c r="BY27" s="742"/>
      <c r="BZ27" s="742"/>
      <c r="CA27" s="742"/>
      <c r="CB27" s="742"/>
      <c r="CC27" s="742"/>
      <c r="CD27" s="742"/>
      <c r="CE27" s="742"/>
      <c r="CF27" s="742"/>
      <c r="CG27" s="743"/>
      <c r="CH27" s="744">
        <v>8</v>
      </c>
      <c r="CI27" s="745"/>
      <c r="CJ27" s="745"/>
      <c r="CK27" s="745"/>
      <c r="CL27" s="746"/>
      <c r="CM27" s="744">
        <v>98</v>
      </c>
      <c r="CN27" s="745"/>
      <c r="CO27" s="745"/>
      <c r="CP27" s="745"/>
      <c r="CQ27" s="746"/>
      <c r="CR27" s="744">
        <v>30</v>
      </c>
      <c r="CS27" s="745"/>
      <c r="CT27" s="745"/>
      <c r="CU27" s="745"/>
      <c r="CV27" s="746"/>
      <c r="CW27" s="744">
        <v>0</v>
      </c>
      <c r="CX27" s="745"/>
      <c r="CY27" s="745"/>
      <c r="CZ27" s="745"/>
      <c r="DA27" s="746"/>
      <c r="DB27" s="744" t="s">
        <v>473</v>
      </c>
      <c r="DC27" s="745"/>
      <c r="DD27" s="745"/>
      <c r="DE27" s="745"/>
      <c r="DF27" s="746"/>
      <c r="DG27" s="744" t="s">
        <v>473</v>
      </c>
      <c r="DH27" s="745"/>
      <c r="DI27" s="745"/>
      <c r="DJ27" s="745"/>
      <c r="DK27" s="746"/>
      <c r="DL27" s="744" t="s">
        <v>473</v>
      </c>
      <c r="DM27" s="745"/>
      <c r="DN27" s="745"/>
      <c r="DO27" s="745"/>
      <c r="DP27" s="746"/>
      <c r="DQ27" s="744" t="s">
        <v>473</v>
      </c>
      <c r="DR27" s="745"/>
      <c r="DS27" s="745"/>
      <c r="DT27" s="745"/>
      <c r="DU27" s="746"/>
      <c r="DV27" s="741"/>
      <c r="DW27" s="742"/>
      <c r="DX27" s="742"/>
      <c r="DY27" s="742"/>
      <c r="DZ27" s="747"/>
      <c r="EA27" s="229"/>
    </row>
    <row r="28" spans="1:131" ht="26.25" customHeight="1" thickTop="1" x14ac:dyDescent="0.15">
      <c r="A28" s="241">
        <v>1</v>
      </c>
      <c r="B28" s="717" t="s">
        <v>377</v>
      </c>
      <c r="C28" s="718"/>
      <c r="D28" s="718"/>
      <c r="E28" s="718"/>
      <c r="F28" s="718"/>
      <c r="G28" s="718"/>
      <c r="H28" s="718"/>
      <c r="I28" s="718"/>
      <c r="J28" s="718"/>
      <c r="K28" s="718"/>
      <c r="L28" s="718"/>
      <c r="M28" s="718"/>
      <c r="N28" s="718"/>
      <c r="O28" s="718"/>
      <c r="P28" s="719"/>
      <c r="Q28" s="798">
        <v>153860</v>
      </c>
      <c r="R28" s="799"/>
      <c r="S28" s="799"/>
      <c r="T28" s="799"/>
      <c r="U28" s="799"/>
      <c r="V28" s="799">
        <v>151285</v>
      </c>
      <c r="W28" s="799"/>
      <c r="X28" s="799"/>
      <c r="Y28" s="799"/>
      <c r="Z28" s="799"/>
      <c r="AA28" s="799">
        <v>2574</v>
      </c>
      <c r="AB28" s="799"/>
      <c r="AC28" s="799"/>
      <c r="AD28" s="799"/>
      <c r="AE28" s="800"/>
      <c r="AF28" s="801">
        <v>2574</v>
      </c>
      <c r="AG28" s="799"/>
      <c r="AH28" s="799"/>
      <c r="AI28" s="799"/>
      <c r="AJ28" s="802"/>
      <c r="AK28" s="803">
        <v>9708</v>
      </c>
      <c r="AL28" s="804"/>
      <c r="AM28" s="804"/>
      <c r="AN28" s="804"/>
      <c r="AO28" s="804"/>
      <c r="AP28" s="804" t="s">
        <v>473</v>
      </c>
      <c r="AQ28" s="804"/>
      <c r="AR28" s="804"/>
      <c r="AS28" s="804"/>
      <c r="AT28" s="804"/>
      <c r="AU28" s="804" t="s">
        <v>473</v>
      </c>
      <c r="AV28" s="804"/>
      <c r="AW28" s="804"/>
      <c r="AX28" s="804"/>
      <c r="AY28" s="804"/>
      <c r="AZ28" s="805" t="s">
        <v>473</v>
      </c>
      <c r="BA28" s="805"/>
      <c r="BB28" s="805"/>
      <c r="BC28" s="805"/>
      <c r="BD28" s="805"/>
      <c r="BE28" s="796" t="s">
        <v>534</v>
      </c>
      <c r="BF28" s="796"/>
      <c r="BG28" s="796"/>
      <c r="BH28" s="796"/>
      <c r="BI28" s="797"/>
      <c r="BJ28" s="231"/>
      <c r="BK28" s="231"/>
      <c r="BL28" s="231"/>
      <c r="BM28" s="231"/>
      <c r="BN28" s="231"/>
      <c r="BO28" s="240"/>
      <c r="BP28" s="240"/>
      <c r="BQ28" s="237">
        <v>22</v>
      </c>
      <c r="BR28" s="238"/>
      <c r="BS28" s="741" t="s">
        <v>558</v>
      </c>
      <c r="BT28" s="742"/>
      <c r="BU28" s="742"/>
      <c r="BV28" s="742"/>
      <c r="BW28" s="742"/>
      <c r="BX28" s="742"/>
      <c r="BY28" s="742"/>
      <c r="BZ28" s="742"/>
      <c r="CA28" s="742"/>
      <c r="CB28" s="742"/>
      <c r="CC28" s="742"/>
      <c r="CD28" s="742"/>
      <c r="CE28" s="742"/>
      <c r="CF28" s="742"/>
      <c r="CG28" s="743"/>
      <c r="CH28" s="744">
        <v>48</v>
      </c>
      <c r="CI28" s="745"/>
      <c r="CJ28" s="745"/>
      <c r="CK28" s="745"/>
      <c r="CL28" s="746"/>
      <c r="CM28" s="744">
        <v>752</v>
      </c>
      <c r="CN28" s="745"/>
      <c r="CO28" s="745"/>
      <c r="CP28" s="745"/>
      <c r="CQ28" s="746"/>
      <c r="CR28" s="744">
        <v>1</v>
      </c>
      <c r="CS28" s="745"/>
      <c r="CT28" s="745"/>
      <c r="CU28" s="745"/>
      <c r="CV28" s="746"/>
      <c r="CW28" s="744">
        <v>146</v>
      </c>
      <c r="CX28" s="745"/>
      <c r="CY28" s="745"/>
      <c r="CZ28" s="745"/>
      <c r="DA28" s="746"/>
      <c r="DB28" s="744">
        <v>1203</v>
      </c>
      <c r="DC28" s="745"/>
      <c r="DD28" s="745"/>
      <c r="DE28" s="745"/>
      <c r="DF28" s="746"/>
      <c r="DG28" s="744" t="s">
        <v>473</v>
      </c>
      <c r="DH28" s="745"/>
      <c r="DI28" s="745"/>
      <c r="DJ28" s="745"/>
      <c r="DK28" s="746"/>
      <c r="DL28" s="744">
        <v>2467</v>
      </c>
      <c r="DM28" s="745"/>
      <c r="DN28" s="745"/>
      <c r="DO28" s="745"/>
      <c r="DP28" s="746"/>
      <c r="DQ28" s="744">
        <v>247</v>
      </c>
      <c r="DR28" s="745"/>
      <c r="DS28" s="745"/>
      <c r="DT28" s="745"/>
      <c r="DU28" s="746"/>
      <c r="DV28" s="741"/>
      <c r="DW28" s="742"/>
      <c r="DX28" s="742"/>
      <c r="DY28" s="742"/>
      <c r="DZ28" s="747"/>
      <c r="EA28" s="229"/>
    </row>
    <row r="29" spans="1:131" ht="26.25" customHeight="1" x14ac:dyDescent="0.15">
      <c r="A29" s="241">
        <v>2</v>
      </c>
      <c r="B29" s="748" t="s">
        <v>378</v>
      </c>
      <c r="C29" s="749"/>
      <c r="D29" s="749"/>
      <c r="E29" s="749"/>
      <c r="F29" s="749"/>
      <c r="G29" s="749"/>
      <c r="H29" s="749"/>
      <c r="I29" s="749"/>
      <c r="J29" s="749"/>
      <c r="K29" s="749"/>
      <c r="L29" s="749"/>
      <c r="M29" s="749"/>
      <c r="N29" s="749"/>
      <c r="O29" s="749"/>
      <c r="P29" s="750"/>
      <c r="Q29" s="751">
        <v>5576</v>
      </c>
      <c r="R29" s="752"/>
      <c r="S29" s="752"/>
      <c r="T29" s="752"/>
      <c r="U29" s="752"/>
      <c r="V29" s="752">
        <v>5165</v>
      </c>
      <c r="W29" s="752"/>
      <c r="X29" s="752"/>
      <c r="Y29" s="752"/>
      <c r="Z29" s="752"/>
      <c r="AA29" s="752">
        <v>412</v>
      </c>
      <c r="AB29" s="752"/>
      <c r="AC29" s="752"/>
      <c r="AD29" s="752"/>
      <c r="AE29" s="753"/>
      <c r="AF29" s="794" t="s">
        <v>118</v>
      </c>
      <c r="AG29" s="752"/>
      <c r="AH29" s="752"/>
      <c r="AI29" s="752"/>
      <c r="AJ29" s="795"/>
      <c r="AK29" s="810">
        <v>212</v>
      </c>
      <c r="AL29" s="806"/>
      <c r="AM29" s="806"/>
      <c r="AN29" s="806"/>
      <c r="AO29" s="806"/>
      <c r="AP29" s="806">
        <v>3366</v>
      </c>
      <c r="AQ29" s="806"/>
      <c r="AR29" s="806"/>
      <c r="AS29" s="806"/>
      <c r="AT29" s="806"/>
      <c r="AU29" s="806" t="s">
        <v>473</v>
      </c>
      <c r="AV29" s="806"/>
      <c r="AW29" s="806"/>
      <c r="AX29" s="806"/>
      <c r="AY29" s="806"/>
      <c r="AZ29" s="807" t="s">
        <v>473</v>
      </c>
      <c r="BA29" s="807"/>
      <c r="BB29" s="807"/>
      <c r="BC29" s="807"/>
      <c r="BD29" s="807"/>
      <c r="BE29" s="808" t="s">
        <v>379</v>
      </c>
      <c r="BF29" s="808"/>
      <c r="BG29" s="808"/>
      <c r="BH29" s="808"/>
      <c r="BI29" s="809"/>
      <c r="BJ29" s="231"/>
      <c r="BK29" s="231"/>
      <c r="BL29" s="231"/>
      <c r="BM29" s="231"/>
      <c r="BN29" s="231"/>
      <c r="BO29" s="240"/>
      <c r="BP29" s="240"/>
      <c r="BQ29" s="237">
        <v>23</v>
      </c>
      <c r="BR29" s="238"/>
      <c r="BS29" s="741" t="s">
        <v>559</v>
      </c>
      <c r="BT29" s="742"/>
      <c r="BU29" s="742"/>
      <c r="BV29" s="742"/>
      <c r="BW29" s="742"/>
      <c r="BX29" s="742"/>
      <c r="BY29" s="742"/>
      <c r="BZ29" s="742"/>
      <c r="CA29" s="742"/>
      <c r="CB29" s="742"/>
      <c r="CC29" s="742"/>
      <c r="CD29" s="742"/>
      <c r="CE29" s="742"/>
      <c r="CF29" s="742"/>
      <c r="CG29" s="743"/>
      <c r="CH29" s="744">
        <v>-6</v>
      </c>
      <c r="CI29" s="745"/>
      <c r="CJ29" s="745"/>
      <c r="CK29" s="745"/>
      <c r="CL29" s="746"/>
      <c r="CM29" s="744">
        <v>381</v>
      </c>
      <c r="CN29" s="745"/>
      <c r="CO29" s="745"/>
      <c r="CP29" s="745"/>
      <c r="CQ29" s="746"/>
      <c r="CR29" s="744">
        <v>382</v>
      </c>
      <c r="CS29" s="745"/>
      <c r="CT29" s="745"/>
      <c r="CU29" s="745"/>
      <c r="CV29" s="746"/>
      <c r="CW29" s="744">
        <v>15</v>
      </c>
      <c r="CX29" s="745"/>
      <c r="CY29" s="745"/>
      <c r="CZ29" s="745"/>
      <c r="DA29" s="746"/>
      <c r="DB29" s="744">
        <v>20</v>
      </c>
      <c r="DC29" s="745"/>
      <c r="DD29" s="745"/>
      <c r="DE29" s="745"/>
      <c r="DF29" s="746"/>
      <c r="DG29" s="744" t="s">
        <v>473</v>
      </c>
      <c r="DH29" s="745"/>
      <c r="DI29" s="745"/>
      <c r="DJ29" s="745"/>
      <c r="DK29" s="746"/>
      <c r="DL29" s="744" t="s">
        <v>473</v>
      </c>
      <c r="DM29" s="745"/>
      <c r="DN29" s="745"/>
      <c r="DO29" s="745"/>
      <c r="DP29" s="746"/>
      <c r="DQ29" s="744" t="s">
        <v>473</v>
      </c>
      <c r="DR29" s="745"/>
      <c r="DS29" s="745"/>
      <c r="DT29" s="745"/>
      <c r="DU29" s="746"/>
      <c r="DV29" s="741"/>
      <c r="DW29" s="742"/>
      <c r="DX29" s="742"/>
      <c r="DY29" s="742"/>
      <c r="DZ29" s="747"/>
      <c r="EA29" s="229"/>
    </row>
    <row r="30" spans="1:131" ht="26.25" customHeight="1" x14ac:dyDescent="0.15">
      <c r="A30" s="241">
        <v>3</v>
      </c>
      <c r="B30" s="748" t="s">
        <v>380</v>
      </c>
      <c r="C30" s="749"/>
      <c r="D30" s="749"/>
      <c r="E30" s="749"/>
      <c r="F30" s="749"/>
      <c r="G30" s="749"/>
      <c r="H30" s="749"/>
      <c r="I30" s="749"/>
      <c r="J30" s="749"/>
      <c r="K30" s="749"/>
      <c r="L30" s="749"/>
      <c r="M30" s="749"/>
      <c r="N30" s="749"/>
      <c r="O30" s="749"/>
      <c r="P30" s="750"/>
      <c r="Q30" s="751">
        <v>1062</v>
      </c>
      <c r="R30" s="752"/>
      <c r="S30" s="752"/>
      <c r="T30" s="752"/>
      <c r="U30" s="752"/>
      <c r="V30" s="752">
        <v>862</v>
      </c>
      <c r="W30" s="752"/>
      <c r="X30" s="752"/>
      <c r="Y30" s="752"/>
      <c r="Z30" s="752"/>
      <c r="AA30" s="752">
        <v>199</v>
      </c>
      <c r="AB30" s="752"/>
      <c r="AC30" s="752"/>
      <c r="AD30" s="752"/>
      <c r="AE30" s="753"/>
      <c r="AF30" s="794">
        <v>643</v>
      </c>
      <c r="AG30" s="752"/>
      <c r="AH30" s="752"/>
      <c r="AI30" s="752"/>
      <c r="AJ30" s="795"/>
      <c r="AK30" s="810">
        <v>13</v>
      </c>
      <c r="AL30" s="806"/>
      <c r="AM30" s="806"/>
      <c r="AN30" s="806"/>
      <c r="AO30" s="806"/>
      <c r="AP30" s="806">
        <v>1461</v>
      </c>
      <c r="AQ30" s="806"/>
      <c r="AR30" s="806"/>
      <c r="AS30" s="806"/>
      <c r="AT30" s="806"/>
      <c r="AU30" s="806">
        <v>853</v>
      </c>
      <c r="AV30" s="806"/>
      <c r="AW30" s="806"/>
      <c r="AX30" s="806"/>
      <c r="AY30" s="806"/>
      <c r="AZ30" s="807" t="s">
        <v>473</v>
      </c>
      <c r="BA30" s="807"/>
      <c r="BB30" s="807"/>
      <c r="BC30" s="807"/>
      <c r="BD30" s="807"/>
      <c r="BE30" s="808" t="s">
        <v>379</v>
      </c>
      <c r="BF30" s="808"/>
      <c r="BG30" s="808"/>
      <c r="BH30" s="808"/>
      <c r="BI30" s="809"/>
      <c r="BJ30" s="231"/>
      <c r="BK30" s="231"/>
      <c r="BL30" s="231"/>
      <c r="BM30" s="231"/>
      <c r="BN30" s="231"/>
      <c r="BO30" s="240"/>
      <c r="BP30" s="240"/>
      <c r="BQ30" s="237">
        <v>24</v>
      </c>
      <c r="BR30" s="238"/>
      <c r="BS30" s="741" t="s">
        <v>560</v>
      </c>
      <c r="BT30" s="742"/>
      <c r="BU30" s="742"/>
      <c r="BV30" s="742"/>
      <c r="BW30" s="742"/>
      <c r="BX30" s="742"/>
      <c r="BY30" s="742"/>
      <c r="BZ30" s="742"/>
      <c r="CA30" s="742"/>
      <c r="CB30" s="742"/>
      <c r="CC30" s="742"/>
      <c r="CD30" s="742"/>
      <c r="CE30" s="742"/>
      <c r="CF30" s="742"/>
      <c r="CG30" s="743"/>
      <c r="CH30" s="744">
        <v>4</v>
      </c>
      <c r="CI30" s="745"/>
      <c r="CJ30" s="745"/>
      <c r="CK30" s="745"/>
      <c r="CL30" s="746"/>
      <c r="CM30" s="744">
        <v>107</v>
      </c>
      <c r="CN30" s="745"/>
      <c r="CO30" s="745"/>
      <c r="CP30" s="745"/>
      <c r="CQ30" s="746"/>
      <c r="CR30" s="744">
        <v>6</v>
      </c>
      <c r="CS30" s="745"/>
      <c r="CT30" s="745"/>
      <c r="CU30" s="745"/>
      <c r="CV30" s="746"/>
      <c r="CW30" s="744">
        <v>0</v>
      </c>
      <c r="CX30" s="745"/>
      <c r="CY30" s="745"/>
      <c r="CZ30" s="745"/>
      <c r="DA30" s="746"/>
      <c r="DB30" s="744" t="s">
        <v>473</v>
      </c>
      <c r="DC30" s="745"/>
      <c r="DD30" s="745"/>
      <c r="DE30" s="745"/>
      <c r="DF30" s="746"/>
      <c r="DG30" s="744" t="s">
        <v>473</v>
      </c>
      <c r="DH30" s="745"/>
      <c r="DI30" s="745"/>
      <c r="DJ30" s="745"/>
      <c r="DK30" s="746"/>
      <c r="DL30" s="744" t="s">
        <v>473</v>
      </c>
      <c r="DM30" s="745"/>
      <c r="DN30" s="745"/>
      <c r="DO30" s="745"/>
      <c r="DP30" s="746"/>
      <c r="DQ30" s="744" t="s">
        <v>473</v>
      </c>
      <c r="DR30" s="745"/>
      <c r="DS30" s="745"/>
      <c r="DT30" s="745"/>
      <c r="DU30" s="746"/>
      <c r="DV30" s="741"/>
      <c r="DW30" s="742"/>
      <c r="DX30" s="742"/>
      <c r="DY30" s="742"/>
      <c r="DZ30" s="747"/>
      <c r="EA30" s="229"/>
    </row>
    <row r="31" spans="1:131" ht="26.25" customHeight="1" x14ac:dyDescent="0.15">
      <c r="A31" s="241">
        <v>4</v>
      </c>
      <c r="B31" s="748" t="s">
        <v>381</v>
      </c>
      <c r="C31" s="749"/>
      <c r="D31" s="749"/>
      <c r="E31" s="749"/>
      <c r="F31" s="749"/>
      <c r="G31" s="749"/>
      <c r="H31" s="749"/>
      <c r="I31" s="749"/>
      <c r="J31" s="749"/>
      <c r="K31" s="749"/>
      <c r="L31" s="749"/>
      <c r="M31" s="749"/>
      <c r="N31" s="749"/>
      <c r="O31" s="749"/>
      <c r="P31" s="750"/>
      <c r="Q31" s="751">
        <v>216</v>
      </c>
      <c r="R31" s="752"/>
      <c r="S31" s="752"/>
      <c r="T31" s="752"/>
      <c r="U31" s="752"/>
      <c r="V31" s="752">
        <v>216</v>
      </c>
      <c r="W31" s="752"/>
      <c r="X31" s="752"/>
      <c r="Y31" s="752"/>
      <c r="Z31" s="752"/>
      <c r="AA31" s="752">
        <v>0</v>
      </c>
      <c r="AB31" s="752"/>
      <c r="AC31" s="752"/>
      <c r="AD31" s="752"/>
      <c r="AE31" s="753"/>
      <c r="AF31" s="794">
        <v>0</v>
      </c>
      <c r="AG31" s="752"/>
      <c r="AH31" s="752"/>
      <c r="AI31" s="752"/>
      <c r="AJ31" s="795"/>
      <c r="AK31" s="810">
        <v>54</v>
      </c>
      <c r="AL31" s="806"/>
      <c r="AM31" s="806"/>
      <c r="AN31" s="806"/>
      <c r="AO31" s="806"/>
      <c r="AP31" s="806">
        <v>86</v>
      </c>
      <c r="AQ31" s="806"/>
      <c r="AR31" s="806"/>
      <c r="AS31" s="806"/>
      <c r="AT31" s="806"/>
      <c r="AU31" s="806">
        <v>54</v>
      </c>
      <c r="AV31" s="806"/>
      <c r="AW31" s="806"/>
      <c r="AX31" s="806"/>
      <c r="AY31" s="806"/>
      <c r="AZ31" s="807" t="s">
        <v>473</v>
      </c>
      <c r="BA31" s="807"/>
      <c r="BB31" s="807"/>
      <c r="BC31" s="807"/>
      <c r="BD31" s="807"/>
      <c r="BE31" s="808" t="s">
        <v>382</v>
      </c>
      <c r="BF31" s="808"/>
      <c r="BG31" s="808"/>
      <c r="BH31" s="808"/>
      <c r="BI31" s="809"/>
      <c r="BJ31" s="231"/>
      <c r="BK31" s="231"/>
      <c r="BL31" s="231"/>
      <c r="BM31" s="231"/>
      <c r="BN31" s="231"/>
      <c r="BO31" s="240"/>
      <c r="BP31" s="240"/>
      <c r="BQ31" s="237">
        <v>25</v>
      </c>
      <c r="BR31" s="238"/>
      <c r="BS31" s="741" t="s">
        <v>561</v>
      </c>
      <c r="BT31" s="742"/>
      <c r="BU31" s="742"/>
      <c r="BV31" s="742"/>
      <c r="BW31" s="742"/>
      <c r="BX31" s="742"/>
      <c r="BY31" s="742"/>
      <c r="BZ31" s="742"/>
      <c r="CA31" s="742"/>
      <c r="CB31" s="742"/>
      <c r="CC31" s="742"/>
      <c r="CD31" s="742"/>
      <c r="CE31" s="742"/>
      <c r="CF31" s="742"/>
      <c r="CG31" s="743"/>
      <c r="CH31" s="744">
        <v>-30</v>
      </c>
      <c r="CI31" s="745"/>
      <c r="CJ31" s="745"/>
      <c r="CK31" s="745"/>
      <c r="CL31" s="746"/>
      <c r="CM31" s="744">
        <v>1690</v>
      </c>
      <c r="CN31" s="745"/>
      <c r="CO31" s="745"/>
      <c r="CP31" s="745"/>
      <c r="CQ31" s="746"/>
      <c r="CR31" s="744">
        <v>1601</v>
      </c>
      <c r="CS31" s="745"/>
      <c r="CT31" s="745"/>
      <c r="CU31" s="745"/>
      <c r="CV31" s="746"/>
      <c r="CW31" s="744">
        <v>0</v>
      </c>
      <c r="CX31" s="745"/>
      <c r="CY31" s="745"/>
      <c r="CZ31" s="745"/>
      <c r="DA31" s="746"/>
      <c r="DB31" s="744" t="s">
        <v>473</v>
      </c>
      <c r="DC31" s="745"/>
      <c r="DD31" s="745"/>
      <c r="DE31" s="745"/>
      <c r="DF31" s="746"/>
      <c r="DG31" s="744" t="s">
        <v>473</v>
      </c>
      <c r="DH31" s="745"/>
      <c r="DI31" s="745"/>
      <c r="DJ31" s="745"/>
      <c r="DK31" s="746"/>
      <c r="DL31" s="744" t="s">
        <v>473</v>
      </c>
      <c r="DM31" s="745"/>
      <c r="DN31" s="745"/>
      <c r="DO31" s="745"/>
      <c r="DP31" s="746"/>
      <c r="DQ31" s="744" t="s">
        <v>473</v>
      </c>
      <c r="DR31" s="745"/>
      <c r="DS31" s="745"/>
      <c r="DT31" s="745"/>
      <c r="DU31" s="746"/>
      <c r="DV31" s="741"/>
      <c r="DW31" s="742"/>
      <c r="DX31" s="742"/>
      <c r="DY31" s="742"/>
      <c r="DZ31" s="747"/>
      <c r="EA31" s="229"/>
    </row>
    <row r="32" spans="1:131" ht="26.25" customHeight="1" x14ac:dyDescent="0.15">
      <c r="A32" s="241">
        <v>5</v>
      </c>
      <c r="B32" s="748" t="s">
        <v>383</v>
      </c>
      <c r="C32" s="749"/>
      <c r="D32" s="749"/>
      <c r="E32" s="749"/>
      <c r="F32" s="749"/>
      <c r="G32" s="749"/>
      <c r="H32" s="749"/>
      <c r="I32" s="749"/>
      <c r="J32" s="749"/>
      <c r="K32" s="749"/>
      <c r="L32" s="749"/>
      <c r="M32" s="749"/>
      <c r="N32" s="749"/>
      <c r="O32" s="749"/>
      <c r="P32" s="750"/>
      <c r="Q32" s="751">
        <v>2747</v>
      </c>
      <c r="R32" s="752"/>
      <c r="S32" s="752"/>
      <c r="T32" s="752"/>
      <c r="U32" s="752"/>
      <c r="V32" s="752">
        <v>2709</v>
      </c>
      <c r="W32" s="752"/>
      <c r="X32" s="752"/>
      <c r="Y32" s="752"/>
      <c r="Z32" s="752"/>
      <c r="AA32" s="752">
        <v>38</v>
      </c>
      <c r="AB32" s="752"/>
      <c r="AC32" s="752"/>
      <c r="AD32" s="752"/>
      <c r="AE32" s="753"/>
      <c r="AF32" s="794">
        <v>4953</v>
      </c>
      <c r="AG32" s="752"/>
      <c r="AH32" s="752"/>
      <c r="AI32" s="752"/>
      <c r="AJ32" s="795"/>
      <c r="AK32" s="810">
        <v>158</v>
      </c>
      <c r="AL32" s="806"/>
      <c r="AM32" s="806"/>
      <c r="AN32" s="806"/>
      <c r="AO32" s="806"/>
      <c r="AP32" s="806">
        <v>9136</v>
      </c>
      <c r="AQ32" s="806"/>
      <c r="AR32" s="806"/>
      <c r="AS32" s="806"/>
      <c r="AT32" s="806"/>
      <c r="AU32" s="806">
        <v>2321</v>
      </c>
      <c r="AV32" s="806"/>
      <c r="AW32" s="806"/>
      <c r="AX32" s="806"/>
      <c r="AY32" s="806"/>
      <c r="AZ32" s="807" t="s">
        <v>473</v>
      </c>
      <c r="BA32" s="807"/>
      <c r="BB32" s="807"/>
      <c r="BC32" s="807"/>
      <c r="BD32" s="807"/>
      <c r="BE32" s="808" t="s">
        <v>382</v>
      </c>
      <c r="BF32" s="808"/>
      <c r="BG32" s="808"/>
      <c r="BH32" s="808"/>
      <c r="BI32" s="809"/>
      <c r="BJ32" s="231"/>
      <c r="BK32" s="231"/>
      <c r="BL32" s="231"/>
      <c r="BM32" s="231"/>
      <c r="BN32" s="231"/>
      <c r="BO32" s="240"/>
      <c r="BP32" s="240"/>
      <c r="BQ32" s="237">
        <v>26</v>
      </c>
      <c r="BR32" s="238"/>
      <c r="BS32" s="741" t="s">
        <v>562</v>
      </c>
      <c r="BT32" s="742"/>
      <c r="BU32" s="742"/>
      <c r="BV32" s="742"/>
      <c r="BW32" s="742"/>
      <c r="BX32" s="742"/>
      <c r="BY32" s="742"/>
      <c r="BZ32" s="742"/>
      <c r="CA32" s="742"/>
      <c r="CB32" s="742"/>
      <c r="CC32" s="742"/>
      <c r="CD32" s="742"/>
      <c r="CE32" s="742"/>
      <c r="CF32" s="742"/>
      <c r="CG32" s="743"/>
      <c r="CH32" s="744">
        <v>231</v>
      </c>
      <c r="CI32" s="745"/>
      <c r="CJ32" s="745"/>
      <c r="CK32" s="745"/>
      <c r="CL32" s="746"/>
      <c r="CM32" s="744">
        <v>11736</v>
      </c>
      <c r="CN32" s="745"/>
      <c r="CO32" s="745"/>
      <c r="CP32" s="745"/>
      <c r="CQ32" s="746"/>
      <c r="CR32" s="744">
        <v>51</v>
      </c>
      <c r="CS32" s="745"/>
      <c r="CT32" s="745"/>
      <c r="CU32" s="745"/>
      <c r="CV32" s="746"/>
      <c r="CW32" s="744">
        <v>691</v>
      </c>
      <c r="CX32" s="745"/>
      <c r="CY32" s="745"/>
      <c r="CZ32" s="745"/>
      <c r="DA32" s="746"/>
      <c r="DB32" s="744">
        <v>23451</v>
      </c>
      <c r="DC32" s="745"/>
      <c r="DD32" s="745"/>
      <c r="DE32" s="745"/>
      <c r="DF32" s="746"/>
      <c r="DG32" s="744" t="s">
        <v>473</v>
      </c>
      <c r="DH32" s="745"/>
      <c r="DI32" s="745"/>
      <c r="DJ32" s="745"/>
      <c r="DK32" s="746"/>
      <c r="DL32" s="744">
        <v>1601</v>
      </c>
      <c r="DM32" s="745"/>
      <c r="DN32" s="745"/>
      <c r="DO32" s="745"/>
      <c r="DP32" s="746"/>
      <c r="DQ32" s="744">
        <v>1441</v>
      </c>
      <c r="DR32" s="745"/>
      <c r="DS32" s="745"/>
      <c r="DT32" s="745"/>
      <c r="DU32" s="746"/>
      <c r="DV32" s="741"/>
      <c r="DW32" s="742"/>
      <c r="DX32" s="742"/>
      <c r="DY32" s="742"/>
      <c r="DZ32" s="747"/>
      <c r="EA32" s="229"/>
    </row>
    <row r="33" spans="1:131" ht="26.25" customHeight="1" x14ac:dyDescent="0.15">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c r="BS33" s="741" t="s">
        <v>563</v>
      </c>
      <c r="BT33" s="742"/>
      <c r="BU33" s="742"/>
      <c r="BV33" s="742"/>
      <c r="BW33" s="742"/>
      <c r="BX33" s="742"/>
      <c r="BY33" s="742"/>
      <c r="BZ33" s="742"/>
      <c r="CA33" s="742"/>
      <c r="CB33" s="742"/>
      <c r="CC33" s="742"/>
      <c r="CD33" s="742"/>
      <c r="CE33" s="742"/>
      <c r="CF33" s="742"/>
      <c r="CG33" s="743"/>
      <c r="CH33" s="744">
        <v>81</v>
      </c>
      <c r="CI33" s="745"/>
      <c r="CJ33" s="745"/>
      <c r="CK33" s="745"/>
      <c r="CL33" s="746"/>
      <c r="CM33" s="744">
        <v>1798</v>
      </c>
      <c r="CN33" s="745"/>
      <c r="CO33" s="745"/>
      <c r="CP33" s="745"/>
      <c r="CQ33" s="746"/>
      <c r="CR33" s="744">
        <v>10</v>
      </c>
      <c r="CS33" s="745"/>
      <c r="CT33" s="745"/>
      <c r="CU33" s="745"/>
      <c r="CV33" s="746"/>
      <c r="CW33" s="744">
        <v>0</v>
      </c>
      <c r="CX33" s="745"/>
      <c r="CY33" s="745"/>
      <c r="CZ33" s="745"/>
      <c r="DA33" s="746"/>
      <c r="DB33" s="744" t="s">
        <v>473</v>
      </c>
      <c r="DC33" s="745"/>
      <c r="DD33" s="745"/>
      <c r="DE33" s="745"/>
      <c r="DF33" s="746"/>
      <c r="DG33" s="744" t="s">
        <v>473</v>
      </c>
      <c r="DH33" s="745"/>
      <c r="DI33" s="745"/>
      <c r="DJ33" s="745"/>
      <c r="DK33" s="746"/>
      <c r="DL33" s="744" t="s">
        <v>473</v>
      </c>
      <c r="DM33" s="745"/>
      <c r="DN33" s="745"/>
      <c r="DO33" s="745"/>
      <c r="DP33" s="746"/>
      <c r="DQ33" s="744" t="s">
        <v>473</v>
      </c>
      <c r="DR33" s="745"/>
      <c r="DS33" s="745"/>
      <c r="DT33" s="745"/>
      <c r="DU33" s="746"/>
      <c r="DV33" s="741"/>
      <c r="DW33" s="742"/>
      <c r="DX33" s="742"/>
      <c r="DY33" s="742"/>
      <c r="DZ33" s="747"/>
      <c r="EA33" s="229"/>
    </row>
    <row r="34" spans="1:131" ht="26.25" customHeight="1" x14ac:dyDescent="0.15">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t="s">
        <v>564</v>
      </c>
      <c r="BT34" s="742"/>
      <c r="BU34" s="742"/>
      <c r="BV34" s="742"/>
      <c r="BW34" s="742"/>
      <c r="BX34" s="742"/>
      <c r="BY34" s="742"/>
      <c r="BZ34" s="742"/>
      <c r="CA34" s="742"/>
      <c r="CB34" s="742"/>
      <c r="CC34" s="742"/>
      <c r="CD34" s="742"/>
      <c r="CE34" s="742"/>
      <c r="CF34" s="742"/>
      <c r="CG34" s="743"/>
      <c r="CH34" s="744" t="s">
        <v>473</v>
      </c>
      <c r="CI34" s="745"/>
      <c r="CJ34" s="745"/>
      <c r="CK34" s="745"/>
      <c r="CL34" s="746"/>
      <c r="CM34" s="744" t="s">
        <v>473</v>
      </c>
      <c r="CN34" s="745"/>
      <c r="CO34" s="745"/>
      <c r="CP34" s="745"/>
      <c r="CQ34" s="746"/>
      <c r="CR34" s="744">
        <v>1029</v>
      </c>
      <c r="CS34" s="745"/>
      <c r="CT34" s="745"/>
      <c r="CU34" s="745"/>
      <c r="CV34" s="746"/>
      <c r="CW34" s="744" t="s">
        <v>473</v>
      </c>
      <c r="CX34" s="745"/>
      <c r="CY34" s="745"/>
      <c r="CZ34" s="745"/>
      <c r="DA34" s="746"/>
      <c r="DB34" s="744" t="s">
        <v>473</v>
      </c>
      <c r="DC34" s="745"/>
      <c r="DD34" s="745"/>
      <c r="DE34" s="745"/>
      <c r="DF34" s="746"/>
      <c r="DG34" s="744" t="s">
        <v>473</v>
      </c>
      <c r="DH34" s="745"/>
      <c r="DI34" s="745"/>
      <c r="DJ34" s="745"/>
      <c r="DK34" s="746"/>
      <c r="DL34" s="744" t="s">
        <v>473</v>
      </c>
      <c r="DM34" s="745"/>
      <c r="DN34" s="745"/>
      <c r="DO34" s="745"/>
      <c r="DP34" s="746"/>
      <c r="DQ34" s="744" t="s">
        <v>473</v>
      </c>
      <c r="DR34" s="745"/>
      <c r="DS34" s="745"/>
      <c r="DT34" s="745"/>
      <c r="DU34" s="746"/>
      <c r="DV34" s="741"/>
      <c r="DW34" s="742"/>
      <c r="DX34" s="742"/>
      <c r="DY34" s="742"/>
      <c r="DZ34" s="747"/>
      <c r="EA34" s="229"/>
    </row>
    <row r="35" spans="1:131" ht="26.25" customHeight="1" x14ac:dyDescent="0.15">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t="s">
        <v>565</v>
      </c>
      <c r="BT35" s="742"/>
      <c r="BU35" s="742"/>
      <c r="BV35" s="742"/>
      <c r="BW35" s="742"/>
      <c r="BX35" s="742"/>
      <c r="BY35" s="742"/>
      <c r="BZ35" s="742"/>
      <c r="CA35" s="742"/>
      <c r="CB35" s="742"/>
      <c r="CC35" s="742"/>
      <c r="CD35" s="742"/>
      <c r="CE35" s="742"/>
      <c r="CF35" s="742"/>
      <c r="CG35" s="743"/>
      <c r="CH35" s="744">
        <v>3</v>
      </c>
      <c r="CI35" s="745"/>
      <c r="CJ35" s="745"/>
      <c r="CK35" s="745"/>
      <c r="CL35" s="746"/>
      <c r="CM35" s="744">
        <v>5293</v>
      </c>
      <c r="CN35" s="745"/>
      <c r="CO35" s="745"/>
      <c r="CP35" s="745"/>
      <c r="CQ35" s="746"/>
      <c r="CR35" s="744">
        <v>7</v>
      </c>
      <c r="CS35" s="745"/>
      <c r="CT35" s="745"/>
      <c r="CU35" s="745"/>
      <c r="CV35" s="746"/>
      <c r="CW35" s="744">
        <v>0</v>
      </c>
      <c r="CX35" s="745"/>
      <c r="CY35" s="745"/>
      <c r="CZ35" s="745"/>
      <c r="DA35" s="746"/>
      <c r="DB35" s="744">
        <v>1061</v>
      </c>
      <c r="DC35" s="745"/>
      <c r="DD35" s="745"/>
      <c r="DE35" s="745"/>
      <c r="DF35" s="746"/>
      <c r="DG35" s="744" t="s">
        <v>473</v>
      </c>
      <c r="DH35" s="745"/>
      <c r="DI35" s="745"/>
      <c r="DJ35" s="745"/>
      <c r="DK35" s="746"/>
      <c r="DL35" s="744" t="s">
        <v>473</v>
      </c>
      <c r="DM35" s="745"/>
      <c r="DN35" s="745"/>
      <c r="DO35" s="745"/>
      <c r="DP35" s="746"/>
      <c r="DQ35" s="744" t="s">
        <v>473</v>
      </c>
      <c r="DR35" s="745"/>
      <c r="DS35" s="745"/>
      <c r="DT35" s="745"/>
      <c r="DU35" s="746"/>
      <c r="DV35" s="741"/>
      <c r="DW35" s="742"/>
      <c r="DX35" s="742"/>
      <c r="DY35" s="742"/>
      <c r="DZ35" s="747"/>
      <c r="EA35" s="229"/>
    </row>
    <row r="36" spans="1:131" ht="26.25" customHeight="1" x14ac:dyDescent="0.15">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t="s">
        <v>566</v>
      </c>
      <c r="BT36" s="742"/>
      <c r="BU36" s="742"/>
      <c r="BV36" s="742"/>
      <c r="BW36" s="742"/>
      <c r="BX36" s="742"/>
      <c r="BY36" s="742"/>
      <c r="BZ36" s="742"/>
      <c r="CA36" s="742"/>
      <c r="CB36" s="742"/>
      <c r="CC36" s="742"/>
      <c r="CD36" s="742"/>
      <c r="CE36" s="742"/>
      <c r="CF36" s="742"/>
      <c r="CG36" s="743"/>
      <c r="CH36" s="744">
        <v>411</v>
      </c>
      <c r="CI36" s="745"/>
      <c r="CJ36" s="745"/>
      <c r="CK36" s="745"/>
      <c r="CL36" s="746"/>
      <c r="CM36" s="744">
        <v>25362</v>
      </c>
      <c r="CN36" s="745"/>
      <c r="CO36" s="745"/>
      <c r="CP36" s="745"/>
      <c r="CQ36" s="746"/>
      <c r="CR36" s="744">
        <v>6895</v>
      </c>
      <c r="CS36" s="745"/>
      <c r="CT36" s="745"/>
      <c r="CU36" s="745"/>
      <c r="CV36" s="746"/>
      <c r="CW36" s="744">
        <v>0</v>
      </c>
      <c r="CX36" s="745"/>
      <c r="CY36" s="745"/>
      <c r="CZ36" s="745"/>
      <c r="DA36" s="746"/>
      <c r="DB36" s="744" t="s">
        <v>473</v>
      </c>
      <c r="DC36" s="745"/>
      <c r="DD36" s="745"/>
      <c r="DE36" s="745"/>
      <c r="DF36" s="746"/>
      <c r="DG36" s="744">
        <v>32</v>
      </c>
      <c r="DH36" s="745"/>
      <c r="DI36" s="745"/>
      <c r="DJ36" s="745"/>
      <c r="DK36" s="746"/>
      <c r="DL36" s="744" t="s">
        <v>473</v>
      </c>
      <c r="DM36" s="745"/>
      <c r="DN36" s="745"/>
      <c r="DO36" s="745"/>
      <c r="DP36" s="746"/>
      <c r="DQ36" s="744" t="s">
        <v>473</v>
      </c>
      <c r="DR36" s="745"/>
      <c r="DS36" s="745"/>
      <c r="DT36" s="745"/>
      <c r="DU36" s="746"/>
      <c r="DV36" s="741"/>
      <c r="DW36" s="742"/>
      <c r="DX36" s="742"/>
      <c r="DY36" s="742"/>
      <c r="DZ36" s="747"/>
      <c r="EA36" s="229"/>
    </row>
    <row r="37" spans="1:131" ht="26.25" customHeight="1" x14ac:dyDescent="0.15">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567</v>
      </c>
      <c r="BT37" s="742"/>
      <c r="BU37" s="742"/>
      <c r="BV37" s="742"/>
      <c r="BW37" s="742"/>
      <c r="BX37" s="742"/>
      <c r="BY37" s="742"/>
      <c r="BZ37" s="742"/>
      <c r="CA37" s="742"/>
      <c r="CB37" s="742"/>
      <c r="CC37" s="742"/>
      <c r="CD37" s="742"/>
      <c r="CE37" s="742"/>
      <c r="CF37" s="742"/>
      <c r="CG37" s="743"/>
      <c r="CH37" s="744">
        <v>2</v>
      </c>
      <c r="CI37" s="745"/>
      <c r="CJ37" s="745"/>
      <c r="CK37" s="745"/>
      <c r="CL37" s="746"/>
      <c r="CM37" s="744">
        <v>5377</v>
      </c>
      <c r="CN37" s="745"/>
      <c r="CO37" s="745"/>
      <c r="CP37" s="745"/>
      <c r="CQ37" s="746"/>
      <c r="CR37" s="744">
        <v>50</v>
      </c>
      <c r="CS37" s="745"/>
      <c r="CT37" s="745"/>
      <c r="CU37" s="745"/>
      <c r="CV37" s="746"/>
      <c r="CW37" s="744">
        <v>0</v>
      </c>
      <c r="CX37" s="745"/>
      <c r="CY37" s="745"/>
      <c r="CZ37" s="745"/>
      <c r="DA37" s="746"/>
      <c r="DB37" s="744">
        <v>2200</v>
      </c>
      <c r="DC37" s="745"/>
      <c r="DD37" s="745"/>
      <c r="DE37" s="745"/>
      <c r="DF37" s="746"/>
      <c r="DG37" s="744" t="s">
        <v>473</v>
      </c>
      <c r="DH37" s="745"/>
      <c r="DI37" s="745"/>
      <c r="DJ37" s="745"/>
      <c r="DK37" s="746"/>
      <c r="DL37" s="744" t="s">
        <v>473</v>
      </c>
      <c r="DM37" s="745"/>
      <c r="DN37" s="745"/>
      <c r="DO37" s="745"/>
      <c r="DP37" s="746"/>
      <c r="DQ37" s="744" t="s">
        <v>473</v>
      </c>
      <c r="DR37" s="745"/>
      <c r="DS37" s="745"/>
      <c r="DT37" s="745"/>
      <c r="DU37" s="746"/>
      <c r="DV37" s="741"/>
      <c r="DW37" s="742"/>
      <c r="DX37" s="742"/>
      <c r="DY37" s="742"/>
      <c r="DZ37" s="747"/>
      <c r="EA37" s="229"/>
    </row>
    <row r="38" spans="1:131" ht="26.25" customHeight="1" x14ac:dyDescent="0.15">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568</v>
      </c>
      <c r="BT38" s="742"/>
      <c r="BU38" s="742"/>
      <c r="BV38" s="742"/>
      <c r="BW38" s="742"/>
      <c r="BX38" s="742"/>
      <c r="BY38" s="742"/>
      <c r="BZ38" s="742"/>
      <c r="CA38" s="742"/>
      <c r="CB38" s="742"/>
      <c r="CC38" s="742"/>
      <c r="CD38" s="742"/>
      <c r="CE38" s="742"/>
      <c r="CF38" s="742"/>
      <c r="CG38" s="743"/>
      <c r="CH38" s="744">
        <v>4</v>
      </c>
      <c r="CI38" s="745"/>
      <c r="CJ38" s="745"/>
      <c r="CK38" s="745"/>
      <c r="CL38" s="746"/>
      <c r="CM38" s="744">
        <v>12298</v>
      </c>
      <c r="CN38" s="745"/>
      <c r="CO38" s="745"/>
      <c r="CP38" s="745"/>
      <c r="CQ38" s="746"/>
      <c r="CR38" s="744">
        <v>4190</v>
      </c>
      <c r="CS38" s="745"/>
      <c r="CT38" s="745"/>
      <c r="CU38" s="745"/>
      <c r="CV38" s="746"/>
      <c r="CW38" s="744">
        <v>45</v>
      </c>
      <c r="CX38" s="745"/>
      <c r="CY38" s="745"/>
      <c r="CZ38" s="745"/>
      <c r="DA38" s="746"/>
      <c r="DB38" s="744" t="s">
        <v>473</v>
      </c>
      <c r="DC38" s="745"/>
      <c r="DD38" s="745"/>
      <c r="DE38" s="745"/>
      <c r="DF38" s="746"/>
      <c r="DG38" s="744" t="s">
        <v>473</v>
      </c>
      <c r="DH38" s="745"/>
      <c r="DI38" s="745"/>
      <c r="DJ38" s="745"/>
      <c r="DK38" s="746"/>
      <c r="DL38" s="744" t="s">
        <v>473</v>
      </c>
      <c r="DM38" s="745"/>
      <c r="DN38" s="745"/>
      <c r="DO38" s="745"/>
      <c r="DP38" s="746"/>
      <c r="DQ38" s="744" t="s">
        <v>473</v>
      </c>
      <c r="DR38" s="745"/>
      <c r="DS38" s="745"/>
      <c r="DT38" s="745"/>
      <c r="DU38" s="746"/>
      <c r="DV38" s="741"/>
      <c r="DW38" s="742"/>
      <c r="DX38" s="742"/>
      <c r="DY38" s="742"/>
      <c r="DZ38" s="747"/>
      <c r="EA38" s="229"/>
    </row>
    <row r="39" spans="1:131" ht="26.25" customHeight="1" x14ac:dyDescent="0.15">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t="s">
        <v>569</v>
      </c>
      <c r="BT39" s="742"/>
      <c r="BU39" s="742"/>
      <c r="BV39" s="742"/>
      <c r="BW39" s="742"/>
      <c r="BX39" s="742"/>
      <c r="BY39" s="742"/>
      <c r="BZ39" s="742"/>
      <c r="CA39" s="742"/>
      <c r="CB39" s="742"/>
      <c r="CC39" s="742"/>
      <c r="CD39" s="742"/>
      <c r="CE39" s="742"/>
      <c r="CF39" s="742"/>
      <c r="CG39" s="743"/>
      <c r="CH39" s="744">
        <v>-4</v>
      </c>
      <c r="CI39" s="745"/>
      <c r="CJ39" s="745"/>
      <c r="CK39" s="745"/>
      <c r="CL39" s="746"/>
      <c r="CM39" s="744">
        <v>38</v>
      </c>
      <c r="CN39" s="745"/>
      <c r="CO39" s="745"/>
      <c r="CP39" s="745"/>
      <c r="CQ39" s="746"/>
      <c r="CR39" s="744">
        <v>2</v>
      </c>
      <c r="CS39" s="745"/>
      <c r="CT39" s="745"/>
      <c r="CU39" s="745"/>
      <c r="CV39" s="746"/>
      <c r="CW39" s="744">
        <v>28</v>
      </c>
      <c r="CX39" s="745"/>
      <c r="CY39" s="745"/>
      <c r="CZ39" s="745"/>
      <c r="DA39" s="746"/>
      <c r="DB39" s="744" t="s">
        <v>473</v>
      </c>
      <c r="DC39" s="745"/>
      <c r="DD39" s="745"/>
      <c r="DE39" s="745"/>
      <c r="DF39" s="746"/>
      <c r="DG39" s="744" t="s">
        <v>473</v>
      </c>
      <c r="DH39" s="745"/>
      <c r="DI39" s="745"/>
      <c r="DJ39" s="745"/>
      <c r="DK39" s="746"/>
      <c r="DL39" s="744" t="s">
        <v>473</v>
      </c>
      <c r="DM39" s="745"/>
      <c r="DN39" s="745"/>
      <c r="DO39" s="745"/>
      <c r="DP39" s="746"/>
      <c r="DQ39" s="744" t="s">
        <v>473</v>
      </c>
      <c r="DR39" s="745"/>
      <c r="DS39" s="745"/>
      <c r="DT39" s="745"/>
      <c r="DU39" s="746"/>
      <c r="DV39" s="741"/>
      <c r="DW39" s="742"/>
      <c r="DX39" s="742"/>
      <c r="DY39" s="742"/>
      <c r="DZ39" s="747"/>
      <c r="EA39" s="229"/>
    </row>
    <row r="40" spans="1:131" ht="26.25" customHeight="1" x14ac:dyDescent="0.15">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t="s">
        <v>570</v>
      </c>
      <c r="BT40" s="742"/>
      <c r="BU40" s="742"/>
      <c r="BV40" s="742"/>
      <c r="BW40" s="742"/>
      <c r="BX40" s="742"/>
      <c r="BY40" s="742"/>
      <c r="BZ40" s="742"/>
      <c r="CA40" s="742"/>
      <c r="CB40" s="742"/>
      <c r="CC40" s="742"/>
      <c r="CD40" s="742"/>
      <c r="CE40" s="742"/>
      <c r="CF40" s="742"/>
      <c r="CG40" s="743"/>
      <c r="CH40" s="744">
        <v>0</v>
      </c>
      <c r="CI40" s="745"/>
      <c r="CJ40" s="745"/>
      <c r="CK40" s="745"/>
      <c r="CL40" s="746"/>
      <c r="CM40" s="744">
        <v>71</v>
      </c>
      <c r="CN40" s="745"/>
      <c r="CO40" s="745"/>
      <c r="CP40" s="745"/>
      <c r="CQ40" s="746"/>
      <c r="CR40" s="744">
        <v>15</v>
      </c>
      <c r="CS40" s="745"/>
      <c r="CT40" s="745"/>
      <c r="CU40" s="745"/>
      <c r="CV40" s="746"/>
      <c r="CW40" s="744">
        <v>0</v>
      </c>
      <c r="CX40" s="745"/>
      <c r="CY40" s="745"/>
      <c r="CZ40" s="745"/>
      <c r="DA40" s="746"/>
      <c r="DB40" s="744" t="s">
        <v>473</v>
      </c>
      <c r="DC40" s="745"/>
      <c r="DD40" s="745"/>
      <c r="DE40" s="745"/>
      <c r="DF40" s="746"/>
      <c r="DG40" s="744" t="s">
        <v>473</v>
      </c>
      <c r="DH40" s="745"/>
      <c r="DI40" s="745"/>
      <c r="DJ40" s="745"/>
      <c r="DK40" s="746"/>
      <c r="DL40" s="744" t="s">
        <v>473</v>
      </c>
      <c r="DM40" s="745"/>
      <c r="DN40" s="745"/>
      <c r="DO40" s="745"/>
      <c r="DP40" s="746"/>
      <c r="DQ40" s="744" t="s">
        <v>473</v>
      </c>
      <c r="DR40" s="745"/>
      <c r="DS40" s="745"/>
      <c r="DT40" s="745"/>
      <c r="DU40" s="746"/>
      <c r="DV40" s="741"/>
      <c r="DW40" s="742"/>
      <c r="DX40" s="742"/>
      <c r="DY40" s="742"/>
      <c r="DZ40" s="747"/>
      <c r="EA40" s="229"/>
    </row>
    <row r="41" spans="1:131" ht="26.25" customHeight="1" x14ac:dyDescent="0.15">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t="s">
        <v>571</v>
      </c>
      <c r="BT41" s="742"/>
      <c r="BU41" s="742"/>
      <c r="BV41" s="742"/>
      <c r="BW41" s="742"/>
      <c r="BX41" s="742"/>
      <c r="BY41" s="742"/>
      <c r="BZ41" s="742"/>
      <c r="CA41" s="742"/>
      <c r="CB41" s="742"/>
      <c r="CC41" s="742"/>
      <c r="CD41" s="742"/>
      <c r="CE41" s="742"/>
      <c r="CF41" s="742"/>
      <c r="CG41" s="743"/>
      <c r="CH41" s="744">
        <v>-1</v>
      </c>
      <c r="CI41" s="745"/>
      <c r="CJ41" s="745"/>
      <c r="CK41" s="745"/>
      <c r="CL41" s="746"/>
      <c r="CM41" s="744">
        <v>810</v>
      </c>
      <c r="CN41" s="745"/>
      <c r="CO41" s="745"/>
      <c r="CP41" s="745"/>
      <c r="CQ41" s="746"/>
      <c r="CR41" s="744">
        <v>555</v>
      </c>
      <c r="CS41" s="745"/>
      <c r="CT41" s="745"/>
      <c r="CU41" s="745"/>
      <c r="CV41" s="746"/>
      <c r="CW41" s="744">
        <v>5</v>
      </c>
      <c r="CX41" s="745"/>
      <c r="CY41" s="745"/>
      <c r="CZ41" s="745"/>
      <c r="DA41" s="746"/>
      <c r="DB41" s="744" t="s">
        <v>473</v>
      </c>
      <c r="DC41" s="745"/>
      <c r="DD41" s="745"/>
      <c r="DE41" s="745"/>
      <c r="DF41" s="746"/>
      <c r="DG41" s="744" t="s">
        <v>473</v>
      </c>
      <c r="DH41" s="745"/>
      <c r="DI41" s="745"/>
      <c r="DJ41" s="745"/>
      <c r="DK41" s="746"/>
      <c r="DL41" s="744" t="s">
        <v>473</v>
      </c>
      <c r="DM41" s="745"/>
      <c r="DN41" s="745"/>
      <c r="DO41" s="745"/>
      <c r="DP41" s="746"/>
      <c r="DQ41" s="744" t="s">
        <v>473</v>
      </c>
      <c r="DR41" s="745"/>
      <c r="DS41" s="745"/>
      <c r="DT41" s="745"/>
      <c r="DU41" s="746"/>
      <c r="DV41" s="741"/>
      <c r="DW41" s="742"/>
      <c r="DX41" s="742"/>
      <c r="DY41" s="742"/>
      <c r="DZ41" s="747"/>
      <c r="EA41" s="229"/>
    </row>
    <row r="42" spans="1:131" ht="26.25" customHeight="1" x14ac:dyDescent="0.15">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t="s">
        <v>572</v>
      </c>
      <c r="BT42" s="742"/>
      <c r="BU42" s="742"/>
      <c r="BV42" s="742"/>
      <c r="BW42" s="742"/>
      <c r="BX42" s="742"/>
      <c r="BY42" s="742"/>
      <c r="BZ42" s="742"/>
      <c r="CA42" s="742"/>
      <c r="CB42" s="742"/>
      <c r="CC42" s="742"/>
      <c r="CD42" s="742"/>
      <c r="CE42" s="742"/>
      <c r="CF42" s="742"/>
      <c r="CG42" s="743"/>
      <c r="CH42" s="744">
        <v>19</v>
      </c>
      <c r="CI42" s="745"/>
      <c r="CJ42" s="745"/>
      <c r="CK42" s="745"/>
      <c r="CL42" s="746"/>
      <c r="CM42" s="744">
        <v>61</v>
      </c>
      <c r="CN42" s="745"/>
      <c r="CO42" s="745"/>
      <c r="CP42" s="745"/>
      <c r="CQ42" s="746"/>
      <c r="CR42" s="744">
        <v>8</v>
      </c>
      <c r="CS42" s="745"/>
      <c r="CT42" s="745"/>
      <c r="CU42" s="745"/>
      <c r="CV42" s="746"/>
      <c r="CW42" s="744">
        <v>360</v>
      </c>
      <c r="CX42" s="745"/>
      <c r="CY42" s="745"/>
      <c r="CZ42" s="745"/>
      <c r="DA42" s="746"/>
      <c r="DB42" s="744" t="s">
        <v>473</v>
      </c>
      <c r="DC42" s="745"/>
      <c r="DD42" s="745"/>
      <c r="DE42" s="745"/>
      <c r="DF42" s="746"/>
      <c r="DG42" s="744" t="s">
        <v>473</v>
      </c>
      <c r="DH42" s="745"/>
      <c r="DI42" s="745"/>
      <c r="DJ42" s="745"/>
      <c r="DK42" s="746"/>
      <c r="DL42" s="744" t="s">
        <v>473</v>
      </c>
      <c r="DM42" s="745"/>
      <c r="DN42" s="745"/>
      <c r="DO42" s="745"/>
      <c r="DP42" s="746"/>
      <c r="DQ42" s="744" t="s">
        <v>473</v>
      </c>
      <c r="DR42" s="745"/>
      <c r="DS42" s="745"/>
      <c r="DT42" s="745"/>
      <c r="DU42" s="746"/>
      <c r="DV42" s="741"/>
      <c r="DW42" s="742"/>
      <c r="DX42" s="742"/>
      <c r="DY42" s="742"/>
      <c r="DZ42" s="747"/>
      <c r="EA42" s="229"/>
    </row>
    <row r="43" spans="1:131" ht="26.25" customHeight="1" x14ac:dyDescent="0.15">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t="s">
        <v>573</v>
      </c>
      <c r="BT43" s="742"/>
      <c r="BU43" s="742"/>
      <c r="BV43" s="742"/>
      <c r="BW43" s="742"/>
      <c r="BX43" s="742"/>
      <c r="BY43" s="742"/>
      <c r="BZ43" s="742"/>
      <c r="CA43" s="742"/>
      <c r="CB43" s="742"/>
      <c r="CC43" s="742"/>
      <c r="CD43" s="742"/>
      <c r="CE43" s="742"/>
      <c r="CF43" s="742"/>
      <c r="CG43" s="743"/>
      <c r="CH43" s="744">
        <v>104</v>
      </c>
      <c r="CI43" s="745"/>
      <c r="CJ43" s="745"/>
      <c r="CK43" s="745"/>
      <c r="CL43" s="746"/>
      <c r="CM43" s="744">
        <v>16597</v>
      </c>
      <c r="CN43" s="745"/>
      <c r="CO43" s="745"/>
      <c r="CP43" s="745"/>
      <c r="CQ43" s="746"/>
      <c r="CR43" s="744">
        <v>15567</v>
      </c>
      <c r="CS43" s="745"/>
      <c r="CT43" s="745"/>
      <c r="CU43" s="745"/>
      <c r="CV43" s="746"/>
      <c r="CW43" s="744">
        <v>2142</v>
      </c>
      <c r="CX43" s="745"/>
      <c r="CY43" s="745"/>
      <c r="CZ43" s="745"/>
      <c r="DA43" s="746"/>
      <c r="DB43" s="744" t="s">
        <v>473</v>
      </c>
      <c r="DC43" s="745"/>
      <c r="DD43" s="745"/>
      <c r="DE43" s="745"/>
      <c r="DF43" s="746"/>
      <c r="DG43" s="744" t="s">
        <v>473</v>
      </c>
      <c r="DH43" s="745"/>
      <c r="DI43" s="745"/>
      <c r="DJ43" s="745"/>
      <c r="DK43" s="746"/>
      <c r="DL43" s="744" t="s">
        <v>473</v>
      </c>
      <c r="DM43" s="745"/>
      <c r="DN43" s="745"/>
      <c r="DO43" s="745"/>
      <c r="DP43" s="746"/>
      <c r="DQ43" s="744" t="s">
        <v>473</v>
      </c>
      <c r="DR43" s="745"/>
      <c r="DS43" s="745"/>
      <c r="DT43" s="745"/>
      <c r="DU43" s="746"/>
      <c r="DV43" s="741"/>
      <c r="DW43" s="742"/>
      <c r="DX43" s="742"/>
      <c r="DY43" s="742"/>
      <c r="DZ43" s="747"/>
      <c r="EA43" s="229"/>
    </row>
    <row r="44" spans="1:131" ht="26.25" customHeight="1" x14ac:dyDescent="0.15">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t="s">
        <v>574</v>
      </c>
      <c r="BT44" s="742"/>
      <c r="BU44" s="742"/>
      <c r="BV44" s="742"/>
      <c r="BW44" s="742"/>
      <c r="BX44" s="742"/>
      <c r="BY44" s="742"/>
      <c r="BZ44" s="742"/>
      <c r="CA44" s="742"/>
      <c r="CB44" s="742"/>
      <c r="CC44" s="742"/>
      <c r="CD44" s="742"/>
      <c r="CE44" s="742"/>
      <c r="CF44" s="742"/>
      <c r="CG44" s="743"/>
      <c r="CH44" s="744">
        <v>-9</v>
      </c>
      <c r="CI44" s="745"/>
      <c r="CJ44" s="745"/>
      <c r="CK44" s="745"/>
      <c r="CL44" s="746"/>
      <c r="CM44" s="744">
        <v>541</v>
      </c>
      <c r="CN44" s="745"/>
      <c r="CO44" s="745"/>
      <c r="CP44" s="745"/>
      <c r="CQ44" s="746"/>
      <c r="CR44" s="744">
        <v>52</v>
      </c>
      <c r="CS44" s="745"/>
      <c r="CT44" s="745"/>
      <c r="CU44" s="745"/>
      <c r="CV44" s="746"/>
      <c r="CW44" s="744">
        <v>120</v>
      </c>
      <c r="CX44" s="745"/>
      <c r="CY44" s="745"/>
      <c r="CZ44" s="745"/>
      <c r="DA44" s="746"/>
      <c r="DB44" s="744" t="s">
        <v>473</v>
      </c>
      <c r="DC44" s="745"/>
      <c r="DD44" s="745"/>
      <c r="DE44" s="745"/>
      <c r="DF44" s="746"/>
      <c r="DG44" s="744" t="s">
        <v>473</v>
      </c>
      <c r="DH44" s="745"/>
      <c r="DI44" s="745"/>
      <c r="DJ44" s="745"/>
      <c r="DK44" s="746"/>
      <c r="DL44" s="744" t="s">
        <v>473</v>
      </c>
      <c r="DM44" s="745"/>
      <c r="DN44" s="745"/>
      <c r="DO44" s="745"/>
      <c r="DP44" s="746"/>
      <c r="DQ44" s="744" t="s">
        <v>473</v>
      </c>
      <c r="DR44" s="745"/>
      <c r="DS44" s="745"/>
      <c r="DT44" s="745"/>
      <c r="DU44" s="746"/>
      <c r="DV44" s="741"/>
      <c r="DW44" s="742"/>
      <c r="DX44" s="742"/>
      <c r="DY44" s="742"/>
      <c r="DZ44" s="747"/>
      <c r="EA44" s="229"/>
    </row>
    <row r="45" spans="1:131" ht="26.25" customHeight="1" x14ac:dyDescent="0.15">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t="s">
        <v>579</v>
      </c>
      <c r="BT45" s="742"/>
      <c r="BU45" s="742"/>
      <c r="BV45" s="742"/>
      <c r="BW45" s="742"/>
      <c r="BX45" s="742"/>
      <c r="BY45" s="742"/>
      <c r="BZ45" s="742"/>
      <c r="CA45" s="742"/>
      <c r="CB45" s="742"/>
      <c r="CC45" s="742"/>
      <c r="CD45" s="742"/>
      <c r="CE45" s="742"/>
      <c r="CF45" s="742"/>
      <c r="CG45" s="743"/>
      <c r="CH45" s="744">
        <v>-8</v>
      </c>
      <c r="CI45" s="745"/>
      <c r="CJ45" s="745"/>
      <c r="CK45" s="745"/>
      <c r="CL45" s="746"/>
      <c r="CM45" s="744">
        <v>27</v>
      </c>
      <c r="CN45" s="745"/>
      <c r="CO45" s="745"/>
      <c r="CP45" s="745"/>
      <c r="CQ45" s="746"/>
      <c r="CR45" s="744">
        <v>90</v>
      </c>
      <c r="CS45" s="745"/>
      <c r="CT45" s="745"/>
      <c r="CU45" s="745"/>
      <c r="CV45" s="746"/>
      <c r="CW45" s="744">
        <v>0</v>
      </c>
      <c r="CX45" s="745"/>
      <c r="CY45" s="745"/>
      <c r="CZ45" s="745"/>
      <c r="DA45" s="746"/>
      <c r="DB45" s="744" t="s">
        <v>473</v>
      </c>
      <c r="DC45" s="745"/>
      <c r="DD45" s="745"/>
      <c r="DE45" s="745"/>
      <c r="DF45" s="746"/>
      <c r="DG45" s="744" t="s">
        <v>473</v>
      </c>
      <c r="DH45" s="745"/>
      <c r="DI45" s="745"/>
      <c r="DJ45" s="745"/>
      <c r="DK45" s="746"/>
      <c r="DL45" s="744" t="s">
        <v>473</v>
      </c>
      <c r="DM45" s="745"/>
      <c r="DN45" s="745"/>
      <c r="DO45" s="745"/>
      <c r="DP45" s="746"/>
      <c r="DQ45" s="744" t="s">
        <v>473</v>
      </c>
      <c r="DR45" s="745"/>
      <c r="DS45" s="745"/>
      <c r="DT45" s="745"/>
      <c r="DU45" s="746"/>
      <c r="DV45" s="741"/>
      <c r="DW45" s="742"/>
      <c r="DX45" s="742"/>
      <c r="DY45" s="742"/>
      <c r="DZ45" s="747"/>
      <c r="EA45" s="229"/>
    </row>
    <row r="46" spans="1:131" ht="26.25" customHeight="1" x14ac:dyDescent="0.15">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t="s">
        <v>575</v>
      </c>
      <c r="BT46" s="742"/>
      <c r="BU46" s="742"/>
      <c r="BV46" s="742"/>
      <c r="BW46" s="742"/>
      <c r="BX46" s="742"/>
      <c r="BY46" s="742"/>
      <c r="BZ46" s="742"/>
      <c r="CA46" s="742"/>
      <c r="CB46" s="742"/>
      <c r="CC46" s="742"/>
      <c r="CD46" s="742"/>
      <c r="CE46" s="742"/>
      <c r="CF46" s="742"/>
      <c r="CG46" s="743"/>
      <c r="CH46" s="744">
        <v>0</v>
      </c>
      <c r="CI46" s="745"/>
      <c r="CJ46" s="745"/>
      <c r="CK46" s="745"/>
      <c r="CL46" s="746"/>
      <c r="CM46" s="744">
        <v>558</v>
      </c>
      <c r="CN46" s="745"/>
      <c r="CO46" s="745"/>
      <c r="CP46" s="745"/>
      <c r="CQ46" s="746"/>
      <c r="CR46" s="744">
        <v>258</v>
      </c>
      <c r="CS46" s="745"/>
      <c r="CT46" s="745"/>
      <c r="CU46" s="745"/>
      <c r="CV46" s="746"/>
      <c r="CW46" s="744" t="s">
        <v>473</v>
      </c>
      <c r="CX46" s="745"/>
      <c r="CY46" s="745"/>
      <c r="CZ46" s="745"/>
      <c r="DA46" s="746"/>
      <c r="DB46" s="744" t="s">
        <v>473</v>
      </c>
      <c r="DC46" s="745"/>
      <c r="DD46" s="745"/>
      <c r="DE46" s="745"/>
      <c r="DF46" s="746"/>
      <c r="DG46" s="744" t="s">
        <v>473</v>
      </c>
      <c r="DH46" s="745"/>
      <c r="DI46" s="745"/>
      <c r="DJ46" s="745"/>
      <c r="DK46" s="746"/>
      <c r="DL46" s="744" t="s">
        <v>473</v>
      </c>
      <c r="DM46" s="745"/>
      <c r="DN46" s="745"/>
      <c r="DO46" s="745"/>
      <c r="DP46" s="746"/>
      <c r="DQ46" s="744" t="s">
        <v>473</v>
      </c>
      <c r="DR46" s="745"/>
      <c r="DS46" s="745"/>
      <c r="DT46" s="745"/>
      <c r="DU46" s="746"/>
      <c r="DV46" s="741"/>
      <c r="DW46" s="742"/>
      <c r="DX46" s="742"/>
      <c r="DY46" s="742"/>
      <c r="DZ46" s="747"/>
      <c r="EA46" s="229"/>
    </row>
    <row r="47" spans="1:131" ht="26.25" customHeight="1" x14ac:dyDescent="0.15">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t="s">
        <v>576</v>
      </c>
      <c r="BT47" s="742"/>
      <c r="BU47" s="742"/>
      <c r="BV47" s="742"/>
      <c r="BW47" s="742"/>
      <c r="BX47" s="742"/>
      <c r="BY47" s="742"/>
      <c r="BZ47" s="742"/>
      <c r="CA47" s="742"/>
      <c r="CB47" s="742"/>
      <c r="CC47" s="742"/>
      <c r="CD47" s="742"/>
      <c r="CE47" s="742"/>
      <c r="CF47" s="742"/>
      <c r="CG47" s="743"/>
      <c r="CH47" s="744">
        <v>-31</v>
      </c>
      <c r="CI47" s="745"/>
      <c r="CJ47" s="745"/>
      <c r="CK47" s="745"/>
      <c r="CL47" s="746"/>
      <c r="CM47" s="744">
        <v>748</v>
      </c>
      <c r="CN47" s="745"/>
      <c r="CO47" s="745"/>
      <c r="CP47" s="745"/>
      <c r="CQ47" s="746"/>
      <c r="CR47" s="744">
        <v>369</v>
      </c>
      <c r="CS47" s="745"/>
      <c r="CT47" s="745"/>
      <c r="CU47" s="745"/>
      <c r="CV47" s="746"/>
      <c r="CW47" s="744" t="s">
        <v>473</v>
      </c>
      <c r="CX47" s="745"/>
      <c r="CY47" s="745"/>
      <c r="CZ47" s="745"/>
      <c r="DA47" s="746"/>
      <c r="DB47" s="744" t="s">
        <v>473</v>
      </c>
      <c r="DC47" s="745"/>
      <c r="DD47" s="745"/>
      <c r="DE47" s="745"/>
      <c r="DF47" s="746"/>
      <c r="DG47" s="744" t="s">
        <v>473</v>
      </c>
      <c r="DH47" s="745"/>
      <c r="DI47" s="745"/>
      <c r="DJ47" s="745"/>
      <c r="DK47" s="746"/>
      <c r="DL47" s="744" t="s">
        <v>473</v>
      </c>
      <c r="DM47" s="745"/>
      <c r="DN47" s="745"/>
      <c r="DO47" s="745"/>
      <c r="DP47" s="746"/>
      <c r="DQ47" s="744" t="s">
        <v>473</v>
      </c>
      <c r="DR47" s="745"/>
      <c r="DS47" s="745"/>
      <c r="DT47" s="745"/>
      <c r="DU47" s="746"/>
      <c r="DV47" s="741"/>
      <c r="DW47" s="742"/>
      <c r="DX47" s="742"/>
      <c r="DY47" s="742"/>
      <c r="DZ47" s="747"/>
      <c r="EA47" s="229"/>
    </row>
    <row r="48" spans="1:131" ht="26.25" customHeight="1" x14ac:dyDescent="0.15">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t="s">
        <v>577</v>
      </c>
      <c r="BT48" s="742"/>
      <c r="BU48" s="742"/>
      <c r="BV48" s="742"/>
      <c r="BW48" s="742"/>
      <c r="BX48" s="742"/>
      <c r="BY48" s="742"/>
      <c r="BZ48" s="742"/>
      <c r="CA48" s="742"/>
      <c r="CB48" s="742"/>
      <c r="CC48" s="742"/>
      <c r="CD48" s="742"/>
      <c r="CE48" s="742"/>
      <c r="CF48" s="742"/>
      <c r="CG48" s="743"/>
      <c r="CH48" s="744">
        <v>7</v>
      </c>
      <c r="CI48" s="745"/>
      <c r="CJ48" s="745"/>
      <c r="CK48" s="745"/>
      <c r="CL48" s="746"/>
      <c r="CM48" s="744">
        <v>30</v>
      </c>
      <c r="CN48" s="745"/>
      <c r="CO48" s="745"/>
      <c r="CP48" s="745"/>
      <c r="CQ48" s="746"/>
      <c r="CR48" s="744">
        <v>3</v>
      </c>
      <c r="CS48" s="745"/>
      <c r="CT48" s="745"/>
      <c r="CU48" s="745"/>
      <c r="CV48" s="746"/>
      <c r="CW48" s="744" t="s">
        <v>473</v>
      </c>
      <c r="CX48" s="745"/>
      <c r="CY48" s="745"/>
      <c r="CZ48" s="745"/>
      <c r="DA48" s="746"/>
      <c r="DB48" s="744" t="s">
        <v>473</v>
      </c>
      <c r="DC48" s="745"/>
      <c r="DD48" s="745"/>
      <c r="DE48" s="745"/>
      <c r="DF48" s="746"/>
      <c r="DG48" s="744" t="s">
        <v>473</v>
      </c>
      <c r="DH48" s="745"/>
      <c r="DI48" s="745"/>
      <c r="DJ48" s="745"/>
      <c r="DK48" s="746"/>
      <c r="DL48" s="744" t="s">
        <v>473</v>
      </c>
      <c r="DM48" s="745"/>
      <c r="DN48" s="745"/>
      <c r="DO48" s="745"/>
      <c r="DP48" s="746"/>
      <c r="DQ48" s="744" t="s">
        <v>473</v>
      </c>
      <c r="DR48" s="745"/>
      <c r="DS48" s="745"/>
      <c r="DT48" s="745"/>
      <c r="DU48" s="746"/>
      <c r="DV48" s="741"/>
      <c r="DW48" s="742"/>
      <c r="DX48" s="742"/>
      <c r="DY48" s="742"/>
      <c r="DZ48" s="747"/>
      <c r="EA48" s="229"/>
    </row>
    <row r="49" spans="1:131" ht="26.25" customHeight="1" x14ac:dyDescent="0.15">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t="s">
        <v>578</v>
      </c>
      <c r="BT49" s="742"/>
      <c r="BU49" s="742"/>
      <c r="BV49" s="742"/>
      <c r="BW49" s="742"/>
      <c r="BX49" s="742"/>
      <c r="BY49" s="742"/>
      <c r="BZ49" s="742"/>
      <c r="CA49" s="742"/>
      <c r="CB49" s="742"/>
      <c r="CC49" s="742"/>
      <c r="CD49" s="742"/>
      <c r="CE49" s="742"/>
      <c r="CF49" s="742"/>
      <c r="CG49" s="743"/>
      <c r="CH49" s="744">
        <v>19</v>
      </c>
      <c r="CI49" s="745"/>
      <c r="CJ49" s="745"/>
      <c r="CK49" s="745"/>
      <c r="CL49" s="746"/>
      <c r="CM49" s="744">
        <v>76</v>
      </c>
      <c r="CN49" s="745"/>
      <c r="CO49" s="745"/>
      <c r="CP49" s="745"/>
      <c r="CQ49" s="746"/>
      <c r="CR49" s="744">
        <v>50</v>
      </c>
      <c r="CS49" s="745"/>
      <c r="CT49" s="745"/>
      <c r="CU49" s="745"/>
      <c r="CV49" s="746"/>
      <c r="CW49" s="744">
        <v>0</v>
      </c>
      <c r="CX49" s="745"/>
      <c r="CY49" s="745"/>
      <c r="CZ49" s="745"/>
      <c r="DA49" s="746"/>
      <c r="DB49" s="744" t="s">
        <v>473</v>
      </c>
      <c r="DC49" s="745"/>
      <c r="DD49" s="745"/>
      <c r="DE49" s="745"/>
      <c r="DF49" s="746"/>
      <c r="DG49" s="744" t="s">
        <v>473</v>
      </c>
      <c r="DH49" s="745"/>
      <c r="DI49" s="745"/>
      <c r="DJ49" s="745"/>
      <c r="DK49" s="746"/>
      <c r="DL49" s="744" t="s">
        <v>473</v>
      </c>
      <c r="DM49" s="745"/>
      <c r="DN49" s="745"/>
      <c r="DO49" s="745"/>
      <c r="DP49" s="746"/>
      <c r="DQ49" s="744" t="s">
        <v>473</v>
      </c>
      <c r="DR49" s="745"/>
      <c r="DS49" s="745"/>
      <c r="DT49" s="745"/>
      <c r="DU49" s="746"/>
      <c r="DV49" s="741"/>
      <c r="DW49" s="742"/>
      <c r="DX49" s="742"/>
      <c r="DY49" s="742"/>
      <c r="DZ49" s="747"/>
      <c r="EA49" s="229"/>
    </row>
    <row r="50" spans="1:131" ht="26.25" customHeight="1" x14ac:dyDescent="0.15">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15">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15">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15">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15">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15">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15">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15">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15">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15">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15">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15">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384</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
      <c r="A63" s="239" t="s">
        <v>365</v>
      </c>
      <c r="B63" s="757" t="s">
        <v>385</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8171</v>
      </c>
      <c r="AG63" s="825"/>
      <c r="AH63" s="825"/>
      <c r="AI63" s="825"/>
      <c r="AJ63" s="826"/>
      <c r="AK63" s="827"/>
      <c r="AL63" s="822"/>
      <c r="AM63" s="822"/>
      <c r="AN63" s="822"/>
      <c r="AO63" s="822"/>
      <c r="AP63" s="825">
        <v>14049</v>
      </c>
      <c r="AQ63" s="825"/>
      <c r="AR63" s="825"/>
      <c r="AS63" s="825"/>
      <c r="AT63" s="825"/>
      <c r="AU63" s="825">
        <v>3228</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15">
      <c r="A66" s="695" t="s">
        <v>387</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388</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15">
      <c r="A68" s="235">
        <v>1</v>
      </c>
      <c r="B68" s="852" t="s">
        <v>535</v>
      </c>
      <c r="C68" s="853"/>
      <c r="D68" s="853"/>
      <c r="E68" s="853"/>
      <c r="F68" s="853"/>
      <c r="G68" s="853"/>
      <c r="H68" s="853"/>
      <c r="I68" s="853"/>
      <c r="J68" s="853"/>
      <c r="K68" s="853"/>
      <c r="L68" s="853"/>
      <c r="M68" s="853"/>
      <c r="N68" s="853"/>
      <c r="O68" s="853"/>
      <c r="P68" s="854"/>
      <c r="Q68" s="855">
        <v>29937</v>
      </c>
      <c r="R68" s="849"/>
      <c r="S68" s="849"/>
      <c r="T68" s="849"/>
      <c r="U68" s="849"/>
      <c r="V68" s="849">
        <v>31293</v>
      </c>
      <c r="W68" s="849"/>
      <c r="X68" s="849"/>
      <c r="Y68" s="849"/>
      <c r="Z68" s="849"/>
      <c r="AA68" s="849">
        <v>-1356</v>
      </c>
      <c r="AB68" s="849"/>
      <c r="AC68" s="849"/>
      <c r="AD68" s="849"/>
      <c r="AE68" s="849"/>
      <c r="AF68" s="849">
        <v>17696</v>
      </c>
      <c r="AG68" s="849"/>
      <c r="AH68" s="849"/>
      <c r="AI68" s="849"/>
      <c r="AJ68" s="849"/>
      <c r="AK68" s="849">
        <v>3476</v>
      </c>
      <c r="AL68" s="849"/>
      <c r="AM68" s="849"/>
      <c r="AN68" s="849"/>
      <c r="AO68" s="849"/>
      <c r="AP68" s="849">
        <v>15279</v>
      </c>
      <c r="AQ68" s="849"/>
      <c r="AR68" s="849"/>
      <c r="AS68" s="849"/>
      <c r="AT68" s="849"/>
      <c r="AU68" s="849">
        <v>5038</v>
      </c>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15">
      <c r="A69" s="237">
        <v>2</v>
      </c>
      <c r="B69" s="856" t="s">
        <v>536</v>
      </c>
      <c r="C69" s="857"/>
      <c r="D69" s="857"/>
      <c r="E69" s="857"/>
      <c r="F69" s="857"/>
      <c r="G69" s="857"/>
      <c r="H69" s="857"/>
      <c r="I69" s="857"/>
      <c r="J69" s="857"/>
      <c r="K69" s="857"/>
      <c r="L69" s="857"/>
      <c r="M69" s="857"/>
      <c r="N69" s="857"/>
      <c r="O69" s="857"/>
      <c r="P69" s="858"/>
      <c r="Q69" s="859">
        <v>1189</v>
      </c>
      <c r="R69" s="806"/>
      <c r="S69" s="806"/>
      <c r="T69" s="806"/>
      <c r="U69" s="806"/>
      <c r="V69" s="806">
        <v>1038</v>
      </c>
      <c r="W69" s="806"/>
      <c r="X69" s="806"/>
      <c r="Y69" s="806"/>
      <c r="Z69" s="806"/>
      <c r="AA69" s="806">
        <v>152</v>
      </c>
      <c r="AB69" s="806"/>
      <c r="AC69" s="806"/>
      <c r="AD69" s="806"/>
      <c r="AE69" s="806"/>
      <c r="AF69" s="806">
        <v>2200</v>
      </c>
      <c r="AG69" s="806"/>
      <c r="AH69" s="806"/>
      <c r="AI69" s="806"/>
      <c r="AJ69" s="806"/>
      <c r="AK69" s="806" t="s">
        <v>473</v>
      </c>
      <c r="AL69" s="806"/>
      <c r="AM69" s="806"/>
      <c r="AN69" s="806"/>
      <c r="AO69" s="806"/>
      <c r="AP69" s="806" t="s">
        <v>473</v>
      </c>
      <c r="AQ69" s="806"/>
      <c r="AR69" s="806"/>
      <c r="AS69" s="806"/>
      <c r="AT69" s="806"/>
      <c r="AU69" s="806" t="s">
        <v>473</v>
      </c>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15">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15">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15">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15">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15">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15">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15">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15">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15">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15">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15">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15">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15">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15">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15">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15">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15">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15">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
      <c r="A88" s="239" t="s">
        <v>365</v>
      </c>
      <c r="B88" s="757" t="s">
        <v>389</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v>19897</v>
      </c>
      <c r="AG88" s="825"/>
      <c r="AH88" s="825"/>
      <c r="AI88" s="825"/>
      <c r="AJ88" s="825"/>
      <c r="AK88" s="822"/>
      <c r="AL88" s="822"/>
      <c r="AM88" s="822"/>
      <c r="AN88" s="822"/>
      <c r="AO88" s="822"/>
      <c r="AP88" s="825">
        <v>15279</v>
      </c>
      <c r="AQ88" s="825"/>
      <c r="AR88" s="825"/>
      <c r="AS88" s="825"/>
      <c r="AT88" s="825"/>
      <c r="AU88" s="825">
        <v>5038</v>
      </c>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390</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37254</v>
      </c>
      <c r="CS102" s="835"/>
      <c r="CT102" s="835"/>
      <c r="CU102" s="835"/>
      <c r="CV102" s="874"/>
      <c r="CW102" s="873">
        <v>4104</v>
      </c>
      <c r="CX102" s="835"/>
      <c r="CY102" s="835"/>
      <c r="CZ102" s="835"/>
      <c r="DA102" s="874"/>
      <c r="DB102" s="873">
        <v>33044</v>
      </c>
      <c r="DC102" s="835"/>
      <c r="DD102" s="835"/>
      <c r="DE102" s="835"/>
      <c r="DF102" s="874"/>
      <c r="DG102" s="873">
        <v>32</v>
      </c>
      <c r="DH102" s="835"/>
      <c r="DI102" s="835"/>
      <c r="DJ102" s="835"/>
      <c r="DK102" s="874"/>
      <c r="DL102" s="873">
        <v>4068</v>
      </c>
      <c r="DM102" s="835"/>
      <c r="DN102" s="835"/>
      <c r="DO102" s="835"/>
      <c r="DP102" s="874"/>
      <c r="DQ102" s="873">
        <v>1688</v>
      </c>
      <c r="DR102" s="835"/>
      <c r="DS102" s="835"/>
      <c r="DT102" s="835"/>
      <c r="DU102" s="874"/>
      <c r="DV102" s="757"/>
      <c r="DW102" s="758"/>
      <c r="DX102" s="758"/>
      <c r="DY102" s="758"/>
      <c r="DZ102" s="897"/>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00" t="s">
        <v>395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15">
      <c r="A109" s="895" t="s">
        <v>397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398</v>
      </c>
      <c r="AB109" s="876"/>
      <c r="AC109" s="876"/>
      <c r="AD109" s="876"/>
      <c r="AE109" s="877"/>
      <c r="AF109" s="875" t="s">
        <v>297</v>
      </c>
      <c r="AG109" s="876"/>
      <c r="AH109" s="876"/>
      <c r="AI109" s="876"/>
      <c r="AJ109" s="877"/>
      <c r="AK109" s="875" t="s">
        <v>296</v>
      </c>
      <c r="AL109" s="876"/>
      <c r="AM109" s="876"/>
      <c r="AN109" s="876"/>
      <c r="AO109" s="877"/>
      <c r="AP109" s="875" t="s">
        <v>399</v>
      </c>
      <c r="AQ109" s="876"/>
      <c r="AR109" s="876"/>
      <c r="AS109" s="876"/>
      <c r="AT109" s="878"/>
      <c r="AU109" s="895" t="s">
        <v>397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398</v>
      </c>
      <c r="BR109" s="876"/>
      <c r="BS109" s="876"/>
      <c r="BT109" s="876"/>
      <c r="BU109" s="877"/>
      <c r="BV109" s="875" t="s">
        <v>297</v>
      </c>
      <c r="BW109" s="876"/>
      <c r="BX109" s="876"/>
      <c r="BY109" s="876"/>
      <c r="BZ109" s="877"/>
      <c r="CA109" s="875" t="s">
        <v>296</v>
      </c>
      <c r="CB109" s="876"/>
      <c r="CC109" s="876"/>
      <c r="CD109" s="876"/>
      <c r="CE109" s="877"/>
      <c r="CF109" s="896" t="s">
        <v>399</v>
      </c>
      <c r="CG109" s="896"/>
      <c r="CH109" s="896"/>
      <c r="CI109" s="896"/>
      <c r="CJ109" s="896"/>
      <c r="CK109" s="875" t="s">
        <v>400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398</v>
      </c>
      <c r="DH109" s="876"/>
      <c r="DI109" s="876"/>
      <c r="DJ109" s="876"/>
      <c r="DK109" s="877"/>
      <c r="DL109" s="875" t="s">
        <v>297</v>
      </c>
      <c r="DM109" s="876"/>
      <c r="DN109" s="876"/>
      <c r="DO109" s="876"/>
      <c r="DP109" s="877"/>
      <c r="DQ109" s="875" t="s">
        <v>296</v>
      </c>
      <c r="DR109" s="876"/>
      <c r="DS109" s="876"/>
      <c r="DT109" s="876"/>
      <c r="DU109" s="877"/>
      <c r="DV109" s="875" t="s">
        <v>399</v>
      </c>
      <c r="DW109" s="876"/>
      <c r="DX109" s="876"/>
      <c r="DY109" s="876"/>
      <c r="DZ109" s="878"/>
    </row>
    <row r="110" spans="1:131" s="229" customFormat="1" ht="26.25" customHeight="1" x14ac:dyDescent="0.15">
      <c r="A110" s="879" t="s">
        <v>401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90398255</v>
      </c>
      <c r="AB110" s="883"/>
      <c r="AC110" s="883"/>
      <c r="AD110" s="883"/>
      <c r="AE110" s="884"/>
      <c r="AF110" s="885">
        <v>88390906</v>
      </c>
      <c r="AG110" s="883"/>
      <c r="AH110" s="883"/>
      <c r="AI110" s="883"/>
      <c r="AJ110" s="884"/>
      <c r="AK110" s="885">
        <v>90536744</v>
      </c>
      <c r="AL110" s="883"/>
      <c r="AM110" s="883"/>
      <c r="AN110" s="883"/>
      <c r="AO110" s="884"/>
      <c r="AP110" s="886">
        <v>27</v>
      </c>
      <c r="AQ110" s="887"/>
      <c r="AR110" s="887"/>
      <c r="AS110" s="887"/>
      <c r="AT110" s="888"/>
      <c r="AU110" s="889" t="s">
        <v>70</v>
      </c>
      <c r="AV110" s="890"/>
      <c r="AW110" s="890"/>
      <c r="AX110" s="890"/>
      <c r="AY110" s="890"/>
      <c r="AZ110" s="912" t="s">
        <v>402</v>
      </c>
      <c r="BA110" s="880"/>
      <c r="BB110" s="880"/>
      <c r="BC110" s="880"/>
      <c r="BD110" s="880"/>
      <c r="BE110" s="880"/>
      <c r="BF110" s="880"/>
      <c r="BG110" s="880"/>
      <c r="BH110" s="880"/>
      <c r="BI110" s="880"/>
      <c r="BJ110" s="880"/>
      <c r="BK110" s="880"/>
      <c r="BL110" s="880"/>
      <c r="BM110" s="880"/>
      <c r="BN110" s="880"/>
      <c r="BO110" s="880"/>
      <c r="BP110" s="881"/>
      <c r="BQ110" s="913">
        <v>1286342103</v>
      </c>
      <c r="BR110" s="914"/>
      <c r="BS110" s="914"/>
      <c r="BT110" s="914"/>
      <c r="BU110" s="914"/>
      <c r="BV110" s="914">
        <v>1264299170</v>
      </c>
      <c r="BW110" s="914"/>
      <c r="BX110" s="914"/>
      <c r="BY110" s="914"/>
      <c r="BZ110" s="914"/>
      <c r="CA110" s="914">
        <v>1249424903</v>
      </c>
      <c r="CB110" s="914"/>
      <c r="CC110" s="914"/>
      <c r="CD110" s="914"/>
      <c r="CE110" s="914"/>
      <c r="CF110" s="927">
        <v>372.3</v>
      </c>
      <c r="CG110" s="928"/>
      <c r="CH110" s="928"/>
      <c r="CI110" s="928"/>
      <c r="CJ110" s="928"/>
      <c r="CK110" s="929" t="s">
        <v>403</v>
      </c>
      <c r="CL110" s="930"/>
      <c r="CM110" s="912" t="s">
        <v>404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x14ac:dyDescent="0.15">
      <c r="A111" s="917" t="s">
        <v>405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406</v>
      </c>
      <c r="BA111" s="906"/>
      <c r="BB111" s="906"/>
      <c r="BC111" s="906"/>
      <c r="BD111" s="906"/>
      <c r="BE111" s="906"/>
      <c r="BF111" s="906"/>
      <c r="BG111" s="906"/>
      <c r="BH111" s="906"/>
      <c r="BI111" s="906"/>
      <c r="BJ111" s="906"/>
      <c r="BK111" s="906"/>
      <c r="BL111" s="906"/>
      <c r="BM111" s="906"/>
      <c r="BN111" s="906"/>
      <c r="BO111" s="906"/>
      <c r="BP111" s="907"/>
      <c r="BQ111" s="908">
        <v>13629</v>
      </c>
      <c r="BR111" s="909"/>
      <c r="BS111" s="909"/>
      <c r="BT111" s="909"/>
      <c r="BU111" s="909"/>
      <c r="BV111" s="909" t="s">
        <v>118</v>
      </c>
      <c r="BW111" s="909"/>
      <c r="BX111" s="909"/>
      <c r="BY111" s="909"/>
      <c r="BZ111" s="909"/>
      <c r="CA111" s="909" t="s">
        <v>118</v>
      </c>
      <c r="CB111" s="909"/>
      <c r="CC111" s="909"/>
      <c r="CD111" s="909"/>
      <c r="CE111" s="909"/>
      <c r="CF111" s="903" t="s">
        <v>118</v>
      </c>
      <c r="CG111" s="904"/>
      <c r="CH111" s="904"/>
      <c r="CI111" s="904"/>
      <c r="CJ111" s="904"/>
      <c r="CK111" s="931"/>
      <c r="CL111" s="932"/>
      <c r="CM111" s="905" t="s">
        <v>407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15">
      <c r="A112" s="942" t="s">
        <v>408</v>
      </c>
      <c r="B112" s="943"/>
      <c r="C112" s="906" t="s">
        <v>409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4666667</v>
      </c>
      <c r="AB112" s="936"/>
      <c r="AC112" s="936"/>
      <c r="AD112" s="936"/>
      <c r="AE112" s="937"/>
      <c r="AF112" s="938">
        <v>5448470</v>
      </c>
      <c r="AG112" s="936"/>
      <c r="AH112" s="936"/>
      <c r="AI112" s="936"/>
      <c r="AJ112" s="937"/>
      <c r="AK112" s="938">
        <v>5782037</v>
      </c>
      <c r="AL112" s="936"/>
      <c r="AM112" s="936"/>
      <c r="AN112" s="936"/>
      <c r="AO112" s="937"/>
      <c r="AP112" s="939">
        <v>1.7</v>
      </c>
      <c r="AQ112" s="940"/>
      <c r="AR112" s="940"/>
      <c r="AS112" s="940"/>
      <c r="AT112" s="941"/>
      <c r="AU112" s="891"/>
      <c r="AV112" s="892"/>
      <c r="AW112" s="892"/>
      <c r="AX112" s="892"/>
      <c r="AY112" s="892"/>
      <c r="AZ112" s="905" t="s">
        <v>410</v>
      </c>
      <c r="BA112" s="906"/>
      <c r="BB112" s="906"/>
      <c r="BC112" s="906"/>
      <c r="BD112" s="906"/>
      <c r="BE112" s="906"/>
      <c r="BF112" s="906"/>
      <c r="BG112" s="906"/>
      <c r="BH112" s="906"/>
      <c r="BI112" s="906"/>
      <c r="BJ112" s="906"/>
      <c r="BK112" s="906"/>
      <c r="BL112" s="906"/>
      <c r="BM112" s="906"/>
      <c r="BN112" s="906"/>
      <c r="BO112" s="906"/>
      <c r="BP112" s="907"/>
      <c r="BQ112" s="908">
        <v>3799041</v>
      </c>
      <c r="BR112" s="909"/>
      <c r="BS112" s="909"/>
      <c r="BT112" s="909"/>
      <c r="BU112" s="909"/>
      <c r="BV112" s="909">
        <v>4163520</v>
      </c>
      <c r="BW112" s="909"/>
      <c r="BX112" s="909"/>
      <c r="BY112" s="909"/>
      <c r="BZ112" s="909"/>
      <c r="CA112" s="909">
        <v>3227645</v>
      </c>
      <c r="CB112" s="909"/>
      <c r="CC112" s="909"/>
      <c r="CD112" s="909"/>
      <c r="CE112" s="909"/>
      <c r="CF112" s="903">
        <v>1</v>
      </c>
      <c r="CG112" s="904"/>
      <c r="CH112" s="904"/>
      <c r="CI112" s="904"/>
      <c r="CJ112" s="904"/>
      <c r="CK112" s="931"/>
      <c r="CL112" s="932"/>
      <c r="CM112" s="905" t="s">
        <v>411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15">
      <c r="A113" s="944"/>
      <c r="B113" s="945"/>
      <c r="C113" s="906" t="s">
        <v>412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429234</v>
      </c>
      <c r="AB113" s="936"/>
      <c r="AC113" s="936"/>
      <c r="AD113" s="936"/>
      <c r="AE113" s="937"/>
      <c r="AF113" s="938">
        <v>393021</v>
      </c>
      <c r="AG113" s="936"/>
      <c r="AH113" s="936"/>
      <c r="AI113" s="936"/>
      <c r="AJ113" s="937"/>
      <c r="AK113" s="938">
        <v>235721</v>
      </c>
      <c r="AL113" s="936"/>
      <c r="AM113" s="936"/>
      <c r="AN113" s="936"/>
      <c r="AO113" s="937"/>
      <c r="AP113" s="939">
        <v>0.1</v>
      </c>
      <c r="AQ113" s="940"/>
      <c r="AR113" s="940"/>
      <c r="AS113" s="940"/>
      <c r="AT113" s="941"/>
      <c r="AU113" s="891"/>
      <c r="AV113" s="892"/>
      <c r="AW113" s="892"/>
      <c r="AX113" s="892"/>
      <c r="AY113" s="892"/>
      <c r="AZ113" s="905" t="s">
        <v>413</v>
      </c>
      <c r="BA113" s="906"/>
      <c r="BB113" s="906"/>
      <c r="BC113" s="906"/>
      <c r="BD113" s="906"/>
      <c r="BE113" s="906"/>
      <c r="BF113" s="906"/>
      <c r="BG113" s="906"/>
      <c r="BH113" s="906"/>
      <c r="BI113" s="906"/>
      <c r="BJ113" s="906"/>
      <c r="BK113" s="906"/>
      <c r="BL113" s="906"/>
      <c r="BM113" s="906"/>
      <c r="BN113" s="906"/>
      <c r="BO113" s="906"/>
      <c r="BP113" s="907"/>
      <c r="BQ113" s="908">
        <v>6128420</v>
      </c>
      <c r="BR113" s="909"/>
      <c r="BS113" s="909"/>
      <c r="BT113" s="909"/>
      <c r="BU113" s="909"/>
      <c r="BV113" s="909">
        <v>5525330</v>
      </c>
      <c r="BW113" s="909"/>
      <c r="BX113" s="909"/>
      <c r="BY113" s="909"/>
      <c r="BZ113" s="909"/>
      <c r="CA113" s="909">
        <v>5037505</v>
      </c>
      <c r="CB113" s="909"/>
      <c r="CC113" s="909"/>
      <c r="CD113" s="909"/>
      <c r="CE113" s="909"/>
      <c r="CF113" s="903">
        <v>1.5</v>
      </c>
      <c r="CG113" s="904"/>
      <c r="CH113" s="904"/>
      <c r="CI113" s="904"/>
      <c r="CJ113" s="904"/>
      <c r="CK113" s="931"/>
      <c r="CL113" s="932"/>
      <c r="CM113" s="905" t="s">
        <v>414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15">
      <c r="A114" s="944"/>
      <c r="B114" s="945"/>
      <c r="C114" s="906" t="s">
        <v>415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v>817215</v>
      </c>
      <c r="AB114" s="936"/>
      <c r="AC114" s="936"/>
      <c r="AD114" s="936"/>
      <c r="AE114" s="937"/>
      <c r="AF114" s="938">
        <v>893793</v>
      </c>
      <c r="AG114" s="936"/>
      <c r="AH114" s="936"/>
      <c r="AI114" s="936"/>
      <c r="AJ114" s="937"/>
      <c r="AK114" s="938">
        <v>846047</v>
      </c>
      <c r="AL114" s="936"/>
      <c r="AM114" s="936"/>
      <c r="AN114" s="936"/>
      <c r="AO114" s="937"/>
      <c r="AP114" s="939">
        <v>0.3</v>
      </c>
      <c r="AQ114" s="940"/>
      <c r="AR114" s="940"/>
      <c r="AS114" s="940"/>
      <c r="AT114" s="941"/>
      <c r="AU114" s="891"/>
      <c r="AV114" s="892"/>
      <c r="AW114" s="892"/>
      <c r="AX114" s="892"/>
      <c r="AY114" s="892"/>
      <c r="AZ114" s="905" t="s">
        <v>416</v>
      </c>
      <c r="BA114" s="906"/>
      <c r="BB114" s="906"/>
      <c r="BC114" s="906"/>
      <c r="BD114" s="906"/>
      <c r="BE114" s="906"/>
      <c r="BF114" s="906"/>
      <c r="BG114" s="906"/>
      <c r="BH114" s="906"/>
      <c r="BI114" s="906"/>
      <c r="BJ114" s="906"/>
      <c r="BK114" s="906"/>
      <c r="BL114" s="906"/>
      <c r="BM114" s="906"/>
      <c r="BN114" s="906"/>
      <c r="BO114" s="906"/>
      <c r="BP114" s="907"/>
      <c r="BQ114" s="908">
        <v>156585794</v>
      </c>
      <c r="BR114" s="909"/>
      <c r="BS114" s="909"/>
      <c r="BT114" s="909"/>
      <c r="BU114" s="909"/>
      <c r="BV114" s="909">
        <v>158427842</v>
      </c>
      <c r="BW114" s="909"/>
      <c r="BX114" s="909"/>
      <c r="BY114" s="909"/>
      <c r="BZ114" s="909"/>
      <c r="CA114" s="909">
        <v>154302534</v>
      </c>
      <c r="CB114" s="909"/>
      <c r="CC114" s="909"/>
      <c r="CD114" s="909"/>
      <c r="CE114" s="909"/>
      <c r="CF114" s="903">
        <v>46</v>
      </c>
      <c r="CG114" s="904"/>
      <c r="CH114" s="904"/>
      <c r="CI114" s="904"/>
      <c r="CJ114" s="904"/>
      <c r="CK114" s="931"/>
      <c r="CL114" s="932"/>
      <c r="CM114" s="905" t="s">
        <v>417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13629</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15">
      <c r="A115" s="944"/>
      <c r="B115" s="945"/>
      <c r="C115" s="906" t="s">
        <v>418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239054</v>
      </c>
      <c r="AB115" s="936"/>
      <c r="AC115" s="936"/>
      <c r="AD115" s="936"/>
      <c r="AE115" s="937"/>
      <c r="AF115" s="938">
        <v>102003</v>
      </c>
      <c r="AG115" s="936"/>
      <c r="AH115" s="936"/>
      <c r="AI115" s="936"/>
      <c r="AJ115" s="937"/>
      <c r="AK115" s="938">
        <v>122962</v>
      </c>
      <c r="AL115" s="936"/>
      <c r="AM115" s="936"/>
      <c r="AN115" s="936"/>
      <c r="AO115" s="937"/>
      <c r="AP115" s="939">
        <v>0</v>
      </c>
      <c r="AQ115" s="940"/>
      <c r="AR115" s="940"/>
      <c r="AS115" s="940"/>
      <c r="AT115" s="941"/>
      <c r="AU115" s="891"/>
      <c r="AV115" s="892"/>
      <c r="AW115" s="892"/>
      <c r="AX115" s="892"/>
      <c r="AY115" s="892"/>
      <c r="AZ115" s="905" t="s">
        <v>419</v>
      </c>
      <c r="BA115" s="906"/>
      <c r="BB115" s="906"/>
      <c r="BC115" s="906"/>
      <c r="BD115" s="906"/>
      <c r="BE115" s="906"/>
      <c r="BF115" s="906"/>
      <c r="BG115" s="906"/>
      <c r="BH115" s="906"/>
      <c r="BI115" s="906"/>
      <c r="BJ115" s="906"/>
      <c r="BK115" s="906"/>
      <c r="BL115" s="906"/>
      <c r="BM115" s="906"/>
      <c r="BN115" s="906"/>
      <c r="BO115" s="906"/>
      <c r="BP115" s="907"/>
      <c r="BQ115" s="908">
        <v>1976580</v>
      </c>
      <c r="BR115" s="909"/>
      <c r="BS115" s="909"/>
      <c r="BT115" s="909"/>
      <c r="BU115" s="909"/>
      <c r="BV115" s="909">
        <v>1831823</v>
      </c>
      <c r="BW115" s="909"/>
      <c r="BX115" s="909"/>
      <c r="BY115" s="909"/>
      <c r="BZ115" s="909"/>
      <c r="CA115" s="909">
        <v>1687646</v>
      </c>
      <c r="CB115" s="909"/>
      <c r="CC115" s="909"/>
      <c r="CD115" s="909"/>
      <c r="CE115" s="909"/>
      <c r="CF115" s="903">
        <v>0.5</v>
      </c>
      <c r="CG115" s="904"/>
      <c r="CH115" s="904"/>
      <c r="CI115" s="904"/>
      <c r="CJ115" s="904"/>
      <c r="CK115" s="931"/>
      <c r="CL115" s="932"/>
      <c r="CM115" s="905" t="s">
        <v>420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15">
      <c r="A116" s="946"/>
      <c r="B116" s="947"/>
      <c r="C116" s="948" t="s">
        <v>421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422</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15">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424</v>
      </c>
      <c r="Z117" s="877"/>
      <c r="AA117" s="958">
        <v>96550425</v>
      </c>
      <c r="AB117" s="959"/>
      <c r="AC117" s="959"/>
      <c r="AD117" s="959"/>
      <c r="AE117" s="960"/>
      <c r="AF117" s="961">
        <v>95228193</v>
      </c>
      <c r="AG117" s="959"/>
      <c r="AH117" s="959"/>
      <c r="AI117" s="959"/>
      <c r="AJ117" s="960"/>
      <c r="AK117" s="961">
        <v>97523511</v>
      </c>
      <c r="AL117" s="959"/>
      <c r="AM117" s="959"/>
      <c r="AN117" s="959"/>
      <c r="AO117" s="960"/>
      <c r="AP117" s="962"/>
      <c r="AQ117" s="963"/>
      <c r="AR117" s="963"/>
      <c r="AS117" s="963"/>
      <c r="AT117" s="964"/>
      <c r="AU117" s="891"/>
      <c r="AV117" s="892"/>
      <c r="AW117" s="892"/>
      <c r="AX117" s="892"/>
      <c r="AY117" s="892"/>
      <c r="AZ117" s="905" t="s">
        <v>425</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15">
      <c r="A118" s="895" t="s">
        <v>400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398</v>
      </c>
      <c r="AB118" s="876"/>
      <c r="AC118" s="876"/>
      <c r="AD118" s="876"/>
      <c r="AE118" s="877"/>
      <c r="AF118" s="875" t="s">
        <v>297</v>
      </c>
      <c r="AG118" s="876"/>
      <c r="AH118" s="876"/>
      <c r="AI118" s="876"/>
      <c r="AJ118" s="877"/>
      <c r="AK118" s="875" t="s">
        <v>296</v>
      </c>
      <c r="AL118" s="876"/>
      <c r="AM118" s="876"/>
      <c r="AN118" s="876"/>
      <c r="AO118" s="877"/>
      <c r="AP118" s="953" t="s">
        <v>399</v>
      </c>
      <c r="AQ118" s="954"/>
      <c r="AR118" s="954"/>
      <c r="AS118" s="954"/>
      <c r="AT118" s="955"/>
      <c r="AU118" s="891"/>
      <c r="AV118" s="892"/>
      <c r="AW118" s="892"/>
      <c r="AX118" s="892"/>
      <c r="AY118" s="892"/>
      <c r="AZ118" s="956" t="s">
        <v>427</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15">
      <c r="A119" s="1037" t="s">
        <v>403</v>
      </c>
      <c r="B119" s="930"/>
      <c r="C119" s="912" t="s">
        <v>404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429</v>
      </c>
      <c r="BP119" s="978"/>
      <c r="BQ119" s="973">
        <v>1454845567</v>
      </c>
      <c r="BR119" s="974"/>
      <c r="BS119" s="974"/>
      <c r="BT119" s="974"/>
      <c r="BU119" s="974"/>
      <c r="BV119" s="974">
        <v>1434247685</v>
      </c>
      <c r="BW119" s="974"/>
      <c r="BX119" s="974"/>
      <c r="BY119" s="974"/>
      <c r="BZ119" s="974"/>
      <c r="CA119" s="974">
        <v>1413680233</v>
      </c>
      <c r="CB119" s="974"/>
      <c r="CC119" s="974"/>
      <c r="CD119" s="974"/>
      <c r="CE119" s="974"/>
      <c r="CF119" s="975"/>
      <c r="CG119" s="976"/>
      <c r="CH119" s="976"/>
      <c r="CI119" s="976"/>
      <c r="CJ119" s="977"/>
      <c r="CK119" s="933"/>
      <c r="CL119" s="934"/>
      <c r="CM119" s="956" t="s">
        <v>430</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15">
      <c r="A120" s="1038"/>
      <c r="B120" s="932"/>
      <c r="C120" s="905" t="s">
        <v>407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431</v>
      </c>
      <c r="AV120" s="966"/>
      <c r="AW120" s="966"/>
      <c r="AX120" s="966"/>
      <c r="AY120" s="967"/>
      <c r="AZ120" s="912" t="s">
        <v>432</v>
      </c>
      <c r="BA120" s="880"/>
      <c r="BB120" s="880"/>
      <c r="BC120" s="880"/>
      <c r="BD120" s="880"/>
      <c r="BE120" s="880"/>
      <c r="BF120" s="880"/>
      <c r="BG120" s="880"/>
      <c r="BH120" s="880"/>
      <c r="BI120" s="880"/>
      <c r="BJ120" s="880"/>
      <c r="BK120" s="880"/>
      <c r="BL120" s="880"/>
      <c r="BM120" s="880"/>
      <c r="BN120" s="880"/>
      <c r="BO120" s="880"/>
      <c r="BP120" s="881"/>
      <c r="BQ120" s="913">
        <v>81197700</v>
      </c>
      <c r="BR120" s="914"/>
      <c r="BS120" s="914"/>
      <c r="BT120" s="914"/>
      <c r="BU120" s="914"/>
      <c r="BV120" s="914">
        <v>94310677</v>
      </c>
      <c r="BW120" s="914"/>
      <c r="BX120" s="914"/>
      <c r="BY120" s="914"/>
      <c r="BZ120" s="914"/>
      <c r="CA120" s="914">
        <v>99981239</v>
      </c>
      <c r="CB120" s="914"/>
      <c r="CC120" s="914"/>
      <c r="CD120" s="914"/>
      <c r="CE120" s="914"/>
      <c r="CF120" s="927">
        <v>29.8</v>
      </c>
      <c r="CG120" s="928"/>
      <c r="CH120" s="928"/>
      <c r="CI120" s="928"/>
      <c r="CJ120" s="928"/>
      <c r="CK120" s="982" t="s">
        <v>433</v>
      </c>
      <c r="CL120" s="983"/>
      <c r="CM120" s="983"/>
      <c r="CN120" s="983"/>
      <c r="CO120" s="984"/>
      <c r="CP120" s="990" t="s">
        <v>383</v>
      </c>
      <c r="CQ120" s="991"/>
      <c r="CR120" s="991"/>
      <c r="CS120" s="991"/>
      <c r="CT120" s="991"/>
      <c r="CU120" s="991"/>
      <c r="CV120" s="991"/>
      <c r="CW120" s="991"/>
      <c r="CX120" s="991"/>
      <c r="CY120" s="991"/>
      <c r="CZ120" s="991"/>
      <c r="DA120" s="991"/>
      <c r="DB120" s="991"/>
      <c r="DC120" s="991"/>
      <c r="DD120" s="991"/>
      <c r="DE120" s="991"/>
      <c r="DF120" s="992"/>
      <c r="DG120" s="913">
        <v>2904697</v>
      </c>
      <c r="DH120" s="914"/>
      <c r="DI120" s="914"/>
      <c r="DJ120" s="914"/>
      <c r="DK120" s="914"/>
      <c r="DL120" s="914">
        <v>3244761</v>
      </c>
      <c r="DM120" s="914"/>
      <c r="DN120" s="914"/>
      <c r="DO120" s="914"/>
      <c r="DP120" s="914"/>
      <c r="DQ120" s="914">
        <v>2320571</v>
      </c>
      <c r="DR120" s="914"/>
      <c r="DS120" s="914"/>
      <c r="DT120" s="914"/>
      <c r="DU120" s="914"/>
      <c r="DV120" s="915">
        <v>0.7</v>
      </c>
      <c r="DW120" s="915"/>
      <c r="DX120" s="915"/>
      <c r="DY120" s="915"/>
      <c r="DZ120" s="916"/>
    </row>
    <row r="121" spans="1:130" s="229" customFormat="1" ht="26.25" customHeight="1" x14ac:dyDescent="0.15">
      <c r="A121" s="1038"/>
      <c r="B121" s="932"/>
      <c r="C121" s="979" t="s">
        <v>434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435</v>
      </c>
      <c r="BA121" s="906"/>
      <c r="BB121" s="906"/>
      <c r="BC121" s="906"/>
      <c r="BD121" s="906"/>
      <c r="BE121" s="906"/>
      <c r="BF121" s="906"/>
      <c r="BG121" s="906"/>
      <c r="BH121" s="906"/>
      <c r="BI121" s="906"/>
      <c r="BJ121" s="906"/>
      <c r="BK121" s="906"/>
      <c r="BL121" s="906"/>
      <c r="BM121" s="906"/>
      <c r="BN121" s="906"/>
      <c r="BO121" s="906"/>
      <c r="BP121" s="907"/>
      <c r="BQ121" s="908">
        <v>7664620</v>
      </c>
      <c r="BR121" s="909"/>
      <c r="BS121" s="909"/>
      <c r="BT121" s="909"/>
      <c r="BU121" s="909"/>
      <c r="BV121" s="909">
        <v>7438790</v>
      </c>
      <c r="BW121" s="909"/>
      <c r="BX121" s="909"/>
      <c r="BY121" s="909"/>
      <c r="BZ121" s="909"/>
      <c r="CA121" s="909">
        <v>7227523</v>
      </c>
      <c r="CB121" s="909"/>
      <c r="CC121" s="909"/>
      <c r="CD121" s="909"/>
      <c r="CE121" s="909"/>
      <c r="CF121" s="903">
        <v>2.2000000000000002</v>
      </c>
      <c r="CG121" s="904"/>
      <c r="CH121" s="904"/>
      <c r="CI121" s="904"/>
      <c r="CJ121" s="904"/>
      <c r="CK121" s="985"/>
      <c r="CL121" s="986"/>
      <c r="CM121" s="986"/>
      <c r="CN121" s="986"/>
      <c r="CO121" s="987"/>
      <c r="CP121" s="995" t="s">
        <v>380</v>
      </c>
      <c r="CQ121" s="996"/>
      <c r="CR121" s="996"/>
      <c r="CS121" s="996"/>
      <c r="CT121" s="996"/>
      <c r="CU121" s="996"/>
      <c r="CV121" s="996"/>
      <c r="CW121" s="996"/>
      <c r="CX121" s="996"/>
      <c r="CY121" s="996"/>
      <c r="CZ121" s="996"/>
      <c r="DA121" s="996"/>
      <c r="DB121" s="996"/>
      <c r="DC121" s="996"/>
      <c r="DD121" s="996"/>
      <c r="DE121" s="996"/>
      <c r="DF121" s="997"/>
      <c r="DG121" s="908">
        <v>848151</v>
      </c>
      <c r="DH121" s="909"/>
      <c r="DI121" s="909"/>
      <c r="DJ121" s="909"/>
      <c r="DK121" s="909"/>
      <c r="DL121" s="909">
        <v>862669</v>
      </c>
      <c r="DM121" s="909"/>
      <c r="DN121" s="909"/>
      <c r="DO121" s="909"/>
      <c r="DP121" s="909"/>
      <c r="DQ121" s="909">
        <v>853348</v>
      </c>
      <c r="DR121" s="909"/>
      <c r="DS121" s="909"/>
      <c r="DT121" s="909"/>
      <c r="DU121" s="909"/>
      <c r="DV121" s="910">
        <v>0.3</v>
      </c>
      <c r="DW121" s="910"/>
      <c r="DX121" s="910"/>
      <c r="DY121" s="910"/>
      <c r="DZ121" s="911"/>
    </row>
    <row r="122" spans="1:130" s="229" customFormat="1" ht="26.25" customHeight="1" x14ac:dyDescent="0.15">
      <c r="A122" s="1038"/>
      <c r="B122" s="932"/>
      <c r="C122" s="905" t="s">
        <v>417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436</v>
      </c>
      <c r="BA122" s="948"/>
      <c r="BB122" s="948"/>
      <c r="BC122" s="948"/>
      <c r="BD122" s="948"/>
      <c r="BE122" s="948"/>
      <c r="BF122" s="948"/>
      <c r="BG122" s="948"/>
      <c r="BH122" s="948"/>
      <c r="BI122" s="948"/>
      <c r="BJ122" s="948"/>
      <c r="BK122" s="948"/>
      <c r="BL122" s="948"/>
      <c r="BM122" s="948"/>
      <c r="BN122" s="948"/>
      <c r="BO122" s="948"/>
      <c r="BP122" s="949"/>
      <c r="BQ122" s="973">
        <v>753953236</v>
      </c>
      <c r="BR122" s="974"/>
      <c r="BS122" s="974"/>
      <c r="BT122" s="974"/>
      <c r="BU122" s="974"/>
      <c r="BV122" s="974">
        <v>734932292</v>
      </c>
      <c r="BW122" s="974"/>
      <c r="BX122" s="974"/>
      <c r="BY122" s="974"/>
      <c r="BZ122" s="974"/>
      <c r="CA122" s="974">
        <v>716240313</v>
      </c>
      <c r="CB122" s="974"/>
      <c r="CC122" s="974"/>
      <c r="CD122" s="974"/>
      <c r="CE122" s="974"/>
      <c r="CF122" s="993">
        <v>213.4</v>
      </c>
      <c r="CG122" s="994"/>
      <c r="CH122" s="994"/>
      <c r="CI122" s="994"/>
      <c r="CJ122" s="994"/>
      <c r="CK122" s="985"/>
      <c r="CL122" s="986"/>
      <c r="CM122" s="986"/>
      <c r="CN122" s="986"/>
      <c r="CO122" s="987"/>
      <c r="CP122" s="995" t="s">
        <v>381</v>
      </c>
      <c r="CQ122" s="996"/>
      <c r="CR122" s="996"/>
      <c r="CS122" s="996"/>
      <c r="CT122" s="996"/>
      <c r="CU122" s="996"/>
      <c r="CV122" s="996"/>
      <c r="CW122" s="996"/>
      <c r="CX122" s="996"/>
      <c r="CY122" s="996"/>
      <c r="CZ122" s="996"/>
      <c r="DA122" s="996"/>
      <c r="DB122" s="996"/>
      <c r="DC122" s="996"/>
      <c r="DD122" s="996"/>
      <c r="DE122" s="996"/>
      <c r="DF122" s="997"/>
      <c r="DG122" s="908">
        <v>46193</v>
      </c>
      <c r="DH122" s="909"/>
      <c r="DI122" s="909"/>
      <c r="DJ122" s="909"/>
      <c r="DK122" s="909"/>
      <c r="DL122" s="909">
        <v>56090</v>
      </c>
      <c r="DM122" s="909"/>
      <c r="DN122" s="909"/>
      <c r="DO122" s="909"/>
      <c r="DP122" s="909"/>
      <c r="DQ122" s="909">
        <v>53726</v>
      </c>
      <c r="DR122" s="909"/>
      <c r="DS122" s="909"/>
      <c r="DT122" s="909"/>
      <c r="DU122" s="909"/>
      <c r="DV122" s="910">
        <v>0</v>
      </c>
      <c r="DW122" s="910"/>
      <c r="DX122" s="910"/>
      <c r="DY122" s="910"/>
      <c r="DZ122" s="911"/>
    </row>
    <row r="123" spans="1:130" s="229" customFormat="1" ht="26.25" customHeight="1" x14ac:dyDescent="0.15">
      <c r="A123" s="1038"/>
      <c r="B123" s="932"/>
      <c r="C123" s="905" t="s">
        <v>423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437</v>
      </c>
      <c r="BP123" s="978"/>
      <c r="BQ123" s="1044">
        <v>842815556</v>
      </c>
      <c r="BR123" s="1045"/>
      <c r="BS123" s="1045"/>
      <c r="BT123" s="1045"/>
      <c r="BU123" s="1045"/>
      <c r="BV123" s="1045">
        <v>836681759</v>
      </c>
      <c r="BW123" s="1045"/>
      <c r="BX123" s="1045"/>
      <c r="BY123" s="1045"/>
      <c r="BZ123" s="1045"/>
      <c r="CA123" s="1045">
        <v>823449075</v>
      </c>
      <c r="CB123" s="1045"/>
      <c r="CC123" s="1045"/>
      <c r="CD123" s="1045"/>
      <c r="CE123" s="1045"/>
      <c r="CF123" s="975"/>
      <c r="CG123" s="976"/>
      <c r="CH123" s="976"/>
      <c r="CI123" s="976"/>
      <c r="CJ123" s="977"/>
      <c r="CK123" s="985"/>
      <c r="CL123" s="986"/>
      <c r="CM123" s="986"/>
      <c r="CN123" s="986"/>
      <c r="CO123" s="987"/>
      <c r="CP123" s="995" t="s">
        <v>378</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
      <c r="A124" s="1038"/>
      <c r="B124" s="932"/>
      <c r="C124" s="905" t="s">
        <v>426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438</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178.1</v>
      </c>
      <c r="BR124" s="1005"/>
      <c r="BS124" s="1005"/>
      <c r="BT124" s="1005"/>
      <c r="BU124" s="1005"/>
      <c r="BV124" s="1005">
        <v>178.7</v>
      </c>
      <c r="BW124" s="1005"/>
      <c r="BX124" s="1005"/>
      <c r="BY124" s="1005"/>
      <c r="BZ124" s="1005"/>
      <c r="CA124" s="1005">
        <v>175.8</v>
      </c>
      <c r="CB124" s="1005"/>
      <c r="CC124" s="1005"/>
      <c r="CD124" s="1005"/>
      <c r="CE124" s="1005"/>
      <c r="CF124" s="1006"/>
      <c r="CG124" s="1007"/>
      <c r="CH124" s="1007"/>
      <c r="CI124" s="1007"/>
      <c r="CJ124" s="1008"/>
      <c r="CK124" s="988"/>
      <c r="CL124" s="988"/>
      <c r="CM124" s="988"/>
      <c r="CN124" s="988"/>
      <c r="CO124" s="989"/>
      <c r="CP124" s="1009" t="s">
        <v>439</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15">
      <c r="A125" s="1038"/>
      <c r="B125" s="932"/>
      <c r="C125" s="905" t="s">
        <v>428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440</v>
      </c>
      <c r="CL125" s="983"/>
      <c r="CM125" s="983"/>
      <c r="CN125" s="983"/>
      <c r="CO125" s="984"/>
      <c r="CP125" s="912" t="s">
        <v>441</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
      <c r="A126" s="1038"/>
      <c r="B126" s="932"/>
      <c r="C126" s="905" t="s">
        <v>430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442</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15">
      <c r="A127" s="1039"/>
      <c r="B127" s="934"/>
      <c r="C127" s="956" t="s">
        <v>443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239054</v>
      </c>
      <c r="AB127" s="936"/>
      <c r="AC127" s="936"/>
      <c r="AD127" s="936"/>
      <c r="AE127" s="937"/>
      <c r="AF127" s="938">
        <v>102003</v>
      </c>
      <c r="AG127" s="936"/>
      <c r="AH127" s="936"/>
      <c r="AI127" s="936"/>
      <c r="AJ127" s="937"/>
      <c r="AK127" s="938">
        <v>122962</v>
      </c>
      <c r="AL127" s="936"/>
      <c r="AM127" s="936"/>
      <c r="AN127" s="936"/>
      <c r="AO127" s="937"/>
      <c r="AP127" s="939">
        <v>0</v>
      </c>
      <c r="AQ127" s="940"/>
      <c r="AR127" s="940"/>
      <c r="AS127" s="940"/>
      <c r="AT127" s="941"/>
      <c r="AU127" s="231"/>
      <c r="AV127" s="231"/>
      <c r="AW127" s="231"/>
      <c r="AX127" s="1012" t="s">
        <v>444</v>
      </c>
      <c r="AY127" s="1013"/>
      <c r="AZ127" s="1013"/>
      <c r="BA127" s="1013"/>
      <c r="BB127" s="1013"/>
      <c r="BC127" s="1013"/>
      <c r="BD127" s="1013"/>
      <c r="BE127" s="1014"/>
      <c r="BF127" s="1015" t="s">
        <v>445</v>
      </c>
      <c r="BG127" s="1013"/>
      <c r="BH127" s="1013"/>
      <c r="BI127" s="1013"/>
      <c r="BJ127" s="1013"/>
      <c r="BK127" s="1013"/>
      <c r="BL127" s="1014"/>
      <c r="BM127" s="1015" t="s">
        <v>446</v>
      </c>
      <c r="BN127" s="1013"/>
      <c r="BO127" s="1013"/>
      <c r="BP127" s="1013"/>
      <c r="BQ127" s="1013"/>
      <c r="BR127" s="1013"/>
      <c r="BS127" s="1014"/>
      <c r="BT127" s="1015" t="s">
        <v>447</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448</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
      <c r="A128" s="1022" t="s">
        <v>449</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450</v>
      </c>
      <c r="X128" s="1024"/>
      <c r="Y128" s="1024"/>
      <c r="Z128" s="1025"/>
      <c r="AA128" s="1026">
        <v>4933814</v>
      </c>
      <c r="AB128" s="1027"/>
      <c r="AC128" s="1027"/>
      <c r="AD128" s="1027"/>
      <c r="AE128" s="1028"/>
      <c r="AF128" s="1029">
        <v>4868931</v>
      </c>
      <c r="AG128" s="1027"/>
      <c r="AH128" s="1027"/>
      <c r="AI128" s="1027"/>
      <c r="AJ128" s="1028"/>
      <c r="AK128" s="1029">
        <v>4070913</v>
      </c>
      <c r="AL128" s="1027"/>
      <c r="AM128" s="1027"/>
      <c r="AN128" s="1027"/>
      <c r="AO128" s="1028"/>
      <c r="AP128" s="1030"/>
      <c r="AQ128" s="1031"/>
      <c r="AR128" s="1031"/>
      <c r="AS128" s="1031"/>
      <c r="AT128" s="1032"/>
      <c r="AU128" s="231"/>
      <c r="AV128" s="231"/>
      <c r="AW128" s="231"/>
      <c r="AX128" s="879" t="s">
        <v>451</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452</v>
      </c>
      <c r="CQ128" s="694"/>
      <c r="CR128" s="694"/>
      <c r="CS128" s="694"/>
      <c r="CT128" s="694"/>
      <c r="CU128" s="694"/>
      <c r="CV128" s="694"/>
      <c r="CW128" s="694"/>
      <c r="CX128" s="694"/>
      <c r="CY128" s="694"/>
      <c r="CZ128" s="694"/>
      <c r="DA128" s="694"/>
      <c r="DB128" s="694"/>
      <c r="DC128" s="694"/>
      <c r="DD128" s="694"/>
      <c r="DE128" s="694"/>
      <c r="DF128" s="1017"/>
      <c r="DG128" s="1018">
        <v>1976580</v>
      </c>
      <c r="DH128" s="1019"/>
      <c r="DI128" s="1019"/>
      <c r="DJ128" s="1019"/>
      <c r="DK128" s="1019"/>
      <c r="DL128" s="1019">
        <v>1831823</v>
      </c>
      <c r="DM128" s="1019"/>
      <c r="DN128" s="1019"/>
      <c r="DO128" s="1019"/>
      <c r="DP128" s="1019"/>
      <c r="DQ128" s="1019">
        <v>1687646</v>
      </c>
      <c r="DR128" s="1019"/>
      <c r="DS128" s="1019"/>
      <c r="DT128" s="1019"/>
      <c r="DU128" s="1019"/>
      <c r="DV128" s="1020">
        <v>0.5</v>
      </c>
      <c r="DW128" s="1020"/>
      <c r="DX128" s="1020"/>
      <c r="DY128" s="1020"/>
      <c r="DZ128" s="1021"/>
    </row>
    <row r="129" spans="1:131" s="229" customFormat="1" ht="26.25" customHeight="1" x14ac:dyDescent="0.15">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453</v>
      </c>
      <c r="X129" s="1052"/>
      <c r="Y129" s="1052"/>
      <c r="Z129" s="1053"/>
      <c r="AA129" s="935">
        <v>401162119</v>
      </c>
      <c r="AB129" s="936"/>
      <c r="AC129" s="936"/>
      <c r="AD129" s="936"/>
      <c r="AE129" s="937"/>
      <c r="AF129" s="938">
        <v>389963591</v>
      </c>
      <c r="AG129" s="936"/>
      <c r="AH129" s="936"/>
      <c r="AI129" s="936"/>
      <c r="AJ129" s="937"/>
      <c r="AK129" s="938">
        <v>390235323</v>
      </c>
      <c r="AL129" s="936"/>
      <c r="AM129" s="936"/>
      <c r="AN129" s="936"/>
      <c r="AO129" s="937"/>
      <c r="AP129" s="1054"/>
      <c r="AQ129" s="1055"/>
      <c r="AR129" s="1055"/>
      <c r="AS129" s="1055"/>
      <c r="AT129" s="1056"/>
      <c r="AU129" s="232"/>
      <c r="AV129" s="232"/>
      <c r="AW129" s="232"/>
      <c r="AX129" s="1046" t="s">
        <v>454</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17" t="s">
        <v>455</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456</v>
      </c>
      <c r="X130" s="1052"/>
      <c r="Y130" s="1052"/>
      <c r="Z130" s="1053"/>
      <c r="AA130" s="935">
        <v>57616933</v>
      </c>
      <c r="AB130" s="936"/>
      <c r="AC130" s="936"/>
      <c r="AD130" s="936"/>
      <c r="AE130" s="937"/>
      <c r="AF130" s="938">
        <v>55618331</v>
      </c>
      <c r="AG130" s="936"/>
      <c r="AH130" s="936"/>
      <c r="AI130" s="936"/>
      <c r="AJ130" s="937"/>
      <c r="AK130" s="938">
        <v>54630158</v>
      </c>
      <c r="AL130" s="936"/>
      <c r="AM130" s="936"/>
      <c r="AN130" s="936"/>
      <c r="AO130" s="937"/>
      <c r="AP130" s="1054"/>
      <c r="AQ130" s="1055"/>
      <c r="AR130" s="1055"/>
      <c r="AS130" s="1055"/>
      <c r="AT130" s="1056"/>
      <c r="AU130" s="232"/>
      <c r="AV130" s="232"/>
      <c r="AW130" s="232"/>
      <c r="AX130" s="1046" t="s">
        <v>457</v>
      </c>
      <c r="AY130" s="906"/>
      <c r="AZ130" s="906"/>
      <c r="BA130" s="906"/>
      <c r="BB130" s="906"/>
      <c r="BC130" s="906"/>
      <c r="BD130" s="906"/>
      <c r="BE130" s="907"/>
      <c r="BF130" s="1082">
        <v>10.6</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458</v>
      </c>
      <c r="X131" s="1089"/>
      <c r="Y131" s="1089"/>
      <c r="Z131" s="1090"/>
      <c r="AA131" s="1091">
        <v>343545186</v>
      </c>
      <c r="AB131" s="1092"/>
      <c r="AC131" s="1092"/>
      <c r="AD131" s="1092"/>
      <c r="AE131" s="1093"/>
      <c r="AF131" s="1094">
        <v>334345260</v>
      </c>
      <c r="AG131" s="1092"/>
      <c r="AH131" s="1092"/>
      <c r="AI131" s="1092"/>
      <c r="AJ131" s="1093"/>
      <c r="AK131" s="1094">
        <v>335605165</v>
      </c>
      <c r="AL131" s="1092"/>
      <c r="AM131" s="1092"/>
      <c r="AN131" s="1092"/>
      <c r="AO131" s="1093"/>
      <c r="AP131" s="1095"/>
      <c r="AQ131" s="1096"/>
      <c r="AR131" s="1096"/>
      <c r="AS131" s="1096"/>
      <c r="AT131" s="1097"/>
      <c r="AU131" s="232"/>
      <c r="AV131" s="232"/>
      <c r="AW131" s="232"/>
      <c r="AX131" s="1064" t="s">
        <v>459</v>
      </c>
      <c r="AY131" s="694"/>
      <c r="AZ131" s="694"/>
      <c r="BA131" s="694"/>
      <c r="BB131" s="694"/>
      <c r="BC131" s="694"/>
      <c r="BD131" s="694"/>
      <c r="BE131" s="1017"/>
      <c r="BF131" s="1065">
        <v>175.8</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71" t="s">
        <v>460</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461</v>
      </c>
      <c r="W132" s="1075"/>
      <c r="X132" s="1075"/>
      <c r="Y132" s="1075"/>
      <c r="Z132" s="1076"/>
      <c r="AA132" s="1077">
        <v>9.8967121020000004</v>
      </c>
      <c r="AB132" s="1078"/>
      <c r="AC132" s="1078"/>
      <c r="AD132" s="1078"/>
      <c r="AE132" s="1079"/>
      <c r="AF132" s="1080">
        <v>10.39073531</v>
      </c>
      <c r="AG132" s="1078"/>
      <c r="AH132" s="1078"/>
      <c r="AI132" s="1078"/>
      <c r="AJ132" s="1079"/>
      <c r="AK132" s="1080">
        <v>11.567891100000001</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462</v>
      </c>
      <c r="W133" s="1058"/>
      <c r="X133" s="1058"/>
      <c r="Y133" s="1058"/>
      <c r="Z133" s="1059"/>
      <c r="AA133" s="1060">
        <v>10.1</v>
      </c>
      <c r="AB133" s="1061"/>
      <c r="AC133" s="1061"/>
      <c r="AD133" s="1061"/>
      <c r="AE133" s="1062"/>
      <c r="AF133" s="1060">
        <v>10.3</v>
      </c>
      <c r="AG133" s="1061"/>
      <c r="AH133" s="1061"/>
      <c r="AI133" s="1061"/>
      <c r="AJ133" s="1062"/>
      <c r="AK133" s="1060">
        <v>10.6</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4k0WrGQT6DTEaSlvSYM230s0kkXobos7JwV6JHSp5LAMiu6iWQzS/S3GFPPPzQlKbP6i7KajoymL1LTR2jqOIg==" saltValue="uQ/ee0+hZ1aUQWWd0D6X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zhq5QYGACJWMoCHcH67cSVMSCo1nUC3RRGi3a/0sRvyso8jEppbZbb65toLqSpI8QJUe6h9SEgbIuxdGQ266xA==" saltValue="m9Dqx8YIicKimtJkAA0o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tBzHPL9+XWjVaL8SQhlzKVsVJH2AlW9R1zEIeOuy958MsRd9PTvN4atxDIuxpOjwHhmEbwmmdJSDE26eeJ1qhw==" saltValue="ovKC4ODy8jO1od4yADfi8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464</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465</v>
      </c>
      <c r="AP7" s="271"/>
      <c r="AQ7" s="272" t="s">
        <v>466</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467</v>
      </c>
      <c r="AQ8" s="278" t="s">
        <v>468</v>
      </c>
      <c r="AR8" s="279" t="s">
        <v>469</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470</v>
      </c>
      <c r="AL9" s="1099"/>
      <c r="AM9" s="1099"/>
      <c r="AN9" s="1100"/>
      <c r="AO9" s="280">
        <v>173001925</v>
      </c>
      <c r="AP9" s="280">
        <v>134111</v>
      </c>
      <c r="AQ9" s="281">
        <v>131703</v>
      </c>
      <c r="AR9" s="282">
        <v>1.8</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471</v>
      </c>
      <c r="AL10" s="1099"/>
      <c r="AM10" s="1099"/>
      <c r="AN10" s="1100"/>
      <c r="AO10" s="280">
        <v>118420</v>
      </c>
      <c r="AP10" s="280">
        <v>92</v>
      </c>
      <c r="AQ10" s="281">
        <v>694</v>
      </c>
      <c r="AR10" s="282">
        <v>-86.7</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472</v>
      </c>
      <c r="AL11" s="1099"/>
      <c r="AM11" s="1099"/>
      <c r="AN11" s="1100"/>
      <c r="AO11" s="280" t="s">
        <v>473</v>
      </c>
      <c r="AP11" s="280" t="s">
        <v>473</v>
      </c>
      <c r="AQ11" s="281" t="s">
        <v>473</v>
      </c>
      <c r="AR11" s="282" t="s">
        <v>473</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474</v>
      </c>
      <c r="AL12" s="1099"/>
      <c r="AM12" s="1099"/>
      <c r="AN12" s="1100"/>
      <c r="AO12" s="280" t="s">
        <v>473</v>
      </c>
      <c r="AP12" s="280" t="s">
        <v>473</v>
      </c>
      <c r="AQ12" s="281">
        <v>4</v>
      </c>
      <c r="AR12" s="282" t="s">
        <v>473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475</v>
      </c>
      <c r="AL13" s="1099"/>
      <c r="AM13" s="1099"/>
      <c r="AN13" s="1100"/>
      <c r="AO13" s="280">
        <v>3834494</v>
      </c>
      <c r="AP13" s="280">
        <v>2972</v>
      </c>
      <c r="AQ13" s="281">
        <v>2528</v>
      </c>
      <c r="AR13" s="282">
        <v>17.600000000000001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476</v>
      </c>
      <c r="AL14" s="1099"/>
      <c r="AM14" s="1099"/>
      <c r="AN14" s="1100"/>
      <c r="AO14" s="280">
        <v>-8729983</v>
      </c>
      <c r="AP14" s="280">
        <v>-6767</v>
      </c>
      <c r="AQ14" s="281">
        <v>-6417</v>
      </c>
      <c r="AR14" s="282">
        <v>5.5</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168224856</v>
      </c>
      <c r="AP15" s="280">
        <v>130407</v>
      </c>
      <c r="AQ15" s="281">
        <v>128512</v>
      </c>
      <c r="AR15" s="282">
        <v>1.5</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477</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478</v>
      </c>
      <c r="AP20" s="291" t="s">
        <v>479</v>
      </c>
      <c r="AQ20" s="292" t="s">
        <v>480</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481</v>
      </c>
      <c r="AL21" s="1105"/>
      <c r="AM21" s="1105"/>
      <c r="AN21" s="1106"/>
      <c r="AO21" s="295">
        <v>1570.94</v>
      </c>
      <c r="AP21" s="296">
        <v>1539.42</v>
      </c>
      <c r="AQ21" s="297">
        <v>31.52</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482</v>
      </c>
      <c r="AL22" s="1105"/>
      <c r="AM22" s="1105"/>
      <c r="AN22" s="1106"/>
      <c r="AO22" s="300">
        <v>98.2</v>
      </c>
      <c r="AP22" s="301">
        <v>98.7</v>
      </c>
      <c r="AQ22" s="302">
        <v>-0.5</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07" t="s">
        <v>483</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x14ac:dyDescent="0.15">
      <c r="A27" s="307"/>
      <c r="AO27" s="261"/>
      <c r="AP27" s="261"/>
      <c r="AQ27" s="261"/>
      <c r="AR27" s="261"/>
      <c r="AS27" s="261"/>
      <c r="AT27" s="261"/>
    </row>
    <row r="28" spans="1:46" ht="17.25" x14ac:dyDescent="0.15">
      <c r="A28" s="262" t="s">
        <v>484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485</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465</v>
      </c>
      <c r="AP30" s="271"/>
      <c r="AQ30" s="272" t="s">
        <v>466</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467</v>
      </c>
      <c r="AQ31" s="278" t="s">
        <v>468</v>
      </c>
      <c r="AR31" s="279" t="s">
        <v>469</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486</v>
      </c>
      <c r="AL32" s="1119"/>
      <c r="AM32" s="1119"/>
      <c r="AN32" s="1120"/>
      <c r="AO32" s="280">
        <v>90536744</v>
      </c>
      <c r="AP32" s="280">
        <v>70184</v>
      </c>
      <c r="AQ32" s="281">
        <v>68216</v>
      </c>
      <c r="AR32" s="282">
        <v>2.9</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487</v>
      </c>
      <c r="AL33" s="1119"/>
      <c r="AM33" s="1119"/>
      <c r="AN33" s="1120"/>
      <c r="AO33" s="280" t="s">
        <v>473</v>
      </c>
      <c r="AP33" s="280" t="s">
        <v>473</v>
      </c>
      <c r="AQ33" s="281">
        <v>6</v>
      </c>
      <c r="AR33" s="282" t="s">
        <v>473</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488</v>
      </c>
      <c r="AL34" s="1119"/>
      <c r="AM34" s="1119"/>
      <c r="AN34" s="1120"/>
      <c r="AO34" s="280">
        <v>5782037</v>
      </c>
      <c r="AP34" s="280">
        <v>4482</v>
      </c>
      <c r="AQ34" s="281">
        <v>6885</v>
      </c>
      <c r="AR34" s="282">
        <v>-34.9</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489</v>
      </c>
      <c r="AL35" s="1119"/>
      <c r="AM35" s="1119"/>
      <c r="AN35" s="1120"/>
      <c r="AO35" s="280">
        <v>235721</v>
      </c>
      <c r="AP35" s="280">
        <v>183</v>
      </c>
      <c r="AQ35" s="281">
        <v>1850</v>
      </c>
      <c r="AR35" s="282">
        <v>-90.1</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490</v>
      </c>
      <c r="AL36" s="1119"/>
      <c r="AM36" s="1119"/>
      <c r="AN36" s="1120"/>
      <c r="AO36" s="280">
        <v>846047</v>
      </c>
      <c r="AP36" s="280">
        <v>656</v>
      </c>
      <c r="AQ36" s="281">
        <v>124</v>
      </c>
      <c r="AR36" s="282">
        <v>429</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491</v>
      </c>
      <c r="AL37" s="1119"/>
      <c r="AM37" s="1119"/>
      <c r="AN37" s="1120"/>
      <c r="AO37" s="280">
        <v>122962</v>
      </c>
      <c r="AP37" s="280">
        <v>95</v>
      </c>
      <c r="AQ37" s="281">
        <v>519</v>
      </c>
      <c r="AR37" s="282">
        <v>-81.7</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492</v>
      </c>
      <c r="AL38" s="1116"/>
      <c r="AM38" s="1116"/>
      <c r="AN38" s="1117"/>
      <c r="AO38" s="310" t="s">
        <v>473</v>
      </c>
      <c r="AP38" s="310" t="s">
        <v>473</v>
      </c>
      <c r="AQ38" s="311">
        <v>8</v>
      </c>
      <c r="AR38" s="302" t="s">
        <v>473</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493</v>
      </c>
      <c r="AL39" s="1116"/>
      <c r="AM39" s="1116"/>
      <c r="AN39" s="1117"/>
      <c r="AO39" s="280">
        <v>-4070913</v>
      </c>
      <c r="AP39" s="280">
        <v>-3156</v>
      </c>
      <c r="AQ39" s="281">
        <v>-2187</v>
      </c>
      <c r="AR39" s="282">
        <v>44.3</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494</v>
      </c>
      <c r="AL40" s="1119"/>
      <c r="AM40" s="1119"/>
      <c r="AN40" s="1120"/>
      <c r="AO40" s="280">
        <v>-54630158</v>
      </c>
      <c r="AP40" s="280">
        <v>-42349</v>
      </c>
      <c r="AQ40" s="281">
        <v>-45425</v>
      </c>
      <c r="AR40" s="282">
        <v>-6.8</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495</v>
      </c>
      <c r="AL41" s="1102"/>
      <c r="AM41" s="1102"/>
      <c r="AN41" s="1103"/>
      <c r="AO41" s="280">
        <v>38822440</v>
      </c>
      <c r="AP41" s="280">
        <v>30095</v>
      </c>
      <c r="AQ41" s="281">
        <v>29997</v>
      </c>
      <c r="AR41" s="282">
        <v>0.3</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496</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497</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465</v>
      </c>
      <c r="AN49" s="1112" t="s">
        <v>498</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499</v>
      </c>
      <c r="AO50" s="323" t="s">
        <v>500</v>
      </c>
      <c r="AP50" s="324" t="s">
        <v>501</v>
      </c>
      <c r="AQ50" s="325" t="s">
        <v>502</v>
      </c>
      <c r="AR50" s="326" t="s">
        <v>503</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504</v>
      </c>
      <c r="AL51" s="319"/>
      <c r="AM51" s="327">
        <v>158790905</v>
      </c>
      <c r="AN51" s="328">
        <v>117556</v>
      </c>
      <c r="AO51" s="329">
        <v>12</v>
      </c>
      <c r="AP51" s="330">
        <v>111577</v>
      </c>
      <c r="AQ51" s="331">
        <v>5.7</v>
      </c>
      <c r="AR51" s="332">
        <v>6.3</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505</v>
      </c>
      <c r="AM52" s="335">
        <v>41609041</v>
      </c>
      <c r="AN52" s="336">
        <v>30804</v>
      </c>
      <c r="AO52" s="337">
        <v>-6</v>
      </c>
      <c r="AP52" s="338">
        <v>26257</v>
      </c>
      <c r="AQ52" s="339">
        <v>0.1</v>
      </c>
      <c r="AR52" s="340">
        <v>-6.1</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506</v>
      </c>
      <c r="AL53" s="319"/>
      <c r="AM53" s="327">
        <v>154519464</v>
      </c>
      <c r="AN53" s="328">
        <v>115656</v>
      </c>
      <c r="AO53" s="329">
        <v>-1.6</v>
      </c>
      <c r="AP53" s="330">
        <v>122371</v>
      </c>
      <c r="AQ53" s="331">
        <v>9.6999999999999993</v>
      </c>
      <c r="AR53" s="332">
        <v>-11.3</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505</v>
      </c>
      <c r="AM54" s="335">
        <v>42338451</v>
      </c>
      <c r="AN54" s="336">
        <v>31690</v>
      </c>
      <c r="AO54" s="337">
        <v>2.9</v>
      </c>
      <c r="AP54" s="338">
        <v>28038</v>
      </c>
      <c r="AQ54" s="339">
        <v>6.8</v>
      </c>
      <c r="AR54" s="340">
        <v>-3.9</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507</v>
      </c>
      <c r="AL55" s="319"/>
      <c r="AM55" s="327">
        <v>165489148</v>
      </c>
      <c r="AN55" s="328">
        <v>125365</v>
      </c>
      <c r="AO55" s="329">
        <v>8.4</v>
      </c>
      <c r="AP55" s="330">
        <v>125393</v>
      </c>
      <c r="AQ55" s="331">
        <v>2.5</v>
      </c>
      <c r="AR55" s="332">
        <v>5.9</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505</v>
      </c>
      <c r="AM56" s="335">
        <v>38729353</v>
      </c>
      <c r="AN56" s="336">
        <v>29339</v>
      </c>
      <c r="AO56" s="337">
        <v>-7.4</v>
      </c>
      <c r="AP56" s="338">
        <v>28054</v>
      </c>
      <c r="AQ56" s="339">
        <v>0.1</v>
      </c>
      <c r="AR56" s="340">
        <v>-7.5</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508</v>
      </c>
      <c r="AL57" s="319"/>
      <c r="AM57" s="327">
        <v>151027206</v>
      </c>
      <c r="AN57" s="328">
        <v>115636</v>
      </c>
      <c r="AO57" s="329">
        <v>-7.8</v>
      </c>
      <c r="AP57" s="330">
        <v>115991</v>
      </c>
      <c r="AQ57" s="331">
        <v>-7.5</v>
      </c>
      <c r="AR57" s="332">
        <v>-0.3</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505</v>
      </c>
      <c r="AM58" s="335">
        <v>34563926</v>
      </c>
      <c r="AN58" s="336">
        <v>26464</v>
      </c>
      <c r="AO58" s="337">
        <v>-9.8000000000000007</v>
      </c>
      <c r="AP58" s="338">
        <v>28546</v>
      </c>
      <c r="AQ58" s="339">
        <v>1.8</v>
      </c>
      <c r="AR58" s="340">
        <v>-11.6</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509</v>
      </c>
      <c r="AL59" s="319"/>
      <c r="AM59" s="327">
        <v>156612102</v>
      </c>
      <c r="AN59" s="328">
        <v>121405</v>
      </c>
      <c r="AO59" s="329">
        <v>5</v>
      </c>
      <c r="AP59" s="330">
        <v>118517</v>
      </c>
      <c r="AQ59" s="331">
        <v>2.2000000000000002</v>
      </c>
      <c r="AR59" s="332">
        <v>2.8</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505</v>
      </c>
      <c r="AM60" s="335">
        <v>36875066</v>
      </c>
      <c r="AN60" s="336">
        <v>28585</v>
      </c>
      <c r="AO60" s="337">
        <v>8</v>
      </c>
      <c r="AP60" s="338">
        <v>30926</v>
      </c>
      <c r="AQ60" s="339">
        <v>8.3000000000000007</v>
      </c>
      <c r="AR60" s="340">
        <v>-0.3</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510</v>
      </c>
      <c r="AL61" s="341"/>
      <c r="AM61" s="342">
        <v>157287765</v>
      </c>
      <c r="AN61" s="343">
        <v>119124</v>
      </c>
      <c r="AO61" s="344">
        <v>3.2</v>
      </c>
      <c r="AP61" s="345">
        <v>118770</v>
      </c>
      <c r="AQ61" s="346">
        <v>2.5</v>
      </c>
      <c r="AR61" s="332">
        <v>0.7</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505</v>
      </c>
      <c r="AM62" s="335">
        <v>38823167</v>
      </c>
      <c r="AN62" s="336">
        <v>29376</v>
      </c>
      <c r="AO62" s="337">
        <v>-2.5</v>
      </c>
      <c r="AP62" s="338">
        <v>28364</v>
      </c>
      <c r="AQ62" s="339">
        <v>3.4</v>
      </c>
      <c r="AR62" s="340">
        <v>-5.9</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hV3DzG36sPgk4gkowE0BhfWZVw7PUhFQhOYNkrN9nvH9Jv79EsU8lgSCtVds8YyBEmQSoDNvoRRyL3pebYEdTA==" saltValue="ca7t4RFzCAFghA+MKyyJG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WYh0/KXar/qDbEAlCyiQ31/V2siSfpd0gS7CzD9dmRnZUqxlZ9n7wObMyECErgjQ2v8RAqXzaQ/bAxIMwzzdkA==" saltValue="sdS5QDWhhbalygw0ArNV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GVsjn993w08NOPbJFLRuymH/9jq7JKrgfCGa5r1TtVU3es3/JkJYtmIFxNgl4GHqV6PI30w+IDdtWqSUK30ikw==" saltValue="j6Q3Cc3gmw3djYLcrN+p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511</v>
      </c>
      <c r="G46" s="350" t="s">
        <v>512</v>
      </c>
      <c r="H46" s="350" t="s">
        <v>513</v>
      </c>
      <c r="I46" s="350" t="s">
        <v>514</v>
      </c>
      <c r="J46" s="351" t="s">
        <v>515</v>
      </c>
    </row>
    <row r="47" spans="2:10" ht="57.75" customHeight="1" x14ac:dyDescent="0.15">
      <c r="B47" s="7"/>
      <c r="C47" s="1121" t="s">
        <v>4</v>
      </c>
      <c r="D47" s="1121"/>
      <c r="E47" s="1122"/>
      <c r="F47" s="352">
        <v>1.96</v>
      </c>
      <c r="G47" s="353">
        <v>1.98</v>
      </c>
      <c r="H47" s="353">
        <v>5.03</v>
      </c>
      <c r="I47" s="353">
        <v>4.25</v>
      </c>
      <c r="J47" s="354">
        <v>3.39</v>
      </c>
    </row>
    <row r="48" spans="2:10" ht="57.75" customHeight="1" x14ac:dyDescent="0.15">
      <c r="B48" s="8"/>
      <c r="C48" s="1123" t="s">
        <v>5</v>
      </c>
      <c r="D48" s="1123"/>
      <c r="E48" s="1124"/>
      <c r="F48" s="355">
        <v>0.24</v>
      </c>
      <c r="G48" s="356">
        <v>0.25</v>
      </c>
      <c r="H48" s="356">
        <v>0.19</v>
      </c>
      <c r="I48" s="356">
        <v>0.33</v>
      </c>
      <c r="J48" s="357">
        <v>0.28000000000000003</v>
      </c>
    </row>
    <row r="49" spans="2:10" ht="57.75" customHeight="1" thickBot="1" x14ac:dyDescent="0.2">
      <c r="B49" s="9"/>
      <c r="C49" s="1125" t="s">
        <v>6</v>
      </c>
      <c r="D49" s="1125"/>
      <c r="E49" s="1126"/>
      <c r="F49" s="358">
        <v>0.16</v>
      </c>
      <c r="G49" s="359">
        <v>0.05</v>
      </c>
      <c r="H49" s="359">
        <v>3.06</v>
      </c>
      <c r="I49" s="359" t="s">
        <v>516</v>
      </c>
      <c r="J49" s="360" t="s">
        <v>517</v>
      </c>
    </row>
    <row r="50" spans="2:10" ht="13.5" customHeight="1" x14ac:dyDescent="0.15"/>
  </sheetData>
  <sheetProtection algorithmName="SHA-512" hashValue="8pBQEulTLKI4egosZjVpdrxtxrEWlrwadcIQswxJCLWvyBdGhQ+rDqmruxttaOxjqj3SEXG+yMMdeMhXheg/FA==" saltValue="1FoU8aRaEQlq9DQc0fjw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15">
      <c r="A34" s="10"/>
      <c r="B34" s="19"/>
      <c r="C34" s="1133" t="s">
        <v>518</v>
      </c>
      <c r="D34" s="1133"/>
      <c r="E34" s="1134"/>
      <c r="F34" s="20">
        <v>0.98</v>
      </c>
      <c r="G34" s="21">
        <v>0.95</v>
      </c>
      <c r="H34" s="21">
        <v>1.36</v>
      </c>
      <c r="I34" s="21">
        <v>1.41</v>
      </c>
      <c r="J34" s="22">
        <v>1.26</v>
      </c>
      <c r="K34" s="10"/>
      <c r="L34" s="10"/>
      <c r="M34" s="10"/>
      <c r="N34" s="10"/>
      <c r="O34" s="10"/>
      <c r="P34" s="10"/>
    </row>
    <row r="35" spans="1:16" ht="39" customHeight="1" x14ac:dyDescent="0.15">
      <c r="A35" s="10"/>
      <c r="B35" s="23"/>
      <c r="C35" s="1127" t="s">
        <v>519</v>
      </c>
      <c r="D35" s="1128"/>
      <c r="E35" s="1129"/>
      <c r="F35" s="24">
        <v>0.85</v>
      </c>
      <c r="G35" s="25">
        <v>1.91</v>
      </c>
      <c r="H35" s="25">
        <v>1.28</v>
      </c>
      <c r="I35" s="25">
        <v>0.56999999999999995</v>
      </c>
      <c r="J35" s="26">
        <v>0.65</v>
      </c>
      <c r="K35" s="10"/>
      <c r="L35" s="10"/>
      <c r="M35" s="10"/>
      <c r="N35" s="10"/>
      <c r="O35" s="10"/>
      <c r="P35" s="10"/>
    </row>
    <row r="36" spans="1:16" ht="39" customHeight="1" x14ac:dyDescent="0.15">
      <c r="A36" s="10"/>
      <c r="B36" s="23"/>
      <c r="C36" s="1127" t="s">
        <v>520</v>
      </c>
      <c r="D36" s="1128"/>
      <c r="E36" s="1129"/>
      <c r="F36" s="24">
        <v>0.24</v>
      </c>
      <c r="G36" s="25">
        <v>0.25</v>
      </c>
      <c r="H36" s="25">
        <v>0.18</v>
      </c>
      <c r="I36" s="25">
        <v>0.33</v>
      </c>
      <c r="J36" s="26">
        <v>0.27</v>
      </c>
      <c r="K36" s="10"/>
      <c r="L36" s="10"/>
      <c r="M36" s="10"/>
      <c r="N36" s="10"/>
      <c r="O36" s="10"/>
      <c r="P36" s="10"/>
    </row>
    <row r="37" spans="1:16" ht="39" customHeight="1" x14ac:dyDescent="0.15">
      <c r="A37" s="10"/>
      <c r="B37" s="23"/>
      <c r="C37" s="1127" t="s">
        <v>521</v>
      </c>
      <c r="D37" s="1128"/>
      <c r="E37" s="1129"/>
      <c r="F37" s="24" t="s">
        <v>473</v>
      </c>
      <c r="G37" s="25">
        <v>0.06</v>
      </c>
      <c r="H37" s="25">
        <v>0.09</v>
      </c>
      <c r="I37" s="25">
        <v>0.14000000000000001</v>
      </c>
      <c r="J37" s="26">
        <v>0.16</v>
      </c>
      <c r="K37" s="10"/>
      <c r="L37" s="10"/>
      <c r="M37" s="10"/>
      <c r="N37" s="10"/>
      <c r="O37" s="10"/>
      <c r="P37" s="10"/>
    </row>
    <row r="38" spans="1:16" ht="39" customHeight="1" x14ac:dyDescent="0.15">
      <c r="A38" s="10"/>
      <c r="B38" s="23"/>
      <c r="C38" s="1127" t="s">
        <v>522</v>
      </c>
      <c r="D38" s="1128"/>
      <c r="E38" s="1129"/>
      <c r="F38" s="24">
        <v>0</v>
      </c>
      <c r="G38" s="25">
        <v>0</v>
      </c>
      <c r="H38" s="25">
        <v>0</v>
      </c>
      <c r="I38" s="25">
        <v>0</v>
      </c>
      <c r="J38" s="26">
        <v>0</v>
      </c>
      <c r="K38" s="10"/>
      <c r="L38" s="10"/>
      <c r="M38" s="10"/>
      <c r="N38" s="10"/>
      <c r="O38" s="10"/>
      <c r="P38" s="10"/>
    </row>
    <row r="39" spans="1:16" ht="39" customHeight="1" x14ac:dyDescent="0.15">
      <c r="A39" s="10"/>
      <c r="B39" s="23"/>
      <c r="C39" s="1127" t="s">
        <v>523</v>
      </c>
      <c r="D39" s="1128"/>
      <c r="E39" s="1129"/>
      <c r="F39" s="24">
        <v>0</v>
      </c>
      <c r="G39" s="25">
        <v>0</v>
      </c>
      <c r="H39" s="25">
        <v>0</v>
      </c>
      <c r="I39" s="25">
        <v>0</v>
      </c>
      <c r="J39" s="26">
        <v>0</v>
      </c>
      <c r="K39" s="10"/>
      <c r="L39" s="10"/>
      <c r="M39" s="10"/>
      <c r="N39" s="10"/>
      <c r="O39" s="10"/>
      <c r="P39" s="10"/>
    </row>
    <row r="40" spans="1:16" ht="39" customHeight="1" x14ac:dyDescent="0.15">
      <c r="A40" s="10"/>
      <c r="B40" s="23"/>
      <c r="C40" s="1127" t="s">
        <v>524</v>
      </c>
      <c r="D40" s="1128"/>
      <c r="E40" s="1129"/>
      <c r="F40" s="24">
        <v>0</v>
      </c>
      <c r="G40" s="25">
        <v>0</v>
      </c>
      <c r="H40" s="25">
        <v>0</v>
      </c>
      <c r="I40" s="25">
        <v>0</v>
      </c>
      <c r="J40" s="26">
        <v>0</v>
      </c>
      <c r="K40" s="10"/>
      <c r="L40" s="10"/>
      <c r="M40" s="10"/>
      <c r="N40" s="10"/>
      <c r="O40" s="10"/>
      <c r="P40" s="10"/>
    </row>
    <row r="41" spans="1:16" ht="39" customHeight="1" x14ac:dyDescent="0.15">
      <c r="A41" s="10"/>
      <c r="B41" s="23"/>
      <c r="C41" s="1127" t="s">
        <v>525</v>
      </c>
      <c r="D41" s="1128"/>
      <c r="E41" s="1129"/>
      <c r="F41" s="24">
        <v>0</v>
      </c>
      <c r="G41" s="25">
        <v>0</v>
      </c>
      <c r="H41" s="25">
        <v>0</v>
      </c>
      <c r="I41" s="25">
        <v>0</v>
      </c>
      <c r="J41" s="26">
        <v>0</v>
      </c>
      <c r="K41" s="10"/>
      <c r="L41" s="10"/>
      <c r="M41" s="10"/>
      <c r="N41" s="10"/>
      <c r="O41" s="10"/>
      <c r="P41" s="10"/>
    </row>
    <row r="42" spans="1:16" ht="39" customHeight="1" x14ac:dyDescent="0.15">
      <c r="A42" s="10"/>
      <c r="B42" s="27"/>
      <c r="C42" s="1127" t="s">
        <v>526</v>
      </c>
      <c r="D42" s="1128"/>
      <c r="E42" s="1129"/>
      <c r="F42" s="24" t="s">
        <v>473</v>
      </c>
      <c r="G42" s="25" t="s">
        <v>473</v>
      </c>
      <c r="H42" s="25" t="s">
        <v>473</v>
      </c>
      <c r="I42" s="25" t="s">
        <v>473</v>
      </c>
      <c r="J42" s="26" t="s">
        <v>473</v>
      </c>
      <c r="K42" s="10"/>
      <c r="L42" s="10"/>
      <c r="M42" s="10"/>
      <c r="N42" s="10"/>
      <c r="O42" s="10"/>
      <c r="P42" s="10"/>
    </row>
    <row r="43" spans="1:16" ht="39" customHeight="1" thickBot="1" x14ac:dyDescent="0.2">
      <c r="A43" s="10"/>
      <c r="B43" s="28"/>
      <c r="C43" s="1130" t="s">
        <v>527</v>
      </c>
      <c r="D43" s="1131"/>
      <c r="E43" s="1132"/>
      <c r="F43" s="29">
        <v>1.31</v>
      </c>
      <c r="G43" s="30">
        <v>1.02</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zaaut0Au6fRefJgqeI5BIgBx98zBYfL/aeao/qmDMz46B4aa5+ERnQqFkFkaHE4Zm+dSZhwPMjwgQWQduz1jag==" saltValue="fg888rGDluidj0EM78az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zoomScale="55" zoomScaleNormal="55"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15">
      <c r="A45" s="36"/>
      <c r="B45" s="1135" t="s">
        <v>10</v>
      </c>
      <c r="C45" s="1136"/>
      <c r="D45" s="46"/>
      <c r="E45" s="1141" t="s">
        <v>11</v>
      </c>
      <c r="F45" s="1141"/>
      <c r="G45" s="1141"/>
      <c r="H45" s="1141"/>
      <c r="I45" s="1141"/>
      <c r="J45" s="1142"/>
      <c r="K45" s="47">
        <v>94798</v>
      </c>
      <c r="L45" s="48">
        <v>95163</v>
      </c>
      <c r="M45" s="48">
        <v>90398</v>
      </c>
      <c r="N45" s="48">
        <v>88391</v>
      </c>
      <c r="O45" s="49">
        <v>90537</v>
      </c>
      <c r="P45" s="36"/>
      <c r="Q45" s="36"/>
      <c r="R45" s="36"/>
      <c r="S45" s="36"/>
      <c r="T45" s="36"/>
      <c r="U45" s="36"/>
    </row>
    <row r="46" spans="1:21" ht="30.75" customHeight="1" x14ac:dyDescent="0.15">
      <c r="A46" s="36"/>
      <c r="B46" s="1137"/>
      <c r="C46" s="1138"/>
      <c r="D46" s="50"/>
      <c r="E46" s="1143" t="s">
        <v>12</v>
      </c>
      <c r="F46" s="1143"/>
      <c r="G46" s="1143"/>
      <c r="H46" s="1143"/>
      <c r="I46" s="1143"/>
      <c r="J46" s="1144"/>
      <c r="K46" s="51" t="s">
        <v>473</v>
      </c>
      <c r="L46" s="52" t="s">
        <v>473</v>
      </c>
      <c r="M46" s="52" t="s">
        <v>473</v>
      </c>
      <c r="N46" s="52" t="s">
        <v>473</v>
      </c>
      <c r="O46" s="53" t="s">
        <v>473</v>
      </c>
      <c r="P46" s="36"/>
      <c r="Q46" s="36"/>
      <c r="R46" s="36"/>
      <c r="S46" s="36"/>
      <c r="T46" s="36"/>
      <c r="U46" s="36"/>
    </row>
    <row r="47" spans="1:21" ht="30.75" customHeight="1" x14ac:dyDescent="0.15">
      <c r="A47" s="36"/>
      <c r="B47" s="1137"/>
      <c r="C47" s="1138"/>
      <c r="D47" s="50"/>
      <c r="E47" s="1143" t="s">
        <v>13</v>
      </c>
      <c r="F47" s="1143"/>
      <c r="G47" s="1143"/>
      <c r="H47" s="1143"/>
      <c r="I47" s="1143"/>
      <c r="J47" s="1144"/>
      <c r="K47" s="51">
        <v>3333</v>
      </c>
      <c r="L47" s="52">
        <v>4000</v>
      </c>
      <c r="M47" s="52">
        <v>4667</v>
      </c>
      <c r="N47" s="52">
        <v>5448</v>
      </c>
      <c r="O47" s="53">
        <v>5782</v>
      </c>
      <c r="P47" s="36"/>
      <c r="Q47" s="36"/>
      <c r="R47" s="36"/>
      <c r="S47" s="36"/>
      <c r="T47" s="36"/>
      <c r="U47" s="36"/>
    </row>
    <row r="48" spans="1:21" ht="30.75" customHeight="1" x14ac:dyDescent="0.15">
      <c r="A48" s="36"/>
      <c r="B48" s="1137"/>
      <c r="C48" s="1138"/>
      <c r="D48" s="50"/>
      <c r="E48" s="1143" t="s">
        <v>14</v>
      </c>
      <c r="F48" s="1143"/>
      <c r="G48" s="1143"/>
      <c r="H48" s="1143"/>
      <c r="I48" s="1143"/>
      <c r="J48" s="1144"/>
      <c r="K48" s="51">
        <v>331</v>
      </c>
      <c r="L48" s="52">
        <v>551</v>
      </c>
      <c r="M48" s="52">
        <v>429</v>
      </c>
      <c r="N48" s="52">
        <v>393</v>
      </c>
      <c r="O48" s="53">
        <v>236</v>
      </c>
      <c r="P48" s="36"/>
      <c r="Q48" s="36"/>
      <c r="R48" s="36"/>
      <c r="S48" s="36"/>
      <c r="T48" s="36"/>
      <c r="U48" s="36"/>
    </row>
    <row r="49" spans="1:21" ht="30.75" customHeight="1" x14ac:dyDescent="0.15">
      <c r="A49" s="36"/>
      <c r="B49" s="1137"/>
      <c r="C49" s="1138"/>
      <c r="D49" s="50"/>
      <c r="E49" s="1143" t="s">
        <v>15</v>
      </c>
      <c r="F49" s="1143"/>
      <c r="G49" s="1143"/>
      <c r="H49" s="1143"/>
      <c r="I49" s="1143"/>
      <c r="J49" s="1144"/>
      <c r="K49" s="51">
        <v>858</v>
      </c>
      <c r="L49" s="52">
        <v>843</v>
      </c>
      <c r="M49" s="52">
        <v>817</v>
      </c>
      <c r="N49" s="52">
        <v>894</v>
      </c>
      <c r="O49" s="53">
        <v>846</v>
      </c>
      <c r="P49" s="36"/>
      <c r="Q49" s="36"/>
      <c r="R49" s="36"/>
      <c r="S49" s="36"/>
      <c r="T49" s="36"/>
      <c r="U49" s="36"/>
    </row>
    <row r="50" spans="1:21" ht="30.75" customHeight="1" x14ac:dyDescent="0.15">
      <c r="A50" s="36"/>
      <c r="B50" s="1137"/>
      <c r="C50" s="1138"/>
      <c r="D50" s="50"/>
      <c r="E50" s="1143" t="s">
        <v>16</v>
      </c>
      <c r="F50" s="1143"/>
      <c r="G50" s="1143"/>
      <c r="H50" s="1143"/>
      <c r="I50" s="1143"/>
      <c r="J50" s="1144"/>
      <c r="K50" s="51">
        <v>303</v>
      </c>
      <c r="L50" s="52">
        <v>222</v>
      </c>
      <c r="M50" s="52">
        <v>239</v>
      </c>
      <c r="N50" s="52">
        <v>102</v>
      </c>
      <c r="O50" s="53">
        <v>123</v>
      </c>
      <c r="P50" s="36"/>
      <c r="Q50" s="36"/>
      <c r="R50" s="36"/>
      <c r="S50" s="36"/>
      <c r="T50" s="36"/>
      <c r="U50" s="36"/>
    </row>
    <row r="51" spans="1:21" ht="30.75" customHeight="1" x14ac:dyDescent="0.15">
      <c r="A51" s="36"/>
      <c r="B51" s="1139"/>
      <c r="C51" s="1140"/>
      <c r="D51" s="54"/>
      <c r="E51" s="1143" t="s">
        <v>17</v>
      </c>
      <c r="F51" s="1143"/>
      <c r="G51" s="1143"/>
      <c r="H51" s="1143"/>
      <c r="I51" s="1143"/>
      <c r="J51" s="1144"/>
      <c r="K51" s="51" t="s">
        <v>473</v>
      </c>
      <c r="L51" s="52" t="s">
        <v>473</v>
      </c>
      <c r="M51" s="52" t="s">
        <v>473</v>
      </c>
      <c r="N51" s="52" t="s">
        <v>473</v>
      </c>
      <c r="O51" s="53" t="s">
        <v>473</v>
      </c>
      <c r="P51" s="36"/>
      <c r="Q51" s="36"/>
      <c r="R51" s="36"/>
      <c r="S51" s="36"/>
      <c r="T51" s="36"/>
      <c r="U51" s="36"/>
    </row>
    <row r="52" spans="1:21" ht="30.75" customHeight="1" x14ac:dyDescent="0.15">
      <c r="A52" s="36"/>
      <c r="B52" s="1145" t="s">
        <v>18</v>
      </c>
      <c r="C52" s="1146"/>
      <c r="D52" s="54"/>
      <c r="E52" s="1143" t="s">
        <v>19</v>
      </c>
      <c r="F52" s="1143"/>
      <c r="G52" s="1143"/>
      <c r="H52" s="1143"/>
      <c r="I52" s="1143"/>
      <c r="J52" s="1144"/>
      <c r="K52" s="51">
        <v>68004</v>
      </c>
      <c r="L52" s="52">
        <v>65902</v>
      </c>
      <c r="M52" s="52">
        <v>62551</v>
      </c>
      <c r="N52" s="52">
        <v>60487</v>
      </c>
      <c r="O52" s="53">
        <v>58701</v>
      </c>
      <c r="P52" s="36"/>
      <c r="Q52" s="36"/>
      <c r="R52" s="36"/>
      <c r="S52" s="36"/>
      <c r="T52" s="36"/>
      <c r="U52" s="36"/>
    </row>
    <row r="53" spans="1:21" ht="30.75" customHeight="1" thickBot="1" x14ac:dyDescent="0.2">
      <c r="A53" s="36"/>
      <c r="B53" s="1147" t="s">
        <v>20</v>
      </c>
      <c r="C53" s="1148"/>
      <c r="D53" s="55"/>
      <c r="E53" s="1149" t="s">
        <v>21</v>
      </c>
      <c r="F53" s="1149"/>
      <c r="G53" s="1149"/>
      <c r="H53" s="1149"/>
      <c r="I53" s="1149"/>
      <c r="J53" s="1150"/>
      <c r="K53" s="56">
        <v>31619</v>
      </c>
      <c r="L53" s="57">
        <v>34877</v>
      </c>
      <c r="M53" s="57">
        <v>33999</v>
      </c>
      <c r="N53" s="57">
        <v>34741</v>
      </c>
      <c r="O53" s="58">
        <v>38823</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528</v>
      </c>
      <c r="P55" s="36"/>
      <c r="Q55" s="36"/>
      <c r="R55" s="36"/>
      <c r="S55" s="36"/>
      <c r="T55" s="36"/>
      <c r="U55" s="36"/>
    </row>
    <row r="56" spans="1:21" ht="30.75" customHeight="1" thickBot="1" x14ac:dyDescent="0.2">
      <c r="A56" s="36"/>
      <c r="B56" s="62"/>
      <c r="C56" s="63"/>
      <c r="D56" s="63"/>
      <c r="E56" s="64"/>
      <c r="F56" s="64"/>
      <c r="G56" s="64"/>
      <c r="H56" s="64"/>
      <c r="I56" s="64"/>
      <c r="J56" s="65" t="s">
        <v>3</v>
      </c>
      <c r="K56" s="66" t="s">
        <v>529</v>
      </c>
      <c r="L56" s="67" t="s">
        <v>530</v>
      </c>
      <c r="M56" s="67" t="s">
        <v>531</v>
      </c>
      <c r="N56" s="67" t="s">
        <v>532</v>
      </c>
      <c r="O56" s="68" t="s">
        <v>533</v>
      </c>
      <c r="P56" s="36"/>
      <c r="Q56" s="36"/>
      <c r="R56" s="36"/>
      <c r="S56" s="36"/>
      <c r="T56" s="36"/>
      <c r="U56" s="36"/>
    </row>
    <row r="57" spans="1:21" ht="30.75" customHeight="1" x14ac:dyDescent="0.15">
      <c r="A57" s="36"/>
      <c r="B57" s="1151" t="s">
        <v>24</v>
      </c>
      <c r="C57" s="1152"/>
      <c r="D57" s="1157" t="s">
        <v>25</v>
      </c>
      <c r="E57" s="1158"/>
      <c r="F57" s="1158"/>
      <c r="G57" s="1158"/>
      <c r="H57" s="1158"/>
      <c r="I57" s="1158"/>
      <c r="J57" s="1159"/>
      <c r="K57" s="69" t="s">
        <v>473</v>
      </c>
      <c r="L57" s="70" t="s">
        <v>473</v>
      </c>
      <c r="M57" s="70">
        <v>3330</v>
      </c>
      <c r="N57" s="70">
        <v>4995</v>
      </c>
      <c r="O57" s="71">
        <v>4995</v>
      </c>
      <c r="P57" s="36"/>
      <c r="Q57" s="36"/>
      <c r="R57" s="36"/>
      <c r="S57" s="36"/>
      <c r="T57" s="36"/>
      <c r="U57" s="36"/>
    </row>
    <row r="58" spans="1:21" ht="30.75" customHeight="1" x14ac:dyDescent="0.15">
      <c r="A58" s="36"/>
      <c r="B58" s="1153"/>
      <c r="C58" s="1154"/>
      <c r="D58" s="1160" t="s">
        <v>26</v>
      </c>
      <c r="E58" s="1161"/>
      <c r="F58" s="1161"/>
      <c r="G58" s="1161"/>
      <c r="H58" s="1161"/>
      <c r="I58" s="1161"/>
      <c r="J58" s="1162"/>
      <c r="K58" s="72">
        <v>9667</v>
      </c>
      <c r="L58" s="73">
        <v>13000</v>
      </c>
      <c r="M58" s="73">
        <v>17000</v>
      </c>
      <c r="N58" s="73">
        <v>18333</v>
      </c>
      <c r="O58" s="74">
        <v>18782</v>
      </c>
      <c r="P58" s="36"/>
      <c r="Q58" s="36"/>
      <c r="R58" s="36"/>
      <c r="S58" s="36"/>
      <c r="T58" s="36"/>
      <c r="U58" s="36"/>
    </row>
    <row r="59" spans="1:21" ht="30.75" customHeight="1" thickBot="1" x14ac:dyDescent="0.2">
      <c r="A59" s="36"/>
      <c r="B59" s="1155"/>
      <c r="C59" s="1156"/>
      <c r="D59" s="1163" t="s">
        <v>27</v>
      </c>
      <c r="E59" s="1164"/>
      <c r="F59" s="1164"/>
      <c r="G59" s="1164"/>
      <c r="H59" s="1164"/>
      <c r="I59" s="1164"/>
      <c r="J59" s="1165"/>
      <c r="K59" s="75">
        <v>9667</v>
      </c>
      <c r="L59" s="76">
        <v>13000</v>
      </c>
      <c r="M59" s="76">
        <v>17000</v>
      </c>
      <c r="N59" s="76">
        <v>18333</v>
      </c>
      <c r="O59" s="77">
        <v>18782</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15"/>
    <row r="66" s="37" customFormat="1" ht="13.5" hidden="1" customHeight="1" x14ac:dyDescent="0.15"/>
    <row r="67" s="37" customFormat="1" ht="13.5" hidden="1" customHeight="1" x14ac:dyDescent="0.15"/>
    <row r="68" s="37" customFormat="1" ht="13.5" hidden="1" customHeight="1" x14ac:dyDescent="0.15"/>
  </sheetData>
  <sheetProtection algorithmName="SHA-512" hashValue="qqo6r5L1LCcChH1YoKQR9QTQl6YFf59QgkAlB6MTAj6rBA35mK4u1bI7v3/jo1Zi0xTJDh3iVpSX5AEoqURRbQ==" saltValue="jSKP/F47MeXJ+wkJNE1Dl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511</v>
      </c>
      <c r="J40" s="363" t="s">
        <v>512</v>
      </c>
      <c r="K40" s="363" t="s">
        <v>513</v>
      </c>
      <c r="L40" s="363" t="s">
        <v>514</v>
      </c>
      <c r="M40" s="364" t="s">
        <v>515</v>
      </c>
    </row>
    <row r="41" spans="2:13" ht="27.75" customHeight="1" x14ac:dyDescent="0.15">
      <c r="B41" s="1166" t="s">
        <v>30</v>
      </c>
      <c r="C41" s="1167"/>
      <c r="D41" s="87"/>
      <c r="E41" s="1172" t="s">
        <v>31</v>
      </c>
      <c r="F41" s="1172"/>
      <c r="G41" s="1172"/>
      <c r="H41" s="1173"/>
      <c r="I41" s="365">
        <v>1262643</v>
      </c>
      <c r="J41" s="366">
        <v>1274634</v>
      </c>
      <c r="K41" s="366">
        <v>1286342</v>
      </c>
      <c r="L41" s="366">
        <v>1264299</v>
      </c>
      <c r="M41" s="367">
        <v>1249425</v>
      </c>
    </row>
    <row r="42" spans="2:13" ht="27.75" customHeight="1" x14ac:dyDescent="0.15">
      <c r="B42" s="1168"/>
      <c r="C42" s="1169"/>
      <c r="D42" s="88"/>
      <c r="E42" s="1174" t="s">
        <v>32</v>
      </c>
      <c r="F42" s="1174"/>
      <c r="G42" s="1174"/>
      <c r="H42" s="1175"/>
      <c r="I42" s="368">
        <v>164</v>
      </c>
      <c r="J42" s="369">
        <v>52</v>
      </c>
      <c r="K42" s="369">
        <v>14</v>
      </c>
      <c r="L42" s="369" t="s">
        <v>473</v>
      </c>
      <c r="M42" s="370" t="s">
        <v>473</v>
      </c>
    </row>
    <row r="43" spans="2:13" ht="27.75" customHeight="1" x14ac:dyDescent="0.15">
      <c r="B43" s="1168"/>
      <c r="C43" s="1169"/>
      <c r="D43" s="88"/>
      <c r="E43" s="1174" t="s">
        <v>33</v>
      </c>
      <c r="F43" s="1174"/>
      <c r="G43" s="1174"/>
      <c r="H43" s="1175"/>
      <c r="I43" s="368">
        <v>4703</v>
      </c>
      <c r="J43" s="369">
        <v>4458</v>
      </c>
      <c r="K43" s="369">
        <v>3799</v>
      </c>
      <c r="L43" s="369">
        <v>4164</v>
      </c>
      <c r="M43" s="370">
        <v>3228</v>
      </c>
    </row>
    <row r="44" spans="2:13" ht="27.75" customHeight="1" x14ac:dyDescent="0.15">
      <c r="B44" s="1168"/>
      <c r="C44" s="1169"/>
      <c r="D44" s="88"/>
      <c r="E44" s="1174" t="s">
        <v>34</v>
      </c>
      <c r="F44" s="1174"/>
      <c r="G44" s="1174"/>
      <c r="H44" s="1175"/>
      <c r="I44" s="368">
        <v>6631</v>
      </c>
      <c r="J44" s="369">
        <v>6065</v>
      </c>
      <c r="K44" s="369">
        <v>6128</v>
      </c>
      <c r="L44" s="369">
        <v>5525</v>
      </c>
      <c r="M44" s="370">
        <v>5038</v>
      </c>
    </row>
    <row r="45" spans="2:13" ht="27.75" customHeight="1" x14ac:dyDescent="0.15">
      <c r="B45" s="1168"/>
      <c r="C45" s="1169"/>
      <c r="D45" s="88"/>
      <c r="E45" s="1174" t="s">
        <v>35</v>
      </c>
      <c r="F45" s="1174"/>
      <c r="G45" s="1174"/>
      <c r="H45" s="1175"/>
      <c r="I45" s="368">
        <v>165054</v>
      </c>
      <c r="J45" s="369">
        <v>160238</v>
      </c>
      <c r="K45" s="369">
        <v>156586</v>
      </c>
      <c r="L45" s="369">
        <v>158428</v>
      </c>
      <c r="M45" s="370">
        <v>154303</v>
      </c>
    </row>
    <row r="46" spans="2:13" ht="27.75" customHeight="1" x14ac:dyDescent="0.15">
      <c r="B46" s="1168"/>
      <c r="C46" s="1169"/>
      <c r="D46" s="89"/>
      <c r="E46" s="1176" t="s">
        <v>36</v>
      </c>
      <c r="F46" s="1176"/>
      <c r="G46" s="1176"/>
      <c r="H46" s="1177"/>
      <c r="I46" s="368">
        <v>1851</v>
      </c>
      <c r="J46" s="369">
        <v>1724</v>
      </c>
      <c r="K46" s="369">
        <v>1977</v>
      </c>
      <c r="L46" s="369">
        <v>1832</v>
      </c>
      <c r="M46" s="370">
        <v>1688</v>
      </c>
    </row>
    <row r="47" spans="2:13" ht="27.75" customHeight="1" x14ac:dyDescent="0.15">
      <c r="B47" s="1168"/>
      <c r="C47" s="1169"/>
      <c r="D47" s="90"/>
      <c r="E47" s="1178" t="s">
        <v>37</v>
      </c>
      <c r="F47" s="1179"/>
      <c r="G47" s="1179"/>
      <c r="H47" s="1180"/>
      <c r="I47" s="368" t="s">
        <v>473</v>
      </c>
      <c r="J47" s="369" t="s">
        <v>473</v>
      </c>
      <c r="K47" s="369" t="s">
        <v>473</v>
      </c>
      <c r="L47" s="369" t="s">
        <v>473</v>
      </c>
      <c r="M47" s="370" t="s">
        <v>473</v>
      </c>
    </row>
    <row r="48" spans="2:13" ht="27.75" customHeight="1" x14ac:dyDescent="0.15">
      <c r="B48" s="1168"/>
      <c r="C48" s="1169"/>
      <c r="D48" s="88"/>
      <c r="E48" s="1174" t="s">
        <v>38</v>
      </c>
      <c r="F48" s="1174"/>
      <c r="G48" s="1174"/>
      <c r="H48" s="1175"/>
      <c r="I48" s="368" t="s">
        <v>473</v>
      </c>
      <c r="J48" s="369" t="s">
        <v>473</v>
      </c>
      <c r="K48" s="369" t="s">
        <v>473</v>
      </c>
      <c r="L48" s="369" t="s">
        <v>473</v>
      </c>
      <c r="M48" s="370" t="s">
        <v>473</v>
      </c>
    </row>
    <row r="49" spans="2:13" ht="27.75" customHeight="1" x14ac:dyDescent="0.15">
      <c r="B49" s="1170"/>
      <c r="C49" s="1171"/>
      <c r="D49" s="88"/>
      <c r="E49" s="1174" t="s">
        <v>39</v>
      </c>
      <c r="F49" s="1174"/>
      <c r="G49" s="1174"/>
      <c r="H49" s="1175"/>
      <c r="I49" s="368" t="s">
        <v>473</v>
      </c>
      <c r="J49" s="369" t="s">
        <v>473</v>
      </c>
      <c r="K49" s="369" t="s">
        <v>473</v>
      </c>
      <c r="L49" s="369" t="s">
        <v>473</v>
      </c>
      <c r="M49" s="370" t="s">
        <v>473</v>
      </c>
    </row>
    <row r="50" spans="2:13" ht="27.75" customHeight="1" x14ac:dyDescent="0.15">
      <c r="B50" s="1181" t="s">
        <v>40</v>
      </c>
      <c r="C50" s="1182"/>
      <c r="D50" s="91"/>
      <c r="E50" s="1174" t="s">
        <v>41</v>
      </c>
      <c r="F50" s="1174"/>
      <c r="G50" s="1174"/>
      <c r="H50" s="1175"/>
      <c r="I50" s="368">
        <v>50915</v>
      </c>
      <c r="J50" s="369">
        <v>56103</v>
      </c>
      <c r="K50" s="369">
        <v>81198</v>
      </c>
      <c r="L50" s="369">
        <v>94311</v>
      </c>
      <c r="M50" s="370">
        <v>99981</v>
      </c>
    </row>
    <row r="51" spans="2:13" ht="27.75" customHeight="1" x14ac:dyDescent="0.15">
      <c r="B51" s="1168"/>
      <c r="C51" s="1169"/>
      <c r="D51" s="88"/>
      <c r="E51" s="1174" t="s">
        <v>42</v>
      </c>
      <c r="F51" s="1174"/>
      <c r="G51" s="1174"/>
      <c r="H51" s="1175"/>
      <c r="I51" s="368">
        <v>8275</v>
      </c>
      <c r="J51" s="369">
        <v>7748</v>
      </c>
      <c r="K51" s="369">
        <v>7665</v>
      </c>
      <c r="L51" s="369">
        <v>7439</v>
      </c>
      <c r="M51" s="370">
        <v>7228</v>
      </c>
    </row>
    <row r="52" spans="2:13" ht="27.75" customHeight="1" x14ac:dyDescent="0.15">
      <c r="B52" s="1170"/>
      <c r="C52" s="1171"/>
      <c r="D52" s="88"/>
      <c r="E52" s="1174" t="s">
        <v>43</v>
      </c>
      <c r="F52" s="1174"/>
      <c r="G52" s="1174"/>
      <c r="H52" s="1175"/>
      <c r="I52" s="368">
        <v>745514</v>
      </c>
      <c r="J52" s="369">
        <v>751450</v>
      </c>
      <c r="K52" s="369">
        <v>753953</v>
      </c>
      <c r="L52" s="369">
        <v>734932</v>
      </c>
      <c r="M52" s="370">
        <v>716240</v>
      </c>
    </row>
    <row r="53" spans="2:13" ht="27.75" customHeight="1" thickBot="1" x14ac:dyDescent="0.2">
      <c r="B53" s="1183" t="s">
        <v>20</v>
      </c>
      <c r="C53" s="1184"/>
      <c r="D53" s="92"/>
      <c r="E53" s="1185" t="s">
        <v>44</v>
      </c>
      <c r="F53" s="1185"/>
      <c r="G53" s="1185"/>
      <c r="H53" s="1186"/>
      <c r="I53" s="371">
        <v>636341</v>
      </c>
      <c r="J53" s="372">
        <v>631871</v>
      </c>
      <c r="K53" s="372">
        <v>612030</v>
      </c>
      <c r="L53" s="372">
        <v>597566</v>
      </c>
      <c r="M53" s="373">
        <v>590231</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YgCUd1uGDhIncxU5/yrd6EiDVc1KZF9oIma+MpFr2x2f823Po0KBTHtV6ZxKbCFzPZKCH88VxVswAZsyFMcUAQ==" saltValue="DYKzC2oMzjudQkoeAC0o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513</v>
      </c>
      <c r="G54" s="100" t="s">
        <v>514</v>
      </c>
      <c r="H54" s="101" t="s">
        <v>515</v>
      </c>
    </row>
    <row r="55" spans="2:8" ht="52.5" customHeight="1" x14ac:dyDescent="0.15">
      <c r="B55" s="102"/>
      <c r="C55" s="1192" t="s">
        <v>46</v>
      </c>
      <c r="D55" s="1192"/>
      <c r="E55" s="1193"/>
      <c r="F55" s="103">
        <v>20177</v>
      </c>
      <c r="G55" s="103">
        <v>16559</v>
      </c>
      <c r="H55" s="104">
        <v>13212</v>
      </c>
    </row>
    <row r="56" spans="2:8" ht="52.5" customHeight="1" x14ac:dyDescent="0.15">
      <c r="B56" s="105"/>
      <c r="C56" s="1194" t="s">
        <v>47</v>
      </c>
      <c r="D56" s="1194"/>
      <c r="E56" s="1195"/>
      <c r="F56" s="106">
        <v>19777</v>
      </c>
      <c r="G56" s="106">
        <v>28265</v>
      </c>
      <c r="H56" s="107">
        <v>32650</v>
      </c>
    </row>
    <row r="57" spans="2:8" ht="53.25" customHeight="1" x14ac:dyDescent="0.15">
      <c r="B57" s="105"/>
      <c r="C57" s="1196" t="s">
        <v>48</v>
      </c>
      <c r="D57" s="1196"/>
      <c r="E57" s="1197"/>
      <c r="F57" s="108">
        <v>43388</v>
      </c>
      <c r="G57" s="108">
        <v>53714</v>
      </c>
      <c r="H57" s="109">
        <v>54600</v>
      </c>
    </row>
    <row r="58" spans="2:8" ht="45.75" customHeight="1" x14ac:dyDescent="0.15">
      <c r="B58" s="110"/>
      <c r="C58" s="1187" t="s">
        <v>580</v>
      </c>
      <c r="D58" s="1188"/>
      <c r="E58" s="1189"/>
      <c r="F58" s="111">
        <v>6288</v>
      </c>
      <c r="G58" s="111">
        <v>9289</v>
      </c>
      <c r="H58" s="112">
        <v>13981</v>
      </c>
    </row>
    <row r="59" spans="2:8" ht="45.75" customHeight="1" x14ac:dyDescent="0.15">
      <c r="B59" s="110"/>
      <c r="C59" s="1187" t="s">
        <v>581</v>
      </c>
      <c r="D59" s="1188"/>
      <c r="E59" s="1189"/>
      <c r="F59" s="111">
        <v>10087</v>
      </c>
      <c r="G59" s="111">
        <v>13087</v>
      </c>
      <c r="H59" s="112">
        <v>10669</v>
      </c>
    </row>
    <row r="60" spans="2:8" ht="45.75" customHeight="1" x14ac:dyDescent="0.15">
      <c r="B60" s="110"/>
      <c r="C60" s="1187" t="s">
        <v>582</v>
      </c>
      <c r="D60" s="1188"/>
      <c r="E60" s="1189"/>
      <c r="F60" s="111">
        <v>4203</v>
      </c>
      <c r="G60" s="111">
        <v>4842</v>
      </c>
      <c r="H60" s="112">
        <v>4681</v>
      </c>
    </row>
    <row r="61" spans="2:8" ht="45.75" customHeight="1" x14ac:dyDescent="0.15">
      <c r="B61" s="110"/>
      <c r="C61" s="1187" t="s">
        <v>583</v>
      </c>
      <c r="D61" s="1188"/>
      <c r="E61" s="1189"/>
      <c r="F61" s="111">
        <v>3769</v>
      </c>
      <c r="G61" s="111">
        <v>6268</v>
      </c>
      <c r="H61" s="112">
        <v>3464</v>
      </c>
    </row>
    <row r="62" spans="2:8" ht="45.75" customHeight="1" thickBot="1" x14ac:dyDescent="0.2">
      <c r="B62" s="113"/>
      <c r="C62" s="1187" t="s">
        <v>584</v>
      </c>
      <c r="D62" s="1188"/>
      <c r="E62" s="1189"/>
      <c r="F62" s="114">
        <v>3044</v>
      </c>
      <c r="G62" s="114">
        <v>3044</v>
      </c>
      <c r="H62" s="115">
        <v>3044</v>
      </c>
    </row>
    <row r="63" spans="2:8" ht="52.5" customHeight="1" thickBot="1" x14ac:dyDescent="0.2">
      <c r="B63" s="116"/>
      <c r="C63" s="1190" t="s">
        <v>49</v>
      </c>
      <c r="D63" s="1190"/>
      <c r="E63" s="1191"/>
      <c r="F63" s="117">
        <v>83342</v>
      </c>
      <c r="G63" s="117">
        <v>98538</v>
      </c>
      <c r="H63" s="118">
        <v>100462</v>
      </c>
    </row>
    <row r="64" spans="2:8" x14ac:dyDescent="0.15"/>
  </sheetData>
  <sheetProtection algorithmName="SHA-512" hashValue="XRBGyZHv7RBCwDLNKHRI7CD0Me193wkHe+gPyJqU/aG5XSuZjnLYF/hoObkPe11J5SmNM+lTCgW9aRADpJ8rdQ==" saltValue="i4VK2GPwHaqwU5aEr+E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504</v>
      </c>
      <c r="B3" s="134"/>
      <c r="C3" s="135"/>
      <c r="D3" s="136">
        <v>117556</v>
      </c>
      <c r="E3" s="137"/>
      <c r="F3" s="138">
        <v>111577</v>
      </c>
      <c r="G3" s="139"/>
      <c r="H3" s="140"/>
    </row>
    <row r="4" spans="1:8" x14ac:dyDescent="0.15">
      <c r="A4" s="141"/>
      <c r="B4" s="142"/>
      <c r="C4" s="143"/>
      <c r="D4" s="144">
        <v>30804</v>
      </c>
      <c r="E4" s="145"/>
      <c r="F4" s="146">
        <v>26257</v>
      </c>
      <c r="G4" s="147"/>
      <c r="H4" s="148"/>
    </row>
    <row r="5" spans="1:8" x14ac:dyDescent="0.15">
      <c r="A5" s="129" t="s">
        <v>506</v>
      </c>
      <c r="B5" s="134"/>
      <c r="C5" s="135"/>
      <c r="D5" s="136">
        <v>115656</v>
      </c>
      <c r="E5" s="137"/>
      <c r="F5" s="138">
        <v>122371</v>
      </c>
      <c r="G5" s="139"/>
      <c r="H5" s="140"/>
    </row>
    <row r="6" spans="1:8" x14ac:dyDescent="0.15">
      <c r="A6" s="141"/>
      <c r="B6" s="142"/>
      <c r="C6" s="143"/>
      <c r="D6" s="144">
        <v>31690</v>
      </c>
      <c r="E6" s="145"/>
      <c r="F6" s="146">
        <v>28038</v>
      </c>
      <c r="G6" s="147"/>
      <c r="H6" s="148"/>
    </row>
    <row r="7" spans="1:8" x14ac:dyDescent="0.15">
      <c r="A7" s="129" t="s">
        <v>507</v>
      </c>
      <c r="B7" s="134"/>
      <c r="C7" s="135"/>
      <c r="D7" s="136">
        <v>125365</v>
      </c>
      <c r="E7" s="137"/>
      <c r="F7" s="138">
        <v>125393</v>
      </c>
      <c r="G7" s="139"/>
      <c r="H7" s="140"/>
    </row>
    <row r="8" spans="1:8" x14ac:dyDescent="0.15">
      <c r="A8" s="141"/>
      <c r="B8" s="142"/>
      <c r="C8" s="143"/>
      <c r="D8" s="144">
        <v>29339</v>
      </c>
      <c r="E8" s="145"/>
      <c r="F8" s="146">
        <v>28054</v>
      </c>
      <c r="G8" s="147"/>
      <c r="H8" s="148"/>
    </row>
    <row r="9" spans="1:8" x14ac:dyDescent="0.15">
      <c r="A9" s="129" t="s">
        <v>508</v>
      </c>
      <c r="B9" s="134"/>
      <c r="C9" s="135"/>
      <c r="D9" s="136">
        <v>115636</v>
      </c>
      <c r="E9" s="137"/>
      <c r="F9" s="138">
        <v>115991</v>
      </c>
      <c r="G9" s="139"/>
      <c r="H9" s="140"/>
    </row>
    <row r="10" spans="1:8" x14ac:dyDescent="0.15">
      <c r="A10" s="141"/>
      <c r="B10" s="142"/>
      <c r="C10" s="143"/>
      <c r="D10" s="144">
        <v>26464</v>
      </c>
      <c r="E10" s="145"/>
      <c r="F10" s="146">
        <v>28546</v>
      </c>
      <c r="G10" s="147"/>
      <c r="H10" s="148"/>
    </row>
    <row r="11" spans="1:8" x14ac:dyDescent="0.15">
      <c r="A11" s="129" t="s">
        <v>509</v>
      </c>
      <c r="B11" s="134"/>
      <c r="C11" s="135"/>
      <c r="D11" s="136">
        <v>121405</v>
      </c>
      <c r="E11" s="137"/>
      <c r="F11" s="138">
        <v>118517</v>
      </c>
      <c r="G11" s="139"/>
      <c r="H11" s="140"/>
    </row>
    <row r="12" spans="1:8" x14ac:dyDescent="0.15">
      <c r="A12" s="141"/>
      <c r="B12" s="142"/>
      <c r="C12" s="149"/>
      <c r="D12" s="144">
        <v>28585</v>
      </c>
      <c r="E12" s="145"/>
      <c r="F12" s="146">
        <v>30926</v>
      </c>
      <c r="G12" s="147"/>
      <c r="H12" s="148"/>
    </row>
    <row r="13" spans="1:8" x14ac:dyDescent="0.15">
      <c r="A13" s="129"/>
      <c r="B13" s="134"/>
      <c r="C13" s="150"/>
      <c r="D13" s="151">
        <v>119124</v>
      </c>
      <c r="E13" s="152"/>
      <c r="F13" s="153">
        <v>118770</v>
      </c>
      <c r="G13" s="154"/>
      <c r="H13" s="140"/>
    </row>
    <row r="14" spans="1:8" x14ac:dyDescent="0.15">
      <c r="A14" s="141"/>
      <c r="B14" s="142"/>
      <c r="C14" s="143"/>
      <c r="D14" s="144">
        <v>29376</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0.24</v>
      </c>
      <c r="C19" s="155">
        <f>ROUND(VALUE(SUBSTITUTE(実質収支比率等に係る経年分析!G$48,"▲","-")),2)</f>
        <v>0.25</v>
      </c>
      <c r="D19" s="155">
        <f>ROUND(VALUE(SUBSTITUTE(実質収支比率等に係る経年分析!H$48,"▲","-")),2)</f>
        <v>0.19</v>
      </c>
      <c r="E19" s="155">
        <f>ROUND(VALUE(SUBSTITUTE(実質収支比率等に係る経年分析!I$48,"▲","-")),2)</f>
        <v>0.33</v>
      </c>
      <c r="F19" s="155">
        <f>ROUND(VALUE(SUBSTITUTE(実質収支比率等に係る経年分析!J$48,"▲","-")),2)</f>
        <v>0.28000000000000003</v>
      </c>
    </row>
    <row r="20" spans="1:11" x14ac:dyDescent="0.15">
      <c r="A20" s="155" t="s">
        <v>54</v>
      </c>
      <c r="B20" s="155">
        <f>ROUND(VALUE(SUBSTITUTE(実質収支比率等に係る経年分析!F$47,"▲","-")),2)</f>
        <v>1.96</v>
      </c>
      <c r="C20" s="155">
        <f>ROUND(VALUE(SUBSTITUTE(実質収支比率等に係る経年分析!G$47,"▲","-")),2)</f>
        <v>1.98</v>
      </c>
      <c r="D20" s="155">
        <f>ROUND(VALUE(SUBSTITUTE(実質収支比率等に係る経年分析!H$47,"▲","-")),2)</f>
        <v>5.03</v>
      </c>
      <c r="E20" s="155">
        <f>ROUND(VALUE(SUBSTITUTE(実質収支比率等に係る経年分析!I$47,"▲","-")),2)</f>
        <v>4.25</v>
      </c>
      <c r="F20" s="155">
        <f>ROUND(VALUE(SUBSTITUTE(実質収支比率等に係る経年分析!J$47,"▲","-")),2)</f>
        <v>3.39</v>
      </c>
    </row>
    <row r="21" spans="1:11" x14ac:dyDescent="0.15">
      <c r="A21" s="155" t="s">
        <v>55</v>
      </c>
      <c r="B21" s="155">
        <f>IF(ISNUMBER(VALUE(SUBSTITUTE(実質収支比率等に係る経年分析!F$49,"▲","-"))),ROUND(VALUE(SUBSTITUTE(実質収支比率等に係る経年分析!F$49,"▲","-")),2),NA())</f>
        <v>0.16</v>
      </c>
      <c r="C21" s="155">
        <f>IF(ISNUMBER(VALUE(SUBSTITUTE(実質収支比率等に係る経年分析!G$49,"▲","-"))),ROUND(VALUE(SUBSTITUTE(実質収支比率等に係る経年分析!G$49,"▲","-")),2),NA())</f>
        <v>0.05</v>
      </c>
      <c r="D21" s="155">
        <f>IF(ISNUMBER(VALUE(SUBSTITUTE(実質収支比率等に係る経年分析!H$49,"▲","-"))),ROUND(VALUE(SUBSTITUTE(実質収支比率等に係る経年分析!H$49,"▲","-")),2),NA())</f>
        <v>3.06</v>
      </c>
      <c r="E21" s="155">
        <f>IF(ISNUMBER(VALUE(SUBSTITUTE(実質収支比率等に係る経年分析!I$49,"▲","-"))),ROUND(VALUE(SUBSTITUTE(実質収支比率等に係る経年分析!I$49,"▲","-")),2),NA())</f>
        <v>-0.79</v>
      </c>
      <c r="F21" s="155">
        <f>IF(ISNUMBER(VALUE(SUBSTITUTE(実質収支比率等に係る経年分析!J$49,"▲","-"))),ROUND(VALUE(SUBSTITUTE(実質収支比率等に係る経年分析!J$49,"▲","-")),2),NA())</f>
        <v>-0.92</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1.31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1.02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長崎魚市場特別会計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県営林特別会計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用地特別会計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x14ac:dyDescent="0.15">
      <c r="A32" s="156" t="str">
        <f>IF(連結実質赤字比率に係る赤字・黒字の構成分析!C$38="",NA(),連結実質赤字比率に係る赤字・黒字の構成分析!C$38)</f>
        <v>庁用管理特別会計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v>
      </c>
    </row>
    <row r="33" spans="1:16" x14ac:dyDescent="0.15">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0.06</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0.09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0.14000000000000001</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0.16</v>
      </c>
    </row>
    <row r="34" spans="1:16" x14ac:dyDescent="0.15">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0.24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0.25</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0.18</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0.33</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0.27</v>
      </c>
    </row>
    <row r="35" spans="1:16" x14ac:dyDescent="0.15">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1.91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1.28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0.56999999999999995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0.65</v>
      </c>
    </row>
    <row r="36" spans="1:16" x14ac:dyDescent="0.15">
      <c r="A36" s="156" t="str">
        <f>IF(連結実質赤字比率に係る赤字・黒字の構成分析!C$34="",NA(),連結実質赤字比率に係る赤字・黒字の構成分析!C$34)</f>
        <v>港湾施設整備特別会計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0.98</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0.95</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1.36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1.41</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1.26</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68004</v>
      </c>
      <c r="E42" s="157"/>
      <c r="F42" s="157"/>
      <c r="G42" s="157">
        <f>'実質公債費比率（分子）の構造'!L$52</f>
        <v>65902</v>
      </c>
      <c r="H42" s="157"/>
      <c r="I42" s="157"/>
      <c r="J42" s="157">
        <f>'実質公債費比率（分子）の構造'!M$52</f>
        <v>62551</v>
      </c>
      <c r="K42" s="157"/>
      <c r="L42" s="157"/>
      <c r="M42" s="157">
        <f>'実質公債費比率（分子）の構造'!N$52</f>
        <v>60487</v>
      </c>
      <c r="N42" s="157"/>
      <c r="O42" s="157"/>
      <c r="P42" s="157">
        <f>'実質公債費比率（分子）の構造'!O$52</f>
        <v>58701</v>
      </c>
    </row>
    <row r="43" spans="1:16" x14ac:dyDescent="0.15">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63</v>
      </c>
      <c r="B44" s="157">
        <f>'実質公債費比率（分子）の構造'!K$50</f>
        <v>303</v>
      </c>
      <c r="C44" s="157"/>
      <c r="D44" s="157"/>
      <c r="E44" s="157">
        <f>'実質公債費比率（分子）の構造'!L$50</f>
        <v>222</v>
      </c>
      <c r="F44" s="157"/>
      <c r="G44" s="157"/>
      <c r="H44" s="157">
        <f>'実質公債費比率（分子）の構造'!M$50</f>
        <v>239</v>
      </c>
      <c r="I44" s="157"/>
      <c r="J44" s="157"/>
      <c r="K44" s="157">
        <f>'実質公債費比率（分子）の構造'!N$50</f>
        <v>102</v>
      </c>
      <c r="L44" s="157"/>
      <c r="M44" s="157"/>
      <c r="N44" s="157">
        <f>'実質公債費比率（分子）の構造'!O$50</f>
        <v>123</v>
      </c>
      <c r="O44" s="157"/>
      <c r="P44" s="157"/>
    </row>
    <row r="45" spans="1:16" x14ac:dyDescent="0.15">
      <c r="A45" s="157" t="s">
        <v>64</v>
      </c>
      <c r="B45" s="157">
        <f>'実質公債費比率（分子）の構造'!K$49</f>
        <v>858</v>
      </c>
      <c r="C45" s="157"/>
      <c r="D45" s="157"/>
      <c r="E45" s="157">
        <f>'実質公債費比率（分子）の構造'!L$49</f>
        <v>843</v>
      </c>
      <c r="F45" s="157"/>
      <c r="G45" s="157"/>
      <c r="H45" s="157">
        <f>'実質公債費比率（分子）の構造'!M$49</f>
        <v>817</v>
      </c>
      <c r="I45" s="157"/>
      <c r="J45" s="157"/>
      <c r="K45" s="157">
        <f>'実質公債費比率（分子）の構造'!N$49</f>
        <v>894</v>
      </c>
      <c r="L45" s="157"/>
      <c r="M45" s="157"/>
      <c r="N45" s="157">
        <f>'実質公債費比率（分子）の構造'!O$49</f>
        <v>846</v>
      </c>
      <c r="O45" s="157"/>
      <c r="P45" s="157"/>
    </row>
    <row r="46" spans="1:16" x14ac:dyDescent="0.15">
      <c r="A46" s="157" t="s">
        <v>65</v>
      </c>
      <c r="B46" s="157">
        <f>'実質公債費比率（分子）の構造'!K$48</f>
        <v>331</v>
      </c>
      <c r="C46" s="157"/>
      <c r="D46" s="157"/>
      <c r="E46" s="157">
        <f>'実質公債費比率（分子）の構造'!L$48</f>
        <v>551</v>
      </c>
      <c r="F46" s="157"/>
      <c r="G46" s="157"/>
      <c r="H46" s="157">
        <f>'実質公債費比率（分子）の構造'!M$48</f>
        <v>429</v>
      </c>
      <c r="I46" s="157"/>
      <c r="J46" s="157"/>
      <c r="K46" s="157">
        <f>'実質公債費比率（分子）の構造'!N$48</f>
        <v>393</v>
      </c>
      <c r="L46" s="157"/>
      <c r="M46" s="157"/>
      <c r="N46" s="157">
        <f>'実質公債費比率（分子）の構造'!O$48</f>
        <v>236</v>
      </c>
      <c r="O46" s="157"/>
      <c r="P46" s="157"/>
    </row>
    <row r="47" spans="1:16" x14ac:dyDescent="0.15">
      <c r="A47" s="157" t="s">
        <v>13</v>
      </c>
      <c r="B47" s="157">
        <f>'実質公債費比率（分子）の構造'!K$47</f>
        <v>3333</v>
      </c>
      <c r="C47" s="157"/>
      <c r="D47" s="157"/>
      <c r="E47" s="157">
        <f>'実質公債費比率（分子）の構造'!L$47</f>
        <v>4000</v>
      </c>
      <c r="F47" s="157"/>
      <c r="G47" s="157"/>
      <c r="H47" s="157">
        <f>'実質公債費比率（分子）の構造'!M$47</f>
        <v>4667</v>
      </c>
      <c r="I47" s="157"/>
      <c r="J47" s="157"/>
      <c r="K47" s="157">
        <f>'実質公債費比率（分子）の構造'!N$47</f>
        <v>5448</v>
      </c>
      <c r="L47" s="157"/>
      <c r="M47" s="157"/>
      <c r="N47" s="157">
        <f>'実質公債費比率（分子）の構造'!O$47</f>
        <v>5782</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94798</v>
      </c>
      <c r="C49" s="157"/>
      <c r="D49" s="157"/>
      <c r="E49" s="157">
        <f>'実質公債費比率（分子）の構造'!L$45</f>
        <v>95163</v>
      </c>
      <c r="F49" s="157"/>
      <c r="G49" s="157"/>
      <c r="H49" s="157">
        <f>'実質公債費比率（分子）の構造'!M$45</f>
        <v>90398</v>
      </c>
      <c r="I49" s="157"/>
      <c r="J49" s="157"/>
      <c r="K49" s="157">
        <f>'実質公債費比率（分子）の構造'!N$45</f>
        <v>88391</v>
      </c>
      <c r="L49" s="157"/>
      <c r="M49" s="157"/>
      <c r="N49" s="157">
        <f>'実質公債費比率（分子）の構造'!O$45</f>
        <v>90537</v>
      </c>
      <c r="O49" s="157"/>
      <c r="P49" s="157"/>
    </row>
    <row r="50" spans="1:16" x14ac:dyDescent="0.15">
      <c r="A50" s="157" t="s">
        <v>68</v>
      </c>
      <c r="B50" s="157" t="e">
        <f>NA()</f>
        <v>#N/A</v>
      </c>
      <c r="C50" s="157">
        <f>IF(ISNUMBER('実質公債費比率（分子）の構造'!K$53),'実質公債費比率（分子）の構造'!K$53,NA())</f>
        <v>31619</v>
      </c>
      <c r="D50" s="157" t="e">
        <f>NA()</f>
        <v>#N/A</v>
      </c>
      <c r="E50" s="157" t="e">
        <f>NA()</f>
        <v>#N/A</v>
      </c>
      <c r="F50" s="157">
        <f>IF(ISNUMBER('実質公債費比率（分子）の構造'!L$53),'実質公債費比率（分子）の構造'!L$53,NA())</f>
        <v>34877</v>
      </c>
      <c r="G50" s="157" t="e">
        <f>NA()</f>
        <v>#N/A</v>
      </c>
      <c r="H50" s="157" t="e">
        <f>NA()</f>
        <v>#N/A</v>
      </c>
      <c r="I50" s="157">
        <f>IF(ISNUMBER('実質公債費比率（分子）の構造'!M$53),'実質公債費比率（分子）の構造'!M$53,NA())</f>
        <v>33999</v>
      </c>
      <c r="J50" s="157" t="e">
        <f>NA()</f>
        <v>#N/A</v>
      </c>
      <c r="K50" s="157" t="e">
        <f>NA()</f>
        <v>#N/A</v>
      </c>
      <c r="L50" s="157">
        <f>IF(ISNUMBER('実質公債費比率（分子）の構造'!N$53),'実質公債費比率（分子）の構造'!N$53,NA())</f>
        <v>34741</v>
      </c>
      <c r="M50" s="157" t="e">
        <f>NA()</f>
        <v>#N/A</v>
      </c>
      <c r="N50" s="157" t="e">
        <f>NA()</f>
        <v>#N/A</v>
      </c>
      <c r="O50" s="157">
        <f>IF(ISNUMBER('実質公債費比率（分子）の構造'!O$53),'実質公債費比率（分子）の構造'!O$53,NA())</f>
        <v>38823</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745514</v>
      </c>
      <c r="E56" s="156"/>
      <c r="F56" s="156"/>
      <c r="G56" s="156">
        <f>'将来負担比率（分子）の構造'!J$52</f>
        <v>751450</v>
      </c>
      <c r="H56" s="156"/>
      <c r="I56" s="156"/>
      <c r="J56" s="156">
        <f>'将来負担比率（分子）の構造'!K$52</f>
        <v>753953</v>
      </c>
      <c r="K56" s="156"/>
      <c r="L56" s="156"/>
      <c r="M56" s="156">
        <f>'将来負担比率（分子）の構造'!L$52</f>
        <v>734932</v>
      </c>
      <c r="N56" s="156"/>
      <c r="O56" s="156"/>
      <c r="P56" s="156">
        <f>'将来負担比率（分子）の構造'!M$52</f>
        <v>716240</v>
      </c>
    </row>
    <row r="57" spans="1:16" x14ac:dyDescent="0.15">
      <c r="A57" s="156" t="s">
        <v>42</v>
      </c>
      <c r="B57" s="156"/>
      <c r="C57" s="156"/>
      <c r="D57" s="156">
        <f>'将来負担比率（分子）の構造'!I$51</f>
        <v>8275</v>
      </c>
      <c r="E57" s="156"/>
      <c r="F57" s="156"/>
      <c r="G57" s="156">
        <f>'将来負担比率（分子）の構造'!J$51</f>
        <v>7748</v>
      </c>
      <c r="H57" s="156"/>
      <c r="I57" s="156"/>
      <c r="J57" s="156">
        <f>'将来負担比率（分子）の構造'!K$51</f>
        <v>7665</v>
      </c>
      <c r="K57" s="156"/>
      <c r="L57" s="156"/>
      <c r="M57" s="156">
        <f>'将来負担比率（分子）の構造'!L$51</f>
        <v>7439</v>
      </c>
      <c r="N57" s="156"/>
      <c r="O57" s="156"/>
      <c r="P57" s="156">
        <f>'将来負担比率（分子）の構造'!M$51</f>
        <v>7228</v>
      </c>
    </row>
    <row r="58" spans="1:16" x14ac:dyDescent="0.15">
      <c r="A58" s="156" t="s">
        <v>41</v>
      </c>
      <c r="B58" s="156"/>
      <c r="C58" s="156"/>
      <c r="D58" s="156">
        <f>'将来負担比率（分子）の構造'!I$50</f>
        <v>50915</v>
      </c>
      <c r="E58" s="156"/>
      <c r="F58" s="156"/>
      <c r="G58" s="156">
        <f>'将来負担比率（分子）の構造'!J$50</f>
        <v>56103</v>
      </c>
      <c r="H58" s="156"/>
      <c r="I58" s="156"/>
      <c r="J58" s="156">
        <f>'将来負担比率（分子）の構造'!K$50</f>
        <v>81198</v>
      </c>
      <c r="K58" s="156"/>
      <c r="L58" s="156"/>
      <c r="M58" s="156">
        <f>'将来負担比率（分子）の構造'!L$50</f>
        <v>94311</v>
      </c>
      <c r="N58" s="156"/>
      <c r="O58" s="156"/>
      <c r="P58" s="156">
        <f>'将来負担比率（分子）の構造'!M$50</f>
        <v>99981</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1851</v>
      </c>
      <c r="C61" s="156"/>
      <c r="D61" s="156"/>
      <c r="E61" s="156">
        <f>'将来負担比率（分子）の構造'!J$46</f>
        <v>1724</v>
      </c>
      <c r="F61" s="156"/>
      <c r="G61" s="156"/>
      <c r="H61" s="156">
        <f>'将来負担比率（分子）の構造'!K$46</f>
        <v>1977</v>
      </c>
      <c r="I61" s="156"/>
      <c r="J61" s="156"/>
      <c r="K61" s="156">
        <f>'将来負担比率（分子）の構造'!L$46</f>
        <v>1832</v>
      </c>
      <c r="L61" s="156"/>
      <c r="M61" s="156"/>
      <c r="N61" s="156">
        <f>'将来負担比率（分子）の構造'!M$46</f>
        <v>1688</v>
      </c>
      <c r="O61" s="156"/>
      <c r="P61" s="156"/>
    </row>
    <row r="62" spans="1:16" x14ac:dyDescent="0.15">
      <c r="A62" s="156" t="s">
        <v>35</v>
      </c>
      <c r="B62" s="156">
        <f>'将来負担比率（分子）の構造'!I$45</f>
        <v>165054</v>
      </c>
      <c r="C62" s="156"/>
      <c r="D62" s="156"/>
      <c r="E62" s="156">
        <f>'将来負担比率（分子）の構造'!J$45</f>
        <v>160238</v>
      </c>
      <c r="F62" s="156"/>
      <c r="G62" s="156"/>
      <c r="H62" s="156">
        <f>'将来負担比率（分子）の構造'!K$45</f>
        <v>156586</v>
      </c>
      <c r="I62" s="156"/>
      <c r="J62" s="156"/>
      <c r="K62" s="156">
        <f>'将来負担比率（分子）の構造'!L$45</f>
        <v>158428</v>
      </c>
      <c r="L62" s="156"/>
      <c r="M62" s="156"/>
      <c r="N62" s="156">
        <f>'将来負担比率（分子）の構造'!M$45</f>
        <v>154303</v>
      </c>
      <c r="O62" s="156"/>
      <c r="P62" s="156"/>
    </row>
    <row r="63" spans="1:16" x14ac:dyDescent="0.15">
      <c r="A63" s="156" t="s">
        <v>34</v>
      </c>
      <c r="B63" s="156">
        <f>'将来負担比率（分子）の構造'!I$44</f>
        <v>6631</v>
      </c>
      <c r="C63" s="156"/>
      <c r="D63" s="156"/>
      <c r="E63" s="156">
        <f>'将来負担比率（分子）の構造'!J$44</f>
        <v>6065</v>
      </c>
      <c r="F63" s="156"/>
      <c r="G63" s="156"/>
      <c r="H63" s="156">
        <f>'将来負担比率（分子）の構造'!K$44</f>
        <v>6128</v>
      </c>
      <c r="I63" s="156"/>
      <c r="J63" s="156"/>
      <c r="K63" s="156">
        <f>'将来負担比率（分子）の構造'!L$44</f>
        <v>5525</v>
      </c>
      <c r="L63" s="156"/>
      <c r="M63" s="156"/>
      <c r="N63" s="156">
        <f>'将来負担比率（分子）の構造'!M$44</f>
        <v>5038</v>
      </c>
      <c r="O63" s="156"/>
      <c r="P63" s="156"/>
    </row>
    <row r="64" spans="1:16" x14ac:dyDescent="0.15">
      <c r="A64" s="156" t="s">
        <v>33</v>
      </c>
      <c r="B64" s="156">
        <f>'将来負担比率（分子）の構造'!I$43</f>
        <v>4703</v>
      </c>
      <c r="C64" s="156"/>
      <c r="D64" s="156"/>
      <c r="E64" s="156">
        <f>'将来負担比率（分子）の構造'!J$43</f>
        <v>4458</v>
      </c>
      <c r="F64" s="156"/>
      <c r="G64" s="156"/>
      <c r="H64" s="156">
        <f>'将来負担比率（分子）の構造'!K$43</f>
        <v>3799</v>
      </c>
      <c r="I64" s="156"/>
      <c r="J64" s="156"/>
      <c r="K64" s="156">
        <f>'将来負担比率（分子）の構造'!L$43</f>
        <v>4164</v>
      </c>
      <c r="L64" s="156"/>
      <c r="M64" s="156"/>
      <c r="N64" s="156">
        <f>'将来負担比率（分子）の構造'!M$43</f>
        <v>3228</v>
      </c>
      <c r="O64" s="156"/>
      <c r="P64" s="156"/>
    </row>
    <row r="65" spans="1:16" x14ac:dyDescent="0.15">
      <c r="A65" s="156" t="s">
        <v>32</v>
      </c>
      <c r="B65" s="156">
        <f>'将来負担比率（分子）の構造'!I$42</f>
        <v>164</v>
      </c>
      <c r="C65" s="156"/>
      <c r="D65" s="156"/>
      <c r="E65" s="156">
        <f>'将来負担比率（分子）の構造'!J$42</f>
        <v>52</v>
      </c>
      <c r="F65" s="156"/>
      <c r="G65" s="156"/>
      <c r="H65" s="156">
        <f>'将来負担比率（分子）の構造'!K$42</f>
        <v>14</v>
      </c>
      <c r="I65" s="156"/>
      <c r="J65" s="156"/>
      <c r="K65" s="156" t="str">
        <f>'将来負担比率（分子）の構造'!L$42</f>
        <v>-</v>
      </c>
      <c r="L65" s="156"/>
      <c r="M65" s="156"/>
      <c r="N65" s="156" t="str">
        <f>'将来負担比率（分子）の構造'!M$42</f>
        <v>-</v>
      </c>
      <c r="O65" s="156"/>
      <c r="P65" s="156"/>
    </row>
    <row r="66" spans="1:16" x14ac:dyDescent="0.15">
      <c r="A66" s="156" t="s">
        <v>31</v>
      </c>
      <c r="B66" s="156">
        <f>'将来負担比率（分子）の構造'!I$41</f>
        <v>1262643</v>
      </c>
      <c r="C66" s="156"/>
      <c r="D66" s="156"/>
      <c r="E66" s="156">
        <f>'将来負担比率（分子）の構造'!J$41</f>
        <v>1274634</v>
      </c>
      <c r="F66" s="156"/>
      <c r="G66" s="156"/>
      <c r="H66" s="156">
        <f>'将来負担比率（分子）の構造'!K$41</f>
        <v>1286342</v>
      </c>
      <c r="I66" s="156"/>
      <c r="J66" s="156"/>
      <c r="K66" s="156">
        <f>'将来負担比率（分子）の構造'!L$41</f>
        <v>1264299</v>
      </c>
      <c r="L66" s="156"/>
      <c r="M66" s="156"/>
      <c r="N66" s="156">
        <f>'将来負担比率（分子）の構造'!M$41</f>
        <v>1249425</v>
      </c>
      <c r="O66" s="156"/>
      <c r="P66" s="156"/>
    </row>
    <row r="67" spans="1:16" x14ac:dyDescent="0.15">
      <c r="A67" s="156" t="s">
        <v>72</v>
      </c>
      <c r="B67" s="156" t="e">
        <f>NA()</f>
        <v>#N/A</v>
      </c>
      <c r="C67" s="156">
        <f>IF(ISNUMBER('将来負担比率（分子）の構造'!I$53), IF('将来負担比率（分子）の構造'!I$53 &lt; 0, 0, '将来負担比率（分子）の構造'!I$53), NA())</f>
        <v>636341</v>
      </c>
      <c r="D67" s="156" t="e">
        <f>NA()</f>
        <v>#N/A</v>
      </c>
      <c r="E67" s="156" t="e">
        <f>NA()</f>
        <v>#N/A</v>
      </c>
      <c r="F67" s="156">
        <f>IF(ISNUMBER('将来負担比率（分子）の構造'!J$53), IF('将来負担比率（分子）の構造'!J$53 &lt; 0, 0, '将来負担比率（分子）の構造'!J$53), NA())</f>
        <v>631871</v>
      </c>
      <c r="G67" s="156" t="e">
        <f>NA()</f>
        <v>#N/A</v>
      </c>
      <c r="H67" s="156" t="e">
        <f>NA()</f>
        <v>#N/A</v>
      </c>
      <c r="I67" s="156">
        <f>IF(ISNUMBER('将来負担比率（分子）の構造'!K$53), IF('将来負担比率（分子）の構造'!K$53 &lt; 0, 0, '将来負担比率（分子）の構造'!K$53), NA())</f>
        <v>612030</v>
      </c>
      <c r="J67" s="156" t="e">
        <f>NA()</f>
        <v>#N/A</v>
      </c>
      <c r="K67" s="156" t="e">
        <f>NA()</f>
        <v>#N/A</v>
      </c>
      <c r="L67" s="156">
        <f>IF(ISNUMBER('将来負担比率（分子）の構造'!L$53), IF('将来負担比率（分子）の構造'!L$53 &lt; 0, 0, '将来負担比率（分子）の構造'!L$53), NA())</f>
        <v>597566</v>
      </c>
      <c r="M67" s="156" t="e">
        <f>NA()</f>
        <v>#N/A</v>
      </c>
      <c r="N67" s="156" t="e">
        <f>NA()</f>
        <v>#N/A</v>
      </c>
      <c r="O67" s="156">
        <f>IF(ISNUMBER('将来負担比率（分子）の構造'!M$53), IF('将来負担比率（分子）の構造'!M$53 &lt; 0, 0, '将来負担比率（分子）の構造'!M$53), NA())</f>
        <v>590231</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20177</v>
      </c>
      <c r="C72" s="160">
        <f>基金残高に係る経年分析!G55</f>
        <v>16559</v>
      </c>
      <c r="D72" s="160">
        <f>基金残高に係る経年分析!H55</f>
        <v>13212</v>
      </c>
    </row>
    <row r="73" spans="1:16" x14ac:dyDescent="0.15">
      <c r="A73" s="159" t="s">
        <v>75</v>
      </c>
      <c r="B73" s="160">
        <f>基金残高に係る経年分析!F56</f>
        <v>19777</v>
      </c>
      <c r="C73" s="160">
        <f>基金残高に係る経年分析!G56</f>
        <v>28265</v>
      </c>
      <c r="D73" s="160">
        <f>基金残高に係る経年分析!H56</f>
        <v>32650</v>
      </c>
    </row>
    <row r="74" spans="1:16" x14ac:dyDescent="0.15">
      <c r="A74" s="159" t="s">
        <v>76</v>
      </c>
      <c r="B74" s="160">
        <f>基金残高に係る経年分析!F57</f>
        <v>43388</v>
      </c>
      <c r="C74" s="160">
        <f>基金残高に係る経年分析!G57</f>
        <v>53714</v>
      </c>
      <c r="D74" s="160">
        <f>基金残高に係る経年分析!H57</f>
        <v>54600</v>
      </c>
    </row>
  </sheetData>
  <sheetProtection algorithmName="SHA-512" hashValue="zQiQLSkzBmp0PMTsqNm+EULeDtWthsGNbd4sYjP/TwpYPJJdrr2XsAJLjLqXWd4P/nO9mXlEwt1Ttr19JfhDxA==" saltValue="KI2eLHl+DhY8VwkACrAZ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金高 達也</cp:lastModifiedBy>
  <cp:lastPrinted>2025-03-14T12:53:45Z</cp:lastPrinted>
  <dcterms:created xsi:type="dcterms:W3CDTF">2025-02-12T10:25:29Z</dcterms:created>
  <dcterms:modified xsi:type="dcterms:W3CDTF">2025-03-19T07:43:42Z</dcterms:modified>
  <cp:category/>
</cp:coreProperties>
</file>