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151" documentId="8_{1168F67B-E62C-4CB1-B6F8-347BB58A6571}" xr6:coauthVersionLast="47" xr6:coauthVersionMax="47" xr10:uidLastSave="{8BA695D7-25CC-4287-B49D-E0C082788243}"/>
  <workbookProtection workbookAlgorithmName="SHA-512" workbookHashValue="Kz3C3+fakOtvconbc5hAXMPV6XFbvHBbhpUKNxUPQfsgqu8AJr5lICbUytA3be7Y112Ollxrv/jqWhR2MVgqAA==" workbookSaltValue="G+imt/8uCplZzBs7Xumwtg==" workbookSpinCount="100000" lockStructure="1"/>
  <bookViews>
    <workbookView xWindow="-28920" yWindow="-120" windowWidth="29040" windowHeight="15840" tabRatio="810" xr2:uid="{00000000-000D-0000-FFFF-FFFF00000000}"/>
  </bookViews>
  <sheets>
    <sheet name="様式１" sheetId="44" r:id="rId1"/>
    <sheet name="科目（病院）" sheetId="34" r:id="rId2"/>
    <sheet name="科目（職種）" sheetId="36" r:id="rId3"/>
    <sheet name="経営情報等CSV" sheetId="54" state="hidden" r:id="rId4"/>
    <sheet name="様式１リスト" sheetId="49" state="hidden" r:id="rId5"/>
  </sheets>
  <definedNames>
    <definedName name="_xlnm._FilterDatabase" localSheetId="4" hidden="1">様式１リスト!$A$1:$E$1897</definedName>
    <definedName name="_xlnm.Print_Area" localSheetId="2">'科目（職種）'!$A$1:$F$35</definedName>
    <definedName name="_xlnm.Print_Area" localSheetId="1">'科目（病院）'!$A$1:$E$54</definedName>
    <definedName name="_xlnm.Print_Area" localSheetId="0">様式１!$A$3:$P$81,様式１!$A$83:$P$150,様式１!$A$1:$P$1</definedName>
    <definedName name="_xlnm.Print_Area" localSheetId="4">様式１リスト!$A$1:$C$1897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4" l="1"/>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P102"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I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L27" i="44"/>
  <c r="S27" i="44" s="1"/>
  <c r="AF2" i="54" s="1"/>
  <c r="L22" i="44"/>
  <c r="R22" i="44" s="1"/>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<sst xmlns="http://schemas.openxmlformats.org/spreadsheetml/2006/main" count="6759" uniqueCount="3137">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</sst>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6">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2" xfId="0" applyNumberFormat="1" applyFont="1" applyFill="1" applyBorder="1" applyAlignment="1" applyProtection="1">
      <alignment horizontal="right" vertical="center" shrinkToFit="1"/>
      <protection locked="0"/>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quotePrefix="1" applyNumberFormat="1" applyFont="1" applyFill="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234" t="str">
        <f>Q1</f>
        <v>未記載セルチェック：【未記載セル（色付）が残っています。】</v>
      </c>
      <c r="B1" s="234"/>
      <c r="C1" s="234"/>
      <c r="D1" s="234"/>
      <c r="E1" s="234"/>
      <c r="F1" s="234"/>
      <c r="G1" s="234"/>
      <c r="H1" s="234"/>
      <c r="I1" s="234"/>
      <c r="J1" s="234"/>
      <c r="K1" s="234" t="str">
        <f>R1</f>
        <v>内訳数値チェック：【記載Ｏ.Ｋ.】</v>
      </c>
      <c r="L1" s="234"/>
      <c r="M1" s="234"/>
      <c r="N1" s="234"/>
      <c r="O1" s="234"/>
      <c r="P1" s="234"/>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4"/>
      <c r="B2" s="124"/>
      <c r="C2" s="124"/>
      <c r="D2" s="124"/>
      <c r="E2" s="124"/>
      <c r="F2" s="124"/>
      <c r="G2" s="124"/>
      <c r="H2" s="124"/>
      <c r="I2" s="124"/>
      <c r="J2" s="124"/>
      <c r="K2" s="124"/>
      <c r="L2" s="124"/>
      <c r="M2" s="124"/>
      <c r="N2" s="124"/>
      <c r="O2" s="124"/>
      <c r="P2" s="124"/>
    </row>
    <row r="3" spans="1:22" ht="14.45" customHeight="1" x14ac:dyDescent="0.4">
      <c r="A3" s="215" t="s">
        <v>117</v>
      </c>
      <c r="B3" s="215"/>
      <c r="C3" s="215"/>
      <c r="D3" s="215"/>
      <c r="E3" s="215"/>
      <c r="F3" s="215"/>
      <c r="G3" s="215"/>
      <c r="H3" s="215"/>
      <c r="I3" s="215"/>
      <c r="J3" s="215"/>
      <c r="K3" s="215"/>
      <c r="L3" s="215"/>
      <c r="M3" s="215"/>
      <c r="N3" s="215"/>
      <c r="O3" s="215"/>
      <c r="P3" s="215"/>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8" t="s">
        <v>3057</v>
      </c>
      <c r="S5" s="19" t="s">
        <v>3048</v>
      </c>
      <c r="T5" s="8" t="s">
        <v>2548</v>
      </c>
      <c r="U5" s="8" t="s">
        <v>207</v>
      </c>
      <c r="V5" s="8" t="s">
        <v>208</v>
      </c>
    </row>
    <row r="6" spans="1:22" ht="13.9" customHeight="1" x14ac:dyDescent="0.4">
      <c r="K6" s="9" t="s">
        <v>119</v>
      </c>
      <c r="L6" s="47"/>
      <c r="M6" s="46"/>
      <c r="N6" s="90"/>
      <c r="O6" s="92"/>
      <c r="P6" s="91"/>
      <c r="Q6" s="19"/>
      <c r="R6" s="158" t="s">
        <v>3058</v>
      </c>
      <c r="S6" s="19" t="s">
        <v>3049</v>
      </c>
      <c r="T6" s="8" t="s">
        <v>2549</v>
      </c>
      <c r="U6" s="18">
        <v>0.1</v>
      </c>
      <c r="V6" s="18">
        <v>0.08</v>
      </c>
    </row>
    <row r="7" spans="1:22" ht="13.9" customHeight="1" x14ac:dyDescent="0.4">
      <c r="K7" s="9" t="s">
        <v>116</v>
      </c>
      <c r="L7" s="48"/>
      <c r="M7" s="64"/>
      <c r="N7" s="86"/>
      <c r="O7" s="87"/>
      <c r="P7" s="88"/>
      <c r="Q7" s="19"/>
      <c r="R7" s="158" t="s">
        <v>3055</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4" t="s">
        <v>87</v>
      </c>
      <c r="B10" s="224"/>
      <c r="C10" s="89"/>
      <c r="D10" s="96"/>
      <c r="E10" s="96"/>
      <c r="F10" s="96"/>
      <c r="G10" s="96"/>
      <c r="H10" s="96"/>
      <c r="I10" s="96"/>
      <c r="J10" s="96"/>
      <c r="K10" s="96"/>
      <c r="L10" s="96"/>
      <c r="M10" s="96"/>
      <c r="N10" s="96"/>
      <c r="O10" s="96"/>
      <c r="P10" s="97"/>
      <c r="Q10" s="12"/>
      <c r="R10" s="12"/>
      <c r="S10" s="12"/>
    </row>
    <row r="11" spans="1:22" ht="13.9" customHeight="1" x14ac:dyDescent="0.4">
      <c r="A11" s="224" t="s">
        <v>2649</v>
      </c>
      <c r="B11" s="224"/>
      <c r="C11" s="89"/>
      <c r="D11" s="96"/>
      <c r="E11" s="96"/>
      <c r="F11" s="96"/>
      <c r="G11" s="96"/>
      <c r="H11" s="96"/>
      <c r="I11" s="97"/>
      <c r="J11" s="219" t="s">
        <v>2652</v>
      </c>
      <c r="K11" s="219"/>
      <c r="L11" s="94"/>
      <c r="M11" s="219" t="s">
        <v>2653</v>
      </c>
      <c r="N11" s="219"/>
      <c r="O11" s="93"/>
      <c r="P11" s="101"/>
      <c r="Q11" s="12"/>
      <c r="R11" s="12"/>
      <c r="S11" s="12"/>
    </row>
    <row r="12" spans="1:22" ht="13.9" customHeight="1" x14ac:dyDescent="0.4">
      <c r="A12" s="223" t="s">
        <v>2650</v>
      </c>
      <c r="B12" s="223"/>
      <c r="C12" s="219" t="s">
        <v>325</v>
      </c>
      <c r="D12" s="219"/>
      <c r="E12" s="95"/>
      <c r="F12" s="102"/>
      <c r="G12" s="73" t="s">
        <v>326</v>
      </c>
      <c r="H12" s="95"/>
      <c r="I12" s="102"/>
      <c r="J12" s="41" t="s">
        <v>2651</v>
      </c>
      <c r="K12" s="95"/>
      <c r="L12" s="102"/>
      <c r="M12" s="219" t="s">
        <v>2546</v>
      </c>
      <c r="N12" s="219"/>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7"/>
      <c r="K14" s="17" t="s">
        <v>161</v>
      </c>
      <c r="L14" s="100"/>
      <c r="M14" s="103"/>
      <c r="N14" s="127" t="s">
        <v>162</v>
      </c>
      <c r="O14" s="127"/>
      <c r="P14" s="8" t="s">
        <v>3136</v>
      </c>
      <c r="Q14" s="14"/>
      <c r="R14" s="16" t="s">
        <v>122</v>
      </c>
      <c r="S14" s="14"/>
    </row>
    <row r="15" spans="1:22" ht="6" customHeight="1" x14ac:dyDescent="0.4">
      <c r="Q15" s="12"/>
      <c r="R15" s="12"/>
      <c r="S15" s="12"/>
    </row>
    <row r="16" spans="1:22" ht="13.9" customHeight="1" x14ac:dyDescent="0.4">
      <c r="A16" s="193" t="s">
        <v>88</v>
      </c>
      <c r="B16" s="194"/>
      <c r="C16" s="173"/>
      <c r="D16" s="98"/>
      <c r="E16" s="99"/>
      <c r="P16" s="17" t="s">
        <v>152</v>
      </c>
      <c r="Q16" s="20"/>
      <c r="R16" s="12"/>
      <c r="S16" s="12"/>
    </row>
    <row r="17" spans="1:20" ht="13.9" customHeight="1" x14ac:dyDescent="0.4">
      <c r="A17" s="243" t="s">
        <v>89</v>
      </c>
      <c r="B17" s="243"/>
      <c r="C17" s="243"/>
      <c r="D17" s="243"/>
      <c r="E17" s="243"/>
      <c r="F17" s="243"/>
      <c r="G17" s="243"/>
      <c r="H17" s="243"/>
      <c r="I17" s="243"/>
      <c r="J17" s="243"/>
      <c r="K17" s="243"/>
      <c r="L17" s="71" t="s">
        <v>164</v>
      </c>
      <c r="M17" s="237" t="s">
        <v>163</v>
      </c>
      <c r="N17" s="185"/>
      <c r="O17" s="185"/>
      <c r="P17" s="186"/>
      <c r="Q17" s="13" t="s">
        <v>123</v>
      </c>
      <c r="R17" s="13" t="s">
        <v>120</v>
      </c>
      <c r="S17" s="13" t="s">
        <v>121</v>
      </c>
    </row>
    <row r="18" spans="1:20" ht="13.9" customHeight="1" x14ac:dyDescent="0.4">
      <c r="A18" s="145" t="s">
        <v>125</v>
      </c>
      <c r="B18" s="127"/>
      <c r="C18" s="127"/>
      <c r="D18" s="129" t="s">
        <v>25</v>
      </c>
      <c r="E18" s="129"/>
      <c r="F18" s="129"/>
      <c r="G18" s="129"/>
      <c r="H18" s="129"/>
      <c r="I18" s="129"/>
      <c r="J18" s="129"/>
      <c r="K18" s="129"/>
      <c r="L18" s="113"/>
      <c r="M18" s="128"/>
      <c r="N18" s="127"/>
      <c r="O18" s="129"/>
      <c r="P18" s="130"/>
      <c r="Q18" s="12" t="str">
        <f>D18</f>
        <v>医業収益</v>
      </c>
      <c r="R18" s="81">
        <f t="shared" ref="R18:R30" si="0">IF($D$16=$T$6,"－",L18)</f>
        <v>0</v>
      </c>
      <c r="S18" s="82">
        <f>IF(L18=0,0,IF($D$16=$T$5,(L19+ROUNDDOWN(L23*$U$7,0)+L24+ROUNDDOWN(L28*$U$7,0)),L18))</f>
        <v>0</v>
      </c>
    </row>
    <row r="19" spans="1:20" ht="13.9" customHeight="1" x14ac:dyDescent="0.4">
      <c r="A19" s="145" t="s">
        <v>177</v>
      </c>
      <c r="B19" s="127"/>
      <c r="C19" s="127"/>
      <c r="D19" s="127"/>
      <c r="E19" s="127" t="s">
        <v>26</v>
      </c>
      <c r="F19" s="127"/>
      <c r="G19" s="127"/>
      <c r="H19" s="127"/>
      <c r="I19" s="127"/>
      <c r="J19" s="127"/>
      <c r="K19" s="127"/>
      <c r="L19" s="114"/>
      <c r="M19" s="128"/>
      <c r="N19" s="127"/>
      <c r="O19" s="127"/>
      <c r="P19" s="130"/>
      <c r="Q19" s="12" t="str">
        <f>E19</f>
        <v>入院診療収益</v>
      </c>
      <c r="R19" s="81">
        <f>IF($D$16=$T$6,"－",L19)</f>
        <v>0</v>
      </c>
      <c r="S19" s="83">
        <f>IF($D$16=$T$5,L19,L19)</f>
        <v>0</v>
      </c>
      <c r="T19" s="8" t="s">
        <v>321</v>
      </c>
    </row>
    <row r="20" spans="1:20" ht="13.9" customHeight="1" x14ac:dyDescent="0.4">
      <c r="A20" s="145" t="s">
        <v>178</v>
      </c>
      <c r="B20" s="127"/>
      <c r="C20" s="127"/>
      <c r="D20" s="127"/>
      <c r="E20" s="127"/>
      <c r="F20" s="127" t="s">
        <v>2928</v>
      </c>
      <c r="G20" s="127"/>
      <c r="H20" s="127"/>
      <c r="I20" s="127"/>
      <c r="J20" s="127"/>
      <c r="K20" s="127"/>
      <c r="L20" s="115"/>
      <c r="M20" s="128" t="s">
        <v>206</v>
      </c>
      <c r="N20" s="127"/>
      <c r="O20" s="127"/>
      <c r="P20" s="130"/>
      <c r="Q20" s="12" t="str">
        <f>F20</f>
        <v>保険診療収益（患者負担含む）</v>
      </c>
      <c r="R20" s="81">
        <f t="shared" si="0"/>
        <v>0</v>
      </c>
      <c r="S20" s="81">
        <f>IF($D$16=$T$5,L20,L20)</f>
        <v>0</v>
      </c>
      <c r="T20" s="8" t="s">
        <v>90</v>
      </c>
    </row>
    <row r="21" spans="1:20" ht="13.9" customHeight="1" x14ac:dyDescent="0.4">
      <c r="A21" s="145" t="s">
        <v>179</v>
      </c>
      <c r="B21" s="127"/>
      <c r="C21" s="127"/>
      <c r="D21" s="127"/>
      <c r="E21" s="127"/>
      <c r="F21" s="127" t="s">
        <v>2929</v>
      </c>
      <c r="G21" s="127"/>
      <c r="H21" s="127"/>
      <c r="I21" s="127"/>
      <c r="J21" s="127"/>
      <c r="K21" s="127"/>
      <c r="L21" s="114"/>
      <c r="M21" s="128" t="s">
        <v>206</v>
      </c>
      <c r="N21" s="127"/>
      <c r="O21" s="127"/>
      <c r="P21" s="130"/>
      <c r="Q21" s="12" t="str">
        <f>F21</f>
        <v>公害等診療収益</v>
      </c>
      <c r="R21" s="81">
        <f t="shared" si="0"/>
        <v>0</v>
      </c>
      <c r="S21" s="81">
        <f>IF($D$16=$T$5,L21,L21)</f>
        <v>0</v>
      </c>
      <c r="T21" s="8" t="s">
        <v>91</v>
      </c>
    </row>
    <row r="22" spans="1:20" ht="13.9" customHeight="1" x14ac:dyDescent="0.4">
      <c r="A22" s="145" t="s">
        <v>180</v>
      </c>
      <c r="B22" s="127"/>
      <c r="C22" s="127"/>
      <c r="D22" s="127"/>
      <c r="E22" s="127"/>
      <c r="F22" s="127" t="s">
        <v>2924</v>
      </c>
      <c r="G22" s="127"/>
      <c r="H22" s="127"/>
      <c r="I22" s="127"/>
      <c r="J22" s="127"/>
      <c r="K22" s="127"/>
      <c r="L22" s="116">
        <f>IF(OR(L20="*",L20="＊",L21="*",L21="＊"),"-",L19-L20-L21)</f>
        <v>0</v>
      </c>
      <c r="M22" s="128" t="s">
        <v>205</v>
      </c>
      <c r="N22" s="127"/>
      <c r="O22" s="127"/>
      <c r="P22" s="130"/>
      <c r="Q22" s="12" t="str">
        <f>F22</f>
        <v>その他の診療収益</v>
      </c>
      <c r="R22" s="81">
        <f>IF($D$16=$T$6,"－",L22)</f>
        <v>0</v>
      </c>
      <c r="S22" s="81">
        <f>IF($D$16=$T$5,L22,L22)</f>
        <v>0</v>
      </c>
      <c r="T22" s="8" t="s">
        <v>2926</v>
      </c>
    </row>
    <row r="23" spans="1:20" ht="13.9" customHeight="1" x14ac:dyDescent="0.4">
      <c r="A23" s="145" t="s">
        <v>181</v>
      </c>
      <c r="B23" s="127"/>
      <c r="C23" s="127"/>
      <c r="D23" s="127"/>
      <c r="E23" s="127" t="s">
        <v>27</v>
      </c>
      <c r="F23" s="127"/>
      <c r="G23" s="127"/>
      <c r="H23" s="127"/>
      <c r="I23" s="127"/>
      <c r="J23" s="127"/>
      <c r="K23" s="127"/>
      <c r="L23" s="114"/>
      <c r="M23" s="128"/>
      <c r="N23" s="127"/>
      <c r="O23" s="127"/>
      <c r="P23" s="130"/>
      <c r="Q23" s="15" t="str">
        <f>E23</f>
        <v>室料差額収益</v>
      </c>
      <c r="R23" s="81">
        <f t="shared" si="0"/>
        <v>0</v>
      </c>
      <c r="S23" s="82">
        <f>IF($D$16=$T$5,ROUNDDOWN(L23*$U$7,0),L23)</f>
        <v>0</v>
      </c>
      <c r="T23" s="8" t="s">
        <v>0</v>
      </c>
    </row>
    <row r="24" spans="1:20" ht="13.9" customHeight="1" x14ac:dyDescent="0.4">
      <c r="A24" s="145" t="s">
        <v>182</v>
      </c>
      <c r="B24" s="127"/>
      <c r="C24" s="127"/>
      <c r="D24" s="127"/>
      <c r="E24" s="127" t="s">
        <v>28</v>
      </c>
      <c r="F24" s="127"/>
      <c r="G24" s="127"/>
      <c r="H24" s="127"/>
      <c r="I24" s="127"/>
      <c r="J24" s="127"/>
      <c r="K24" s="127"/>
      <c r="L24" s="115"/>
      <c r="M24" s="128"/>
      <c r="N24" s="127"/>
      <c r="O24" s="127"/>
      <c r="P24" s="130"/>
      <c r="Q24" s="12" t="str">
        <f>E24</f>
        <v>外来診療収益</v>
      </c>
      <c r="R24" s="81">
        <f t="shared" si="0"/>
        <v>0</v>
      </c>
      <c r="S24" s="83">
        <f>IF($D$16=$T$5,L24,L24)</f>
        <v>0</v>
      </c>
      <c r="T24" s="8" t="s">
        <v>1</v>
      </c>
    </row>
    <row r="25" spans="1:20" ht="13.9" customHeight="1" x14ac:dyDescent="0.4">
      <c r="A25" s="145" t="s">
        <v>183</v>
      </c>
      <c r="B25" s="127"/>
      <c r="C25" s="127"/>
      <c r="D25" s="127"/>
      <c r="E25" s="127"/>
      <c r="F25" s="127" t="s">
        <v>2928</v>
      </c>
      <c r="G25" s="127"/>
      <c r="H25" s="127"/>
      <c r="I25" s="127"/>
      <c r="J25" s="127"/>
      <c r="K25" s="127"/>
      <c r="L25" s="115"/>
      <c r="M25" s="128" t="s">
        <v>206</v>
      </c>
      <c r="N25" s="127"/>
      <c r="O25" s="127"/>
      <c r="P25" s="130"/>
      <c r="Q25" s="12" t="str">
        <f>F25</f>
        <v>保険診療収益（患者負担含む）</v>
      </c>
      <c r="R25" s="81">
        <f t="shared" si="0"/>
        <v>0</v>
      </c>
      <c r="S25" s="81">
        <f>IF($D$16=$T$5,L25,L25)</f>
        <v>0</v>
      </c>
      <c r="T25" s="8" t="s">
        <v>92</v>
      </c>
    </row>
    <row r="26" spans="1:20" ht="13.9" customHeight="1" x14ac:dyDescent="0.4">
      <c r="A26" s="145" t="s">
        <v>184</v>
      </c>
      <c r="B26" s="127"/>
      <c r="C26" s="127"/>
      <c r="D26" s="127"/>
      <c r="E26" s="127"/>
      <c r="F26" s="127" t="s">
        <v>2929</v>
      </c>
      <c r="G26" s="127"/>
      <c r="H26" s="127"/>
      <c r="I26" s="127"/>
      <c r="J26" s="127"/>
      <c r="K26" s="127"/>
      <c r="L26" s="114"/>
      <c r="M26" s="128" t="s">
        <v>206</v>
      </c>
      <c r="N26" s="127"/>
      <c r="O26" s="127"/>
      <c r="P26" s="130"/>
      <c r="Q26" s="12" t="str">
        <f>F26</f>
        <v>公害等診療収益</v>
      </c>
      <c r="R26" s="81">
        <f t="shared" si="0"/>
        <v>0</v>
      </c>
      <c r="S26" s="81">
        <f>IF($D$16=$T$5,L26,L26)</f>
        <v>0</v>
      </c>
      <c r="T26" s="8" t="s">
        <v>93</v>
      </c>
    </row>
    <row r="27" spans="1:20" ht="13.9" customHeight="1" x14ac:dyDescent="0.4">
      <c r="A27" s="145" t="s">
        <v>2927</v>
      </c>
      <c r="B27" s="127"/>
      <c r="C27" s="127"/>
      <c r="D27" s="127"/>
      <c r="E27" s="127"/>
      <c r="F27" s="127" t="s">
        <v>2924</v>
      </c>
      <c r="G27" s="127"/>
      <c r="H27" s="127"/>
      <c r="I27" s="127"/>
      <c r="J27" s="127"/>
      <c r="K27" s="127"/>
      <c r="L27" s="116">
        <f>IF(OR(L25="*",L25="＊",L26="*",L26="＊"),"-",L24-L25-L26)</f>
        <v>0</v>
      </c>
      <c r="M27" s="128" t="s">
        <v>205</v>
      </c>
      <c r="N27" s="127"/>
      <c r="O27" s="127"/>
      <c r="P27" s="130"/>
      <c r="Q27" s="12" t="str">
        <f>F27</f>
        <v>その他の診療収益</v>
      </c>
      <c r="R27" s="81">
        <f t="shared" si="0"/>
        <v>0</v>
      </c>
      <c r="S27" s="81">
        <f>IF($D$16=$T$5,L27,L27)</f>
        <v>0</v>
      </c>
      <c r="T27" s="8" t="s">
        <v>2926</v>
      </c>
    </row>
    <row r="28" spans="1:20" ht="13.9" customHeight="1" x14ac:dyDescent="0.4">
      <c r="A28" s="145" t="s">
        <v>185</v>
      </c>
      <c r="B28" s="127"/>
      <c r="C28" s="127"/>
      <c r="D28" s="127"/>
      <c r="E28" s="127" t="s">
        <v>29</v>
      </c>
      <c r="F28" s="127"/>
      <c r="G28" s="127"/>
      <c r="H28" s="127"/>
      <c r="I28" s="127"/>
      <c r="J28" s="127"/>
      <c r="K28" s="127"/>
      <c r="L28" s="116">
        <f>L18-L19-L23-L24</f>
        <v>0</v>
      </c>
      <c r="M28" s="128" t="s">
        <v>205</v>
      </c>
      <c r="N28" s="127"/>
      <c r="O28" s="127"/>
      <c r="P28" s="130"/>
      <c r="Q28" s="12" t="str">
        <f>E28</f>
        <v>その他の医業収益</v>
      </c>
      <c r="R28" s="81">
        <f t="shared" si="0"/>
        <v>0</v>
      </c>
      <c r="S28" s="82">
        <f>IF($D$16=$T$5,ROUNDDOWN(L28*$U$7,0),L28)</f>
        <v>0</v>
      </c>
      <c r="T28" s="8" t="s">
        <v>320</v>
      </c>
    </row>
    <row r="29" spans="1:20" ht="13.9" customHeight="1" x14ac:dyDescent="0.4">
      <c r="A29" s="145" t="s">
        <v>186</v>
      </c>
      <c r="B29" s="127"/>
      <c r="C29" s="127"/>
      <c r="D29" s="127"/>
      <c r="E29" s="127"/>
      <c r="F29" s="127" t="s">
        <v>2678</v>
      </c>
      <c r="G29" s="127"/>
      <c r="H29" s="127"/>
      <c r="I29" s="127"/>
      <c r="J29" s="127"/>
      <c r="K29" s="127"/>
      <c r="L29" s="115"/>
      <c r="M29" s="128" t="s">
        <v>206</v>
      </c>
      <c r="N29" s="127"/>
      <c r="O29" s="127"/>
      <c r="P29" s="130"/>
      <c r="Q29" s="12" t="str">
        <f>F29</f>
        <v>うち保健予防活動収益</v>
      </c>
      <c r="R29" s="81">
        <f t="shared" si="0"/>
        <v>0</v>
      </c>
      <c r="S29" s="84">
        <f>IF(OR($L$29="*",$L$29="＊"),"*",IF($D$16=$T$5,ROUNDDOWN(L29*$U$7,0),L29))</f>
        <v>0</v>
      </c>
      <c r="T29" s="8" t="s">
        <v>2</v>
      </c>
    </row>
    <row r="30" spans="1:20" ht="13.9" customHeight="1" x14ac:dyDescent="0.4">
      <c r="A30" s="145" t="s">
        <v>301</v>
      </c>
      <c r="B30" s="127"/>
      <c r="C30" s="127"/>
      <c r="D30" s="127"/>
      <c r="E30" s="127"/>
      <c r="F30" s="127" t="s">
        <v>2679</v>
      </c>
      <c r="G30" s="127"/>
      <c r="H30" s="127"/>
      <c r="I30" s="127"/>
      <c r="J30" s="127"/>
      <c r="K30" s="127"/>
      <c r="L30" s="115"/>
      <c r="M30" s="128"/>
      <c r="N30" s="127"/>
      <c r="O30" s="127"/>
      <c r="P30" s="130"/>
      <c r="Q30" s="12" t="str">
        <f>F30</f>
        <v>うち運営費補助金収益</v>
      </c>
      <c r="R30" s="81">
        <f t="shared" si="0"/>
        <v>0</v>
      </c>
      <c r="S30" s="83">
        <f>IF($D$16=$T$5,L30,L30)</f>
        <v>0</v>
      </c>
      <c r="T30" s="8" t="s">
        <v>306</v>
      </c>
    </row>
    <row r="31" spans="1:20" ht="13.9" customHeight="1" x14ac:dyDescent="0.4">
      <c r="A31" s="145"/>
      <c r="B31" s="127"/>
      <c r="C31" s="127"/>
      <c r="D31" s="127"/>
      <c r="E31" s="127"/>
      <c r="F31" s="127"/>
      <c r="G31" s="127"/>
      <c r="H31" s="127"/>
      <c r="I31" s="127"/>
      <c r="J31" s="127"/>
      <c r="K31" s="127"/>
      <c r="L31" s="117"/>
      <c r="M31" s="128"/>
      <c r="N31" s="127"/>
      <c r="O31" s="127"/>
      <c r="P31" s="130"/>
      <c r="Q31" s="12"/>
      <c r="R31" s="81"/>
      <c r="S31" s="83"/>
    </row>
    <row r="32" spans="1:20" ht="13.9" customHeight="1" x14ac:dyDescent="0.4">
      <c r="A32" s="145" t="s">
        <v>165</v>
      </c>
      <c r="B32" s="127"/>
      <c r="C32" s="127"/>
      <c r="D32" s="127" t="s">
        <v>30</v>
      </c>
      <c r="E32" s="127"/>
      <c r="F32" s="127"/>
      <c r="G32" s="127"/>
      <c r="H32" s="127"/>
      <c r="I32" s="127"/>
      <c r="J32" s="127"/>
      <c r="K32" s="127"/>
      <c r="L32" s="115"/>
      <c r="M32" s="150" t="str">
        <f>IF($L$32="","",IF($L$32=SUM(L33,L37,L45,L47,L51,L53,L56,L57),"","←内訳と不一致"))</f>
        <v/>
      </c>
      <c r="N32" s="127"/>
      <c r="O32" s="131"/>
      <c r="P32" s="132"/>
      <c r="Q32" s="12" t="str">
        <f>D32</f>
        <v>医業費用</v>
      </c>
      <c r="R32" s="81">
        <f t="shared" ref="R32:R37" si="1">IF($D$16=$T$6,"－",L32)</f>
        <v>0</v>
      </c>
      <c r="S32" s="82">
        <f>IF(L32=0,0,IF($D$16=$T$5,((L19+ROUNDDOWN(L23*$U$7,0)+L24+ROUNDDOWN(L28*$U$7,0))-L18)+L32,L32))</f>
        <v>0</v>
      </c>
      <c r="T32" s="29"/>
    </row>
    <row r="33" spans="1:20" ht="13.9" customHeight="1" x14ac:dyDescent="0.4">
      <c r="A33" s="145" t="s">
        <v>173</v>
      </c>
      <c r="B33" s="127"/>
      <c r="C33" s="127"/>
      <c r="D33" s="127"/>
      <c r="E33" s="127" t="s">
        <v>23</v>
      </c>
      <c r="F33" s="127"/>
      <c r="G33" s="127"/>
      <c r="H33" s="127"/>
      <c r="I33" s="127"/>
      <c r="J33" s="127"/>
      <c r="K33" s="127"/>
      <c r="L33" s="116">
        <f>SUM(L34:L36)</f>
        <v>0</v>
      </c>
      <c r="M33" s="128" t="s">
        <v>205</v>
      </c>
      <c r="N33" s="127"/>
      <c r="O33" s="127"/>
      <c r="P33" s="130"/>
      <c r="Q33" s="12" t="str">
        <f>E33</f>
        <v>材料費</v>
      </c>
      <c r="R33" s="81">
        <f t="shared" si="1"/>
        <v>0</v>
      </c>
      <c r="S33" s="82">
        <f>IF($D$16=$T$5,ROUNDDOWN((L33-IF(OR($L$36="-",L$36="－",$L$36="―"),0,L36))*U7,0)+ROUNDDOWN(IF(OR($L$36="-",L$36="－",$L$36="―"),0,L36)*V7,0),L33)</f>
        <v>0</v>
      </c>
    </row>
    <row r="34" spans="1:20" ht="13.9" customHeight="1" x14ac:dyDescent="0.4">
      <c r="A34" s="145" t="s">
        <v>187</v>
      </c>
      <c r="B34" s="127"/>
      <c r="C34" s="127"/>
      <c r="D34" s="127"/>
      <c r="E34" s="127"/>
      <c r="F34" s="127" t="s">
        <v>94</v>
      </c>
      <c r="G34" s="127"/>
      <c r="H34" s="127"/>
      <c r="I34" s="127"/>
      <c r="J34" s="127"/>
      <c r="K34" s="127"/>
      <c r="L34" s="115"/>
      <c r="M34" s="128"/>
      <c r="N34" s="127"/>
      <c r="O34" s="127"/>
      <c r="P34" s="130"/>
      <c r="Q34" s="12" t="str">
        <f>F34</f>
        <v>医薬品費</v>
      </c>
      <c r="R34" s="81">
        <f t="shared" si="1"/>
        <v>0</v>
      </c>
      <c r="S34" s="82">
        <f>IF($D$16=$T$5,ROUNDDOWN(L34*$U$7,0),L34)</f>
        <v>0</v>
      </c>
      <c r="T34" s="8" t="s">
        <v>95</v>
      </c>
    </row>
    <row r="35" spans="1:20" ht="13.9" customHeight="1" x14ac:dyDescent="0.4">
      <c r="A35" s="145" t="s">
        <v>188</v>
      </c>
      <c r="B35" s="127"/>
      <c r="C35" s="127"/>
      <c r="D35" s="127"/>
      <c r="E35" s="127"/>
      <c r="F35" s="127" t="s">
        <v>96</v>
      </c>
      <c r="G35" s="127"/>
      <c r="H35" s="127"/>
      <c r="I35" s="127"/>
      <c r="J35" s="127"/>
      <c r="K35" s="127"/>
      <c r="L35" s="115"/>
      <c r="M35" s="128"/>
      <c r="N35" s="127"/>
      <c r="O35" s="127"/>
      <c r="P35" s="130"/>
      <c r="Q35" s="12" t="str">
        <f>F35</f>
        <v>診療材料費、医療消耗器具備品費</v>
      </c>
      <c r="R35" s="81">
        <f t="shared" si="1"/>
        <v>0</v>
      </c>
      <c r="S35" s="82">
        <f>IF($D$16=$T$5,ROUNDDOWN(L35*$U$7,0),L35)</f>
        <v>0</v>
      </c>
      <c r="T35" s="8" t="s">
        <v>97</v>
      </c>
    </row>
    <row r="36" spans="1:20" ht="13.9" customHeight="1" x14ac:dyDescent="0.4">
      <c r="A36" s="145" t="s">
        <v>189</v>
      </c>
      <c r="B36" s="127"/>
      <c r="C36" s="127"/>
      <c r="D36" s="127"/>
      <c r="E36" s="127"/>
      <c r="F36" s="127" t="s">
        <v>98</v>
      </c>
      <c r="G36" s="127"/>
      <c r="H36" s="127"/>
      <c r="I36" s="127"/>
      <c r="J36" s="127"/>
      <c r="K36" s="127"/>
      <c r="L36" s="118"/>
      <c r="M36" s="128"/>
      <c r="N36" s="127"/>
      <c r="O36" s="127"/>
      <c r="P36" s="130"/>
      <c r="Q36" s="12" t="str">
        <f>F36</f>
        <v>給食用材料費</v>
      </c>
      <c r="R36" s="81">
        <f t="shared" si="1"/>
        <v>0</v>
      </c>
      <c r="S36" s="84">
        <f>IF(OR($L$36="-",L$36="－",$L$36="―"),"-",IF($D$16=$T$5,ROUNDDOWN(L36*$V$7,0),L36))</f>
        <v>0</v>
      </c>
      <c r="T36" s="8" t="s">
        <v>311</v>
      </c>
    </row>
    <row r="37" spans="1:20" ht="13.9" customHeight="1" x14ac:dyDescent="0.4">
      <c r="A37" s="145" t="s">
        <v>174</v>
      </c>
      <c r="B37" s="127"/>
      <c r="C37" s="127"/>
      <c r="D37" s="127"/>
      <c r="E37" s="127" t="s">
        <v>24</v>
      </c>
      <c r="F37" s="127"/>
      <c r="G37" s="127"/>
      <c r="H37" s="127"/>
      <c r="I37" s="127"/>
      <c r="J37" s="127"/>
      <c r="K37" s="127"/>
      <c r="L37" s="116">
        <f>SUM(L39:L44)</f>
        <v>0</v>
      </c>
      <c r="M37" s="128" t="s">
        <v>205</v>
      </c>
      <c r="N37" s="127"/>
      <c r="O37" s="127"/>
      <c r="P37" s="130"/>
      <c r="Q37" s="12" t="str">
        <f>E37</f>
        <v>給与費</v>
      </c>
      <c r="R37" s="81">
        <f t="shared" si="1"/>
        <v>0</v>
      </c>
      <c r="S37" s="82">
        <f>IF($D$16=$T$5,(L37-L38)+ROUNDDOWN(L38*$U$7,0),L37)</f>
        <v>0</v>
      </c>
    </row>
    <row r="38" spans="1:20" ht="13.9" customHeight="1" x14ac:dyDescent="0.4">
      <c r="A38" s="146" t="str">
        <f>IF(D16="","02-(02)",IF(D16=T5,"02-(02)",""))</f>
        <v>02-(02)</v>
      </c>
      <c r="B38" s="127"/>
      <c r="C38" s="127"/>
      <c r="D38" s="127"/>
      <c r="E38" s="127" t="str">
        <f>IF(D16="","　（うち消費税課税対象費用）",IF(D16=T5,"　（うち消費税課税対象費用）",""))</f>
        <v>　（うち消費税課税対象費用）</v>
      </c>
      <c r="F38" s="127"/>
      <c r="G38" s="127"/>
      <c r="H38" s="127"/>
      <c r="I38" s="127"/>
      <c r="J38" s="127"/>
      <c r="K38" s="127"/>
      <c r="L38" s="123"/>
      <c r="M38" s="128"/>
      <c r="N38" s="127"/>
      <c r="O38" s="127"/>
      <c r="P38" s="130"/>
      <c r="Q38" s="12"/>
      <c r="R38" s="81"/>
      <c r="S38" s="83"/>
    </row>
    <row r="39" spans="1:20" ht="13.9" customHeight="1" x14ac:dyDescent="0.4">
      <c r="A39" s="145" t="s">
        <v>190</v>
      </c>
      <c r="B39" s="127"/>
      <c r="C39" s="127"/>
      <c r="D39" s="127"/>
      <c r="E39" s="127"/>
      <c r="F39" s="127" t="s">
        <v>312</v>
      </c>
      <c r="G39" s="127"/>
      <c r="H39" s="127"/>
      <c r="I39" s="127"/>
      <c r="J39" s="127"/>
      <c r="K39" s="127"/>
      <c r="L39" s="115"/>
      <c r="M39" s="128"/>
      <c r="N39" s="127"/>
      <c r="O39" s="127"/>
      <c r="P39" s="130"/>
      <c r="Q39" s="12" t="str">
        <f t="shared" ref="Q39:Q44" si="2">F39</f>
        <v>役員報酬</v>
      </c>
      <c r="R39" s="81">
        <f t="shared" ref="R39:R53" si="3">IF($D$16=$T$6,"－",L39)</f>
        <v>0</v>
      </c>
      <c r="S39" s="83">
        <f t="shared" ref="S39:S44" si="4">IF($D$16=$T$5,L39,L39)</f>
        <v>0</v>
      </c>
      <c r="T39" s="8" t="s">
        <v>319</v>
      </c>
    </row>
    <row r="40" spans="1:20" ht="13.9" customHeight="1" x14ac:dyDescent="0.4">
      <c r="A40" s="145" t="s">
        <v>191</v>
      </c>
      <c r="B40" s="127"/>
      <c r="C40" s="127"/>
      <c r="D40" s="127"/>
      <c r="E40" s="127"/>
      <c r="F40" s="127" t="s">
        <v>99</v>
      </c>
      <c r="G40" s="127"/>
      <c r="H40" s="127"/>
      <c r="I40" s="127"/>
      <c r="J40" s="127"/>
      <c r="K40" s="127"/>
      <c r="L40" s="115"/>
      <c r="M40" s="128"/>
      <c r="N40" s="127"/>
      <c r="O40" s="127"/>
      <c r="P40" s="130"/>
      <c r="Q40" s="12" t="str">
        <f t="shared" si="2"/>
        <v>給料</v>
      </c>
      <c r="R40" s="81">
        <f t="shared" si="3"/>
        <v>0</v>
      </c>
      <c r="S40" s="83">
        <f>IF($D$16=$T$5,(L40-L38)+ROUNDDOWN(L38*$U$7,0),L40)</f>
        <v>0</v>
      </c>
      <c r="T40" s="8" t="s">
        <v>313</v>
      </c>
    </row>
    <row r="41" spans="1:20" ht="13.9" customHeight="1" x14ac:dyDescent="0.4">
      <c r="A41" s="145" t="s">
        <v>315</v>
      </c>
      <c r="B41" s="127"/>
      <c r="C41" s="127"/>
      <c r="D41" s="127"/>
      <c r="E41" s="127"/>
      <c r="F41" s="127" t="s">
        <v>100</v>
      </c>
      <c r="G41" s="127"/>
      <c r="H41" s="127"/>
      <c r="I41" s="127"/>
      <c r="J41" s="127"/>
      <c r="K41" s="127"/>
      <c r="L41" s="115"/>
      <c r="M41" s="128"/>
      <c r="N41" s="127"/>
      <c r="O41" s="127"/>
      <c r="P41" s="130"/>
      <c r="Q41" s="12" t="str">
        <f t="shared" si="2"/>
        <v>賞与</v>
      </c>
      <c r="R41" s="81">
        <f t="shared" si="3"/>
        <v>0</v>
      </c>
      <c r="S41" s="83">
        <f t="shared" si="4"/>
        <v>0</v>
      </c>
      <c r="T41" s="8" t="s">
        <v>3</v>
      </c>
    </row>
    <row r="42" spans="1:20" ht="13.9" customHeight="1" x14ac:dyDescent="0.4">
      <c r="A42" s="145" t="s">
        <v>316</v>
      </c>
      <c r="B42" s="127"/>
      <c r="C42" s="127"/>
      <c r="D42" s="127"/>
      <c r="E42" s="127"/>
      <c r="F42" s="127" t="s">
        <v>101</v>
      </c>
      <c r="G42" s="127"/>
      <c r="H42" s="127"/>
      <c r="I42" s="127"/>
      <c r="J42" s="127"/>
      <c r="K42" s="127"/>
      <c r="L42" s="115"/>
      <c r="M42" s="128"/>
      <c r="N42" s="127"/>
      <c r="O42" s="127"/>
      <c r="P42" s="130"/>
      <c r="Q42" s="12" t="str">
        <f t="shared" si="2"/>
        <v>賞与引当金繰入額</v>
      </c>
      <c r="R42" s="81">
        <f t="shared" si="3"/>
        <v>0</v>
      </c>
      <c r="S42" s="83">
        <f t="shared" si="4"/>
        <v>0</v>
      </c>
      <c r="T42" s="8" t="s">
        <v>4</v>
      </c>
    </row>
    <row r="43" spans="1:20" ht="13.9" customHeight="1" x14ac:dyDescent="0.4">
      <c r="A43" s="145" t="s">
        <v>317</v>
      </c>
      <c r="B43" s="127"/>
      <c r="C43" s="127"/>
      <c r="D43" s="127"/>
      <c r="E43" s="127"/>
      <c r="F43" s="127" t="s">
        <v>102</v>
      </c>
      <c r="G43" s="127"/>
      <c r="H43" s="127"/>
      <c r="I43" s="127"/>
      <c r="J43" s="127"/>
      <c r="K43" s="127"/>
      <c r="L43" s="115"/>
      <c r="M43" s="128"/>
      <c r="N43" s="127"/>
      <c r="O43" s="127"/>
      <c r="P43" s="130"/>
      <c r="Q43" s="12" t="str">
        <f t="shared" si="2"/>
        <v>退職給付費用</v>
      </c>
      <c r="R43" s="81">
        <f t="shared" si="3"/>
        <v>0</v>
      </c>
      <c r="S43" s="83">
        <f t="shared" si="4"/>
        <v>0</v>
      </c>
      <c r="T43" s="8" t="s">
        <v>5</v>
      </c>
    </row>
    <row r="44" spans="1:20" ht="13.9" customHeight="1" x14ac:dyDescent="0.4">
      <c r="A44" s="145" t="s">
        <v>318</v>
      </c>
      <c r="B44" s="127"/>
      <c r="C44" s="127"/>
      <c r="D44" s="127"/>
      <c r="E44" s="127"/>
      <c r="F44" s="127" t="s">
        <v>103</v>
      </c>
      <c r="G44" s="127"/>
      <c r="H44" s="127"/>
      <c r="I44" s="127"/>
      <c r="J44" s="127"/>
      <c r="K44" s="127"/>
      <c r="L44" s="115"/>
      <c r="M44" s="128"/>
      <c r="N44" s="127"/>
      <c r="O44" s="127"/>
      <c r="P44" s="130"/>
      <c r="Q44" s="12" t="str">
        <f t="shared" si="2"/>
        <v>法定福利費</v>
      </c>
      <c r="R44" s="81">
        <f t="shared" si="3"/>
        <v>0</v>
      </c>
      <c r="S44" s="83">
        <f t="shared" si="4"/>
        <v>0</v>
      </c>
      <c r="T44" s="8" t="s">
        <v>6</v>
      </c>
    </row>
    <row r="45" spans="1:20" ht="13.9" customHeight="1" x14ac:dyDescent="0.4">
      <c r="A45" s="145" t="s">
        <v>175</v>
      </c>
      <c r="B45" s="127"/>
      <c r="C45" s="127"/>
      <c r="D45" s="127"/>
      <c r="E45" s="127" t="s">
        <v>16</v>
      </c>
      <c r="F45" s="127"/>
      <c r="G45" s="127"/>
      <c r="H45" s="127"/>
      <c r="I45" s="127"/>
      <c r="J45" s="127"/>
      <c r="K45" s="127"/>
      <c r="L45" s="115"/>
      <c r="M45" s="150" t="str">
        <f>IF($L$45="","",IF($L$45&gt;=SUM(L46),"","←内訳より小さい"))</f>
        <v/>
      </c>
      <c r="N45" s="127"/>
      <c r="O45" s="127"/>
      <c r="P45" s="130"/>
      <c r="Q45" s="12" t="str">
        <f>E45</f>
        <v>委託費</v>
      </c>
      <c r="R45" s="81">
        <f t="shared" si="3"/>
        <v>0</v>
      </c>
      <c r="S45" s="82">
        <f>IF($D$16=$T$5,ROUNDDOWN(L45*$U$7,0),L45)</f>
        <v>0</v>
      </c>
      <c r="T45" s="8" t="s">
        <v>104</v>
      </c>
    </row>
    <row r="46" spans="1:20" ht="13.9" customHeight="1" x14ac:dyDescent="0.4">
      <c r="A46" s="145" t="s">
        <v>192</v>
      </c>
      <c r="B46" s="127"/>
      <c r="C46" s="127"/>
      <c r="D46" s="127"/>
      <c r="E46" s="127"/>
      <c r="F46" s="127" t="s">
        <v>2677</v>
      </c>
      <c r="G46" s="127"/>
      <c r="H46" s="127"/>
      <c r="I46" s="127"/>
      <c r="J46" s="127"/>
      <c r="K46" s="127"/>
      <c r="L46" s="115"/>
      <c r="M46" s="128"/>
      <c r="N46" s="127"/>
      <c r="O46" s="127"/>
      <c r="P46" s="130"/>
      <c r="Q46" s="12" t="str">
        <f>F46</f>
        <v>うち給食委託費</v>
      </c>
      <c r="R46" s="81">
        <f t="shared" si="3"/>
        <v>0</v>
      </c>
      <c r="S46" s="82">
        <f>IF($D$16=$T$5,ROUNDDOWN(L46*$U$7,0),L46)</f>
        <v>0</v>
      </c>
      <c r="T46" s="8" t="s">
        <v>7</v>
      </c>
    </row>
    <row r="47" spans="1:20" ht="13.9" customHeight="1" x14ac:dyDescent="0.4">
      <c r="A47" s="145" t="s">
        <v>176</v>
      </c>
      <c r="B47" s="127"/>
      <c r="C47" s="127"/>
      <c r="D47" s="127"/>
      <c r="E47" s="127" t="s">
        <v>105</v>
      </c>
      <c r="F47" s="127"/>
      <c r="G47" s="127"/>
      <c r="H47" s="127"/>
      <c r="I47" s="127"/>
      <c r="J47" s="127"/>
      <c r="K47" s="127"/>
      <c r="L47" s="115"/>
      <c r="M47" s="150" t="str">
        <f>IF($L$47="","",IF($L$47&gt;=SUM(L49:L50),"","←内訳より小さい"))</f>
        <v/>
      </c>
      <c r="N47" s="127"/>
      <c r="O47" s="127"/>
      <c r="P47" s="130"/>
      <c r="Q47" s="12" t="str">
        <f>E47</f>
        <v>設備関係費</v>
      </c>
      <c r="R47" s="81">
        <f t="shared" si="3"/>
        <v>0</v>
      </c>
      <c r="S47" s="82">
        <f>IF($D$16=$T$5,(L47-L48)+ROUNDDOWN(L48*$U$7,0),L47)</f>
        <v>0</v>
      </c>
      <c r="T47" s="8" t="s">
        <v>81</v>
      </c>
    </row>
    <row r="48" spans="1:20" ht="13.9" customHeight="1" x14ac:dyDescent="0.4">
      <c r="A48" s="146" t="str">
        <f>IF(D16="","02-(04)",IF(D16=T5,"02-(04)",""))</f>
        <v>02-(04)</v>
      </c>
      <c r="B48" s="127"/>
      <c r="C48" s="127"/>
      <c r="D48" s="127"/>
      <c r="E48" s="127" t="str">
        <f>IF(D16="","　（うち消費税課税対象費用）",IF(D16=T5,"　（うち消費税課税対象費用）",""))</f>
        <v>　（うち消費税課税対象費用）</v>
      </c>
      <c r="F48" s="127"/>
      <c r="G48" s="127"/>
      <c r="H48" s="127"/>
      <c r="I48" s="127"/>
      <c r="J48" s="127"/>
      <c r="K48" s="127"/>
      <c r="L48" s="123"/>
      <c r="M48" s="128"/>
      <c r="N48" s="127"/>
      <c r="O48" s="127"/>
      <c r="P48" s="130"/>
      <c r="Q48" s="12"/>
      <c r="R48" s="81"/>
      <c r="S48" s="83"/>
    </row>
    <row r="49" spans="1:20" ht="13.9" customHeight="1" x14ac:dyDescent="0.4">
      <c r="A49" s="145" t="s">
        <v>193</v>
      </c>
      <c r="B49" s="127"/>
      <c r="C49" s="127"/>
      <c r="D49" s="127"/>
      <c r="E49" s="127"/>
      <c r="F49" s="127" t="s">
        <v>2672</v>
      </c>
      <c r="G49" s="127"/>
      <c r="H49" s="127"/>
      <c r="I49" s="127"/>
      <c r="J49" s="127"/>
      <c r="K49" s="127"/>
      <c r="L49" s="115"/>
      <c r="M49" s="128"/>
      <c r="N49" s="127"/>
      <c r="O49" s="127"/>
      <c r="P49" s="130"/>
      <c r="Q49" s="12" t="str">
        <f>F49</f>
        <v>うち減価償却費</v>
      </c>
      <c r="R49" s="81">
        <f t="shared" si="3"/>
        <v>0</v>
      </c>
      <c r="S49" s="83">
        <f>IF($D$16=$T$5,L49,L49)</f>
        <v>0</v>
      </c>
      <c r="T49" s="8" t="s">
        <v>8</v>
      </c>
    </row>
    <row r="50" spans="1:20" ht="13.9" customHeight="1" x14ac:dyDescent="0.4">
      <c r="A50" s="145" t="s">
        <v>194</v>
      </c>
      <c r="B50" s="127"/>
      <c r="C50" s="127"/>
      <c r="D50" s="127"/>
      <c r="E50" s="127"/>
      <c r="F50" s="127" t="s">
        <v>2671</v>
      </c>
      <c r="G50" s="127"/>
      <c r="H50" s="127"/>
      <c r="I50" s="127"/>
      <c r="J50" s="127"/>
      <c r="K50" s="127"/>
      <c r="L50" s="115"/>
      <c r="M50" s="128"/>
      <c r="N50" s="127"/>
      <c r="O50" s="127"/>
      <c r="P50" s="130"/>
      <c r="Q50" s="12" t="str">
        <f>F50</f>
        <v>うち器機賃借料</v>
      </c>
      <c r="R50" s="81">
        <f t="shared" si="3"/>
        <v>0</v>
      </c>
      <c r="S50" s="82">
        <f>IF($D$16=$T$5,ROUNDDOWN(L50*$U$7,0),L50)</f>
        <v>0</v>
      </c>
      <c r="T50" s="8" t="s">
        <v>9</v>
      </c>
    </row>
    <row r="51" spans="1:20" ht="13.9" customHeight="1" x14ac:dyDescent="0.4">
      <c r="A51" s="145" t="s">
        <v>195</v>
      </c>
      <c r="B51" s="127"/>
      <c r="C51" s="127"/>
      <c r="D51" s="127"/>
      <c r="E51" s="127" t="s">
        <v>41</v>
      </c>
      <c r="F51" s="127"/>
      <c r="G51" s="127"/>
      <c r="H51" s="127"/>
      <c r="I51" s="127"/>
      <c r="J51" s="127"/>
      <c r="K51" s="127"/>
      <c r="L51" s="115"/>
      <c r="M51" s="128"/>
      <c r="N51" s="127"/>
      <c r="O51" s="127"/>
      <c r="P51" s="130"/>
      <c r="Q51" s="12" t="str">
        <f>E51</f>
        <v>研究研修費</v>
      </c>
      <c r="R51" s="81">
        <f t="shared" si="3"/>
        <v>0</v>
      </c>
      <c r="S51" s="82">
        <f>IF($D$16=$T$5,(L51-L52)+ROUNDDOWN(L52*$U$7,0),L51)</f>
        <v>0</v>
      </c>
      <c r="T51" s="8" t="s">
        <v>106</v>
      </c>
    </row>
    <row r="52" spans="1:20" ht="13.9" customHeight="1" x14ac:dyDescent="0.4">
      <c r="A52" s="146" t="str">
        <f>IF(D16="","02-(05)",IF(D16=T5,"02-(05)",""))</f>
        <v>02-(05)</v>
      </c>
      <c r="B52" s="127"/>
      <c r="C52" s="127"/>
      <c r="D52" s="127"/>
      <c r="E52" s="127" t="str">
        <f>IF(D16="","　（うち消費税課税対象費用）",IF(D16=T5,"　（うち消費税課税対象費用）",""))</f>
        <v>　（うち消費税課税対象費用）</v>
      </c>
      <c r="F52" s="127"/>
      <c r="G52" s="127"/>
      <c r="H52" s="127"/>
      <c r="I52" s="127"/>
      <c r="J52" s="127"/>
      <c r="K52" s="127"/>
      <c r="L52" s="123"/>
      <c r="M52" s="128"/>
      <c r="N52" s="127"/>
      <c r="O52" s="127"/>
      <c r="P52" s="130"/>
      <c r="Q52" s="12"/>
      <c r="R52" s="81"/>
      <c r="S52" s="83"/>
    </row>
    <row r="53" spans="1:20" ht="13.9" customHeight="1" x14ac:dyDescent="0.4">
      <c r="A53" s="145" t="s">
        <v>196</v>
      </c>
      <c r="B53" s="127"/>
      <c r="C53" s="127"/>
      <c r="D53" s="127"/>
      <c r="E53" s="127" t="s">
        <v>17</v>
      </c>
      <c r="F53" s="127"/>
      <c r="G53" s="127"/>
      <c r="H53" s="127"/>
      <c r="I53" s="127"/>
      <c r="J53" s="127"/>
      <c r="K53" s="127"/>
      <c r="L53" s="115"/>
      <c r="M53" s="150" t="str">
        <f>IF($L$53="","",IF($L$53&gt;=SUM(L55),"","←内訳より小さい"))</f>
        <v/>
      </c>
      <c r="N53" s="127"/>
      <c r="O53" s="127"/>
      <c r="P53" s="130"/>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 customHeight="1" x14ac:dyDescent="0.4">
      <c r="A54" s="146" t="str">
        <f>IF(D16="","02-(06)",IF(D16=T5,"02-(06)",""))</f>
        <v>02-(06)</v>
      </c>
      <c r="B54" s="127"/>
      <c r="C54" s="127"/>
      <c r="D54" s="127"/>
      <c r="E54" s="127" t="str">
        <f>IF(D16="","　（うち消費税課税対象費用）",IF(D16=T5,"　（うち消費税課税対象費用）",""))</f>
        <v>　（うち消費税課税対象費用）</v>
      </c>
      <c r="F54" s="127"/>
      <c r="G54" s="127"/>
      <c r="H54" s="127"/>
      <c r="I54" s="127"/>
      <c r="J54" s="127"/>
      <c r="K54" s="127"/>
      <c r="L54" s="123"/>
      <c r="M54" s="128"/>
      <c r="N54" s="127"/>
      <c r="O54" s="127"/>
      <c r="P54" s="130"/>
      <c r="Q54" s="12"/>
      <c r="R54" s="81"/>
      <c r="S54" s="83"/>
    </row>
    <row r="55" spans="1:20" ht="13.9" customHeight="1" x14ac:dyDescent="0.4">
      <c r="A55" s="145" t="s">
        <v>197</v>
      </c>
      <c r="B55" s="127"/>
      <c r="C55" s="127"/>
      <c r="D55" s="127"/>
      <c r="E55" s="127"/>
      <c r="F55" s="127" t="s">
        <v>2673</v>
      </c>
      <c r="G55" s="127"/>
      <c r="H55" s="127"/>
      <c r="I55" s="127"/>
      <c r="J55" s="127"/>
      <c r="K55" s="127"/>
      <c r="L55" s="115"/>
      <c r="M55" s="128"/>
      <c r="N55" s="127"/>
      <c r="O55" s="127"/>
      <c r="P55" s="130"/>
      <c r="Q55" s="12" t="str">
        <f>F55</f>
        <v>うち水道光熱費</v>
      </c>
      <c r="R55" s="81">
        <f>IF($D$16=$T$6,"－",L55)</f>
        <v>0</v>
      </c>
      <c r="S55" s="82">
        <f>IF($D$16=$T$5,ROUNDDOWN(L55*$U$7,0),L55)</f>
        <v>0</v>
      </c>
      <c r="T55" s="8" t="s">
        <v>10</v>
      </c>
    </row>
    <row r="56" spans="1:20" ht="13.9" customHeight="1" x14ac:dyDescent="0.4">
      <c r="A56" s="146" t="str">
        <f>IF(D16="","02-07",IF(D16=T5,"02-07",""))</f>
        <v>02-07</v>
      </c>
      <c r="B56" s="127"/>
      <c r="C56" s="127"/>
      <c r="D56" s="127"/>
      <c r="E56" s="127" t="str">
        <f>IF(D16="","控除対象外消費税等負担額",IF(D16=T5,"控除対象外消費税等負担額",""))</f>
        <v>控除対象外消費税等負担額</v>
      </c>
      <c r="F56" s="127"/>
      <c r="G56" s="127"/>
      <c r="H56" s="127"/>
      <c r="I56" s="127"/>
      <c r="J56" s="127"/>
      <c r="K56" s="127"/>
      <c r="L56" s="119"/>
      <c r="M56" s="133"/>
      <c r="N56" s="127"/>
      <c r="O56" s="134"/>
      <c r="P56" s="135"/>
      <c r="Q56" s="12" t="str">
        <f>E56</f>
        <v>控除対象外消費税等負担額</v>
      </c>
      <c r="R56" s="81">
        <f>IF($D$16=$T$6,"－",L56)</f>
        <v>0</v>
      </c>
      <c r="S56" s="83"/>
      <c r="T56" s="8" t="s">
        <v>11</v>
      </c>
    </row>
    <row r="57" spans="1:20" ht="13.9" customHeight="1" x14ac:dyDescent="0.4">
      <c r="A57" s="145" t="s">
        <v>198</v>
      </c>
      <c r="B57" s="127"/>
      <c r="C57" s="127"/>
      <c r="D57" s="127"/>
      <c r="E57" s="127" t="s">
        <v>31</v>
      </c>
      <c r="F57" s="127"/>
      <c r="G57" s="127"/>
      <c r="H57" s="127"/>
      <c r="I57" s="127"/>
      <c r="J57" s="127"/>
      <c r="K57" s="127"/>
      <c r="L57" s="115"/>
      <c r="M57" s="128"/>
      <c r="N57" s="127"/>
      <c r="O57" s="127"/>
      <c r="P57" s="130"/>
      <c r="Q57" s="12" t="str">
        <f>E57</f>
        <v>本部費配賦額</v>
      </c>
      <c r="R57" s="81">
        <f>IF($D$16=$T$6,"－",L57)</f>
        <v>0</v>
      </c>
      <c r="S57" s="81">
        <f>IF($D$16=$T$5,L57,L57)</f>
        <v>0</v>
      </c>
      <c r="T57" s="8" t="s">
        <v>12</v>
      </c>
    </row>
    <row r="58" spans="1:20" ht="13.9" customHeight="1" x14ac:dyDescent="0.4">
      <c r="A58" s="145" t="s">
        <v>166</v>
      </c>
      <c r="B58" s="127"/>
      <c r="C58" s="127"/>
      <c r="D58" s="127" t="s">
        <v>108</v>
      </c>
      <c r="E58" s="127"/>
      <c r="F58" s="127"/>
      <c r="G58" s="127"/>
      <c r="H58" s="127"/>
      <c r="I58" s="127"/>
      <c r="J58" s="127"/>
      <c r="K58" s="127"/>
      <c r="L58" s="116">
        <f>L18-L32</f>
        <v>0</v>
      </c>
      <c r="M58" s="128" t="s">
        <v>205</v>
      </c>
      <c r="N58" s="127"/>
      <c r="O58" s="127"/>
      <c r="P58" s="130"/>
      <c r="Q58" s="15" t="str">
        <f>D58</f>
        <v>医業利益（又は医業損失）</v>
      </c>
      <c r="R58" s="81">
        <f>IF($D$16=$T$6,"－",L58)</f>
        <v>0</v>
      </c>
      <c r="S58" s="83">
        <f>IF($D$16=$T$5,L58,L58)</f>
        <v>0</v>
      </c>
    </row>
    <row r="59" spans="1:20" ht="13.9" customHeight="1" x14ac:dyDescent="0.4">
      <c r="A59" s="145"/>
      <c r="B59" s="127"/>
      <c r="C59" s="127"/>
      <c r="D59" s="127"/>
      <c r="E59" s="127"/>
      <c r="F59" s="127"/>
      <c r="G59" s="127"/>
      <c r="H59" s="127"/>
      <c r="I59" s="127"/>
      <c r="J59" s="127"/>
      <c r="K59" s="127"/>
      <c r="L59" s="117"/>
      <c r="M59" s="128"/>
      <c r="N59" s="127"/>
      <c r="O59" s="127"/>
      <c r="P59" s="130"/>
      <c r="Q59" s="12"/>
      <c r="R59" s="81"/>
      <c r="S59" s="83"/>
    </row>
    <row r="60" spans="1:20" ht="13.9" customHeight="1" x14ac:dyDescent="0.4">
      <c r="A60" s="145" t="s">
        <v>199</v>
      </c>
      <c r="B60" s="127"/>
      <c r="C60" s="127"/>
      <c r="D60" s="127" t="s">
        <v>32</v>
      </c>
      <c r="E60" s="127"/>
      <c r="F60" s="127"/>
      <c r="G60" s="127"/>
      <c r="H60" s="127"/>
      <c r="I60" s="127"/>
      <c r="J60" s="127"/>
      <c r="K60" s="127"/>
      <c r="L60" s="115"/>
      <c r="M60" s="150" t="str">
        <f>IF($L$60="","",IF($L$60&gt;=SUM(L61:L63),"","←内訳より小さい"))</f>
        <v/>
      </c>
      <c r="N60" s="127"/>
      <c r="O60" s="127"/>
      <c r="P60" s="130"/>
      <c r="Q60" s="12" t="str">
        <f>D60</f>
        <v>医業外収益</v>
      </c>
      <c r="R60" s="81">
        <f t="shared" ref="R60:R65" si="5">IF($D$16=$T$6,"－",L60)</f>
        <v>0</v>
      </c>
      <c r="S60" s="83">
        <f t="shared" ref="S60:S65" si="6">IF($D$16=$T$5,L60,L60)</f>
        <v>0</v>
      </c>
      <c r="T60" s="8" t="s">
        <v>109</v>
      </c>
    </row>
    <row r="61" spans="1:20" ht="13.9" customHeight="1" x14ac:dyDescent="0.4">
      <c r="A61" s="145" t="s">
        <v>167</v>
      </c>
      <c r="B61" s="127"/>
      <c r="C61" s="127"/>
      <c r="D61" s="127"/>
      <c r="E61" s="127" t="s">
        <v>2674</v>
      </c>
      <c r="F61" s="127"/>
      <c r="G61" s="127"/>
      <c r="H61" s="127"/>
      <c r="I61" s="127"/>
      <c r="J61" s="127"/>
      <c r="K61" s="127"/>
      <c r="L61" s="115"/>
      <c r="M61" s="128" t="s">
        <v>206</v>
      </c>
      <c r="N61" s="127"/>
      <c r="O61" s="127"/>
      <c r="P61" s="130"/>
      <c r="Q61" s="12" t="str">
        <f>E61</f>
        <v>うち受取利息及び配当金</v>
      </c>
      <c r="R61" s="81">
        <f t="shared" si="5"/>
        <v>0</v>
      </c>
      <c r="S61" s="81">
        <f t="shared" si="6"/>
        <v>0</v>
      </c>
      <c r="T61" s="8" t="s">
        <v>13</v>
      </c>
    </row>
    <row r="62" spans="1:20" ht="13.9" customHeight="1" x14ac:dyDescent="0.4">
      <c r="A62" s="145" t="s">
        <v>168</v>
      </c>
      <c r="B62" s="127"/>
      <c r="C62" s="127"/>
      <c r="D62" s="127"/>
      <c r="E62" s="127" t="s">
        <v>2675</v>
      </c>
      <c r="F62" s="127"/>
      <c r="G62" s="127"/>
      <c r="H62" s="127"/>
      <c r="I62" s="127"/>
      <c r="J62" s="127"/>
      <c r="K62" s="127"/>
      <c r="L62" s="115"/>
      <c r="M62" s="128"/>
      <c r="N62" s="127"/>
      <c r="O62" s="127"/>
      <c r="P62" s="130"/>
      <c r="Q62" s="12" t="str">
        <f>E62</f>
        <v>うち運営費補助金収益</v>
      </c>
      <c r="R62" s="81">
        <f t="shared" si="5"/>
        <v>0</v>
      </c>
      <c r="S62" s="83">
        <f t="shared" si="6"/>
        <v>0</v>
      </c>
      <c r="T62" s="8" t="s">
        <v>307</v>
      </c>
    </row>
    <row r="63" spans="1:20" ht="13.9" customHeight="1" x14ac:dyDescent="0.4">
      <c r="A63" s="145" t="s">
        <v>170</v>
      </c>
      <c r="B63" s="127"/>
      <c r="C63" s="127"/>
      <c r="D63" s="127"/>
      <c r="E63" s="127" t="s">
        <v>2676</v>
      </c>
      <c r="F63" s="127"/>
      <c r="G63" s="127"/>
      <c r="H63" s="127"/>
      <c r="I63" s="127"/>
      <c r="J63" s="127"/>
      <c r="K63" s="127"/>
      <c r="L63" s="115"/>
      <c r="M63" s="128"/>
      <c r="N63" s="127"/>
      <c r="O63" s="127"/>
      <c r="P63" s="130"/>
      <c r="Q63" s="15" t="str">
        <f>E63</f>
        <v>うち施設設備補助金収益</v>
      </c>
      <c r="R63" s="81">
        <f t="shared" si="5"/>
        <v>0</v>
      </c>
      <c r="S63" s="83">
        <f t="shared" si="6"/>
        <v>0</v>
      </c>
      <c r="T63" s="8" t="s">
        <v>308</v>
      </c>
    </row>
    <row r="64" spans="1:20" ht="13.9" customHeight="1" x14ac:dyDescent="0.4">
      <c r="A64" s="145" t="s">
        <v>130</v>
      </c>
      <c r="B64" s="127"/>
      <c r="C64" s="127"/>
      <c r="D64" s="127" t="s">
        <v>36</v>
      </c>
      <c r="E64" s="127"/>
      <c r="F64" s="127"/>
      <c r="G64" s="127"/>
      <c r="H64" s="127"/>
      <c r="I64" s="127"/>
      <c r="J64" s="127"/>
      <c r="K64" s="127"/>
      <c r="L64" s="115"/>
      <c r="M64" s="150" t="str">
        <f>IF($L$64="","",IF($L$64&gt;=SUM(L65),"","←内訳より小さい"))</f>
        <v/>
      </c>
      <c r="N64" s="127"/>
      <c r="O64" s="127"/>
      <c r="P64" s="130"/>
      <c r="Q64" s="12" t="str">
        <f>D64</f>
        <v>医業外費用</v>
      </c>
      <c r="R64" s="81">
        <f t="shared" si="5"/>
        <v>0</v>
      </c>
      <c r="S64" s="83">
        <f t="shared" si="6"/>
        <v>0</v>
      </c>
      <c r="T64" s="8" t="s">
        <v>110</v>
      </c>
    </row>
    <row r="65" spans="1:20" ht="13.9" customHeight="1" x14ac:dyDescent="0.4">
      <c r="A65" s="145" t="s">
        <v>135</v>
      </c>
      <c r="B65" s="127"/>
      <c r="C65" s="127"/>
      <c r="D65" s="127"/>
      <c r="E65" s="127" t="s">
        <v>2680</v>
      </c>
      <c r="F65" s="127"/>
      <c r="G65" s="127"/>
      <c r="H65" s="127"/>
      <c r="I65" s="127"/>
      <c r="J65" s="127"/>
      <c r="K65" s="127"/>
      <c r="L65" s="115"/>
      <c r="M65" s="128" t="s">
        <v>206</v>
      </c>
      <c r="N65" s="127"/>
      <c r="O65" s="127"/>
      <c r="P65" s="130"/>
      <c r="Q65" s="15" t="str">
        <f>E65</f>
        <v>うち支払利息</v>
      </c>
      <c r="R65" s="81">
        <f t="shared" si="5"/>
        <v>0</v>
      </c>
      <c r="S65" s="81">
        <f t="shared" si="6"/>
        <v>0</v>
      </c>
      <c r="T65" s="8" t="s">
        <v>14</v>
      </c>
    </row>
    <row r="66" spans="1:20" ht="13.9" customHeight="1" x14ac:dyDescent="0.4">
      <c r="A66" s="145"/>
      <c r="B66" s="127"/>
      <c r="C66" s="127"/>
      <c r="D66" s="127"/>
      <c r="E66" s="127"/>
      <c r="F66" s="127"/>
      <c r="G66" s="127"/>
      <c r="H66" s="127"/>
      <c r="I66" s="127"/>
      <c r="J66" s="127"/>
      <c r="K66" s="127"/>
      <c r="L66" s="117"/>
      <c r="M66" s="128"/>
      <c r="N66" s="127"/>
      <c r="O66" s="127"/>
      <c r="P66" s="130"/>
      <c r="Q66" s="12"/>
      <c r="R66" s="81"/>
      <c r="S66" s="83"/>
    </row>
    <row r="67" spans="1:20" ht="13.9" customHeight="1" x14ac:dyDescent="0.4">
      <c r="A67" s="145" t="s">
        <v>131</v>
      </c>
      <c r="B67" s="127"/>
      <c r="C67" s="127"/>
      <c r="D67" s="127" t="s">
        <v>45</v>
      </c>
      <c r="E67" s="127"/>
      <c r="F67" s="127"/>
      <c r="G67" s="127"/>
      <c r="H67" s="127"/>
      <c r="I67" s="127"/>
      <c r="J67" s="127"/>
      <c r="K67" s="127"/>
      <c r="L67" s="120">
        <f>L58+L60-L64</f>
        <v>0</v>
      </c>
      <c r="M67" s="128" t="s">
        <v>205</v>
      </c>
      <c r="N67" s="127"/>
      <c r="O67" s="127"/>
      <c r="P67" s="130"/>
      <c r="Q67" s="15" t="str">
        <f>D67</f>
        <v>経常利益（又は経常損失）</v>
      </c>
      <c r="R67" s="81">
        <f>IF($D$16=$T$6,"－",L67)</f>
        <v>0</v>
      </c>
      <c r="S67" s="83">
        <f>IF($D$16=$T$5,L67,L67)</f>
        <v>0</v>
      </c>
    </row>
    <row r="68" spans="1:20" ht="13.9" customHeight="1" x14ac:dyDescent="0.4">
      <c r="A68" s="145"/>
      <c r="B68" s="127"/>
      <c r="C68" s="127"/>
      <c r="D68" s="127"/>
      <c r="E68" s="127"/>
      <c r="F68" s="127"/>
      <c r="G68" s="127"/>
      <c r="H68" s="127"/>
      <c r="I68" s="127"/>
      <c r="J68" s="127"/>
      <c r="K68" s="127"/>
      <c r="L68" s="117"/>
      <c r="M68" s="128"/>
      <c r="N68" s="127"/>
      <c r="O68" s="127"/>
      <c r="P68" s="130"/>
      <c r="Q68" s="12"/>
      <c r="R68" s="81"/>
      <c r="S68" s="83"/>
    </row>
    <row r="69" spans="1:20" ht="13.9" customHeight="1" x14ac:dyDescent="0.4">
      <c r="A69" s="145" t="s">
        <v>200</v>
      </c>
      <c r="B69" s="127"/>
      <c r="C69" s="127"/>
      <c r="D69" s="127" t="s">
        <v>37</v>
      </c>
      <c r="E69" s="127"/>
      <c r="F69" s="127"/>
      <c r="G69" s="127"/>
      <c r="H69" s="127"/>
      <c r="I69" s="127"/>
      <c r="J69" s="127"/>
      <c r="K69" s="127"/>
      <c r="L69" s="115"/>
      <c r="M69" s="150" t="str">
        <f>IF($L$69="","",IF($L$69&gt;=SUM(L70:L71),"","←内訳より小さい"))</f>
        <v/>
      </c>
      <c r="N69" s="127"/>
      <c r="O69" s="127"/>
      <c r="P69" s="130"/>
      <c r="Q69" s="15" t="str">
        <f>D69</f>
        <v>臨時収益</v>
      </c>
      <c r="R69" s="81">
        <f>IF($D$16=$T$6,"－",L69)</f>
        <v>0</v>
      </c>
      <c r="S69" s="83">
        <f>IF($D$16=$T$5,L69,L69)</f>
        <v>0</v>
      </c>
      <c r="T69" s="8" t="s">
        <v>44</v>
      </c>
    </row>
    <row r="70" spans="1:20" ht="13.9" customHeight="1" x14ac:dyDescent="0.4">
      <c r="A70" s="145" t="s">
        <v>300</v>
      </c>
      <c r="B70" s="127"/>
      <c r="C70" s="127"/>
      <c r="D70" s="127"/>
      <c r="E70" s="127" t="s">
        <v>2675</v>
      </c>
      <c r="F70" s="127"/>
      <c r="G70" s="127"/>
      <c r="H70" s="127"/>
      <c r="I70" s="127"/>
      <c r="J70" s="127"/>
      <c r="K70" s="127"/>
      <c r="L70" s="115"/>
      <c r="M70" s="128"/>
      <c r="N70" s="127"/>
      <c r="O70" s="127"/>
      <c r="P70" s="130"/>
      <c r="Q70" s="15" t="str">
        <f>E70</f>
        <v>うち運営費補助金収益</v>
      </c>
      <c r="R70" s="81">
        <f>IF($D$16=$T$6,"－",L70)</f>
        <v>0</v>
      </c>
      <c r="S70" s="83">
        <f>IF($D$16=$T$5,L70,L70)</f>
        <v>0</v>
      </c>
      <c r="T70" s="8" t="s">
        <v>304</v>
      </c>
    </row>
    <row r="71" spans="1:20" ht="13.9" customHeight="1" x14ac:dyDescent="0.4">
      <c r="A71" s="145" t="s">
        <v>302</v>
      </c>
      <c r="B71" s="127"/>
      <c r="C71" s="127"/>
      <c r="D71" s="127"/>
      <c r="E71" s="127" t="s">
        <v>2676</v>
      </c>
      <c r="F71" s="127"/>
      <c r="G71" s="127"/>
      <c r="H71" s="127"/>
      <c r="I71" s="127"/>
      <c r="J71" s="127"/>
      <c r="K71" s="127"/>
      <c r="L71" s="115"/>
      <c r="M71" s="128"/>
      <c r="N71" s="127"/>
      <c r="O71" s="127"/>
      <c r="P71" s="130"/>
      <c r="Q71" s="15" t="str">
        <f>E71</f>
        <v>うち施設設備補助金収益</v>
      </c>
      <c r="R71" s="81">
        <f>IF($D$16=$T$6,"－",L71)</f>
        <v>0</v>
      </c>
      <c r="S71" s="83">
        <f>IF($D$16=$T$5,L71,L71)</f>
        <v>0</v>
      </c>
      <c r="T71" s="8" t="s">
        <v>305</v>
      </c>
    </row>
    <row r="72" spans="1:20" ht="13.9" customHeight="1" x14ac:dyDescent="0.4">
      <c r="A72" s="145" t="s">
        <v>201</v>
      </c>
      <c r="B72" s="127"/>
      <c r="C72" s="127"/>
      <c r="D72" s="127" t="s">
        <v>38</v>
      </c>
      <c r="E72" s="127"/>
      <c r="F72" s="127"/>
      <c r="G72" s="127"/>
      <c r="H72" s="127"/>
      <c r="I72" s="127"/>
      <c r="J72" s="127"/>
      <c r="K72" s="127"/>
      <c r="L72" s="115"/>
      <c r="M72" s="128"/>
      <c r="N72" s="127"/>
      <c r="O72" s="127"/>
      <c r="P72" s="130"/>
      <c r="Q72" s="15" t="str">
        <f>D72</f>
        <v>臨時費用</v>
      </c>
      <c r="R72" s="81">
        <f>IF($D$16=$T$6,"－",L72)</f>
        <v>0</v>
      </c>
      <c r="S72" s="83">
        <f>IF($D$16=$T$5,L72,L72)</f>
        <v>0</v>
      </c>
      <c r="T72" s="8" t="s">
        <v>111</v>
      </c>
    </row>
    <row r="73" spans="1:20" ht="13.9" customHeight="1" x14ac:dyDescent="0.4">
      <c r="A73" s="145"/>
      <c r="B73" s="127"/>
      <c r="C73" s="136"/>
      <c r="D73" s="127"/>
      <c r="E73" s="127"/>
      <c r="F73" s="127"/>
      <c r="G73" s="127"/>
      <c r="H73" s="127"/>
      <c r="I73" s="127"/>
      <c r="J73" s="127"/>
      <c r="K73" s="127"/>
      <c r="L73" s="117"/>
      <c r="M73" s="128"/>
      <c r="N73" s="136"/>
      <c r="O73" s="127"/>
      <c r="P73" s="130"/>
      <c r="Q73" s="12"/>
      <c r="R73" s="81"/>
      <c r="S73" s="83"/>
    </row>
    <row r="74" spans="1:20" ht="13.9" customHeight="1" x14ac:dyDescent="0.4">
      <c r="A74" s="147" t="s">
        <v>202</v>
      </c>
      <c r="B74" s="138"/>
      <c r="C74" s="127"/>
      <c r="D74" s="138" t="s">
        <v>112</v>
      </c>
      <c r="E74" s="138"/>
      <c r="F74" s="138"/>
      <c r="G74" s="138"/>
      <c r="H74" s="138"/>
      <c r="I74" s="138"/>
      <c r="J74" s="138"/>
      <c r="K74" s="138"/>
      <c r="L74" s="121">
        <f>L67+L69-L72</f>
        <v>0</v>
      </c>
      <c r="M74" s="137" t="s">
        <v>205</v>
      </c>
      <c r="N74" s="127"/>
      <c r="O74" s="138"/>
      <c r="P74" s="139"/>
      <c r="Q74" s="15" t="str">
        <f>D74</f>
        <v>税引前当期純利益（又は税引前当期純損失）</v>
      </c>
      <c r="R74" s="81">
        <f>IF($D$16=$T$6,"－",L74)</f>
        <v>0</v>
      </c>
      <c r="S74" s="83">
        <f>IF($D$16=$T$5,L74,L74)</f>
        <v>0</v>
      </c>
      <c r="T74" s="8" t="s">
        <v>3011</v>
      </c>
    </row>
    <row r="75" spans="1:20" ht="13.9" customHeight="1" x14ac:dyDescent="0.4">
      <c r="A75" s="148" t="s">
        <v>203</v>
      </c>
      <c r="B75" s="136"/>
      <c r="C75" s="136"/>
      <c r="D75" s="136" t="s">
        <v>113</v>
      </c>
      <c r="E75" s="136"/>
      <c r="F75" s="136"/>
      <c r="G75" s="136"/>
      <c r="H75" s="136"/>
      <c r="I75" s="136"/>
      <c r="J75" s="136"/>
      <c r="K75" s="136"/>
      <c r="L75" s="122"/>
      <c r="M75" s="128" t="s">
        <v>206</v>
      </c>
      <c r="N75" s="136"/>
      <c r="O75" s="136"/>
      <c r="P75" s="140"/>
      <c r="Q75" s="15" t="str">
        <f>D75</f>
        <v>法人税、住民税及び事業税負担額</v>
      </c>
      <c r="R75" s="81">
        <f>IF($D$16=$T$6,"－",L75)</f>
        <v>0</v>
      </c>
      <c r="S75" s="81">
        <f>IF($D$16=$T$5,L75,L75)</f>
        <v>0</v>
      </c>
      <c r="T75" s="8" t="s">
        <v>114</v>
      </c>
    </row>
    <row r="76" spans="1:20" ht="13.9" customHeight="1" x14ac:dyDescent="0.4">
      <c r="A76" s="148" t="s">
        <v>204</v>
      </c>
      <c r="B76" s="142"/>
      <c r="C76" s="142"/>
      <c r="D76" s="142" t="s">
        <v>115</v>
      </c>
      <c r="E76" s="142"/>
      <c r="F76" s="142"/>
      <c r="G76" s="142"/>
      <c r="H76" s="142"/>
      <c r="I76" s="142"/>
      <c r="J76" s="142"/>
      <c r="K76" s="142"/>
      <c r="L76" s="126" t="str">
        <f>IF(OR($L$75="*",$L$75="＊",$L$75=""),"-",L74-L75)</f>
        <v>-</v>
      </c>
      <c r="M76" s="141" t="s">
        <v>205</v>
      </c>
      <c r="N76" s="142"/>
      <c r="O76" s="142"/>
      <c r="P76" s="143"/>
      <c r="Q76" s="15" t="str">
        <f>D76</f>
        <v>当期純利益（又は当期純損失）</v>
      </c>
      <c r="R76" s="81" t="str">
        <f>IF($D$16=$T$6,"－",L76)</f>
        <v>-</v>
      </c>
      <c r="S76" s="81" t="str">
        <f>IF($D$16=$T$5,L76,L76)</f>
        <v>-</v>
      </c>
    </row>
    <row r="77" spans="1:20" ht="13.9" customHeight="1" x14ac:dyDescent="0.4">
      <c r="A77" s="149" t="s">
        <v>2920</v>
      </c>
      <c r="B77" s="129"/>
      <c r="C77" s="129"/>
      <c r="D77" s="129"/>
      <c r="E77" s="129"/>
      <c r="F77" s="129"/>
      <c r="G77" s="129"/>
      <c r="H77" s="129"/>
      <c r="I77" s="129"/>
      <c r="J77" s="129"/>
      <c r="K77" s="144"/>
      <c r="L77" s="144"/>
      <c r="M77" s="144"/>
      <c r="N77" s="129"/>
      <c r="O77" s="129"/>
      <c r="P77" s="129"/>
      <c r="Q77" s="15"/>
      <c r="R77" s="81"/>
      <c r="S77" s="81"/>
    </row>
    <row r="78" spans="1:20" ht="13.9" customHeight="1" x14ac:dyDescent="0.4">
      <c r="A78" s="149" t="s">
        <v>2921</v>
      </c>
      <c r="B78" s="129"/>
      <c r="C78" s="129"/>
      <c r="D78" s="129"/>
      <c r="E78" s="129"/>
      <c r="F78" s="129"/>
      <c r="G78" s="129"/>
      <c r="H78" s="129"/>
      <c r="I78" s="129"/>
      <c r="J78" s="129"/>
      <c r="K78" s="144"/>
      <c r="L78" s="144"/>
      <c r="M78" s="144"/>
      <c r="N78" s="129"/>
      <c r="O78" s="129"/>
      <c r="P78" s="129"/>
      <c r="Q78" s="15"/>
      <c r="R78" s="81"/>
      <c r="S78" s="81"/>
    </row>
    <row r="79" spans="1:20" ht="13.9" customHeight="1" x14ac:dyDescent="0.4">
      <c r="A79" s="149" t="s">
        <v>2922</v>
      </c>
      <c r="B79" s="129"/>
      <c r="C79" s="129"/>
      <c r="D79" s="129"/>
      <c r="E79" s="129"/>
      <c r="F79" s="129"/>
      <c r="G79" s="129"/>
      <c r="H79" s="129"/>
      <c r="I79" s="129"/>
      <c r="J79" s="129"/>
      <c r="K79" s="144"/>
      <c r="L79" s="144"/>
      <c r="M79" s="144"/>
      <c r="N79" s="129"/>
      <c r="O79" s="129"/>
      <c r="P79" s="129"/>
      <c r="Q79" s="15"/>
      <c r="R79" s="81"/>
      <c r="S79" s="81"/>
    </row>
    <row r="80" spans="1:20" ht="13.9" customHeight="1" x14ac:dyDescent="0.4">
      <c r="A80" s="149" t="s">
        <v>2923</v>
      </c>
      <c r="B80" s="129"/>
      <c r="C80" s="129"/>
      <c r="D80" s="129"/>
      <c r="E80" s="129"/>
      <c r="F80" s="129"/>
      <c r="G80" s="129"/>
      <c r="H80" s="129"/>
      <c r="I80" s="129"/>
      <c r="J80" s="129"/>
      <c r="K80" s="144"/>
      <c r="L80" s="144"/>
      <c r="M80" s="144"/>
      <c r="N80" s="129"/>
      <c r="O80" s="129"/>
      <c r="P80" s="129"/>
      <c r="Q80" s="15"/>
      <c r="R80" s="81"/>
      <c r="S80" s="81"/>
    </row>
    <row r="81" spans="1:19" ht="13.9" customHeight="1" x14ac:dyDescent="0.4">
      <c r="A81" s="149" t="s">
        <v>3050</v>
      </c>
      <c r="B81" s="127"/>
      <c r="C81" s="127"/>
      <c r="D81" s="127"/>
      <c r="E81" s="127"/>
      <c r="F81" s="127"/>
      <c r="G81" s="127"/>
      <c r="H81" s="127"/>
      <c r="I81" s="127"/>
      <c r="J81" s="127"/>
      <c r="K81" s="127"/>
      <c r="L81" s="127"/>
      <c r="M81" s="127"/>
      <c r="N81" s="127"/>
      <c r="O81" s="127"/>
      <c r="P81" s="127"/>
      <c r="Q81" s="12"/>
      <c r="R81" s="20"/>
      <c r="S81" s="20"/>
    </row>
    <row r="83" spans="1:19" ht="14.45" customHeight="1" x14ac:dyDescent="0.4">
      <c r="A83" s="215" t="s">
        <v>3010</v>
      </c>
      <c r="B83" s="215"/>
      <c r="C83" s="215"/>
      <c r="D83" s="215"/>
      <c r="E83" s="215"/>
      <c r="F83" s="215"/>
      <c r="G83" s="215"/>
      <c r="H83" s="215"/>
      <c r="I83" s="215"/>
      <c r="J83" s="215"/>
      <c r="K83" s="215"/>
      <c r="L83" s="215"/>
      <c r="M83" s="215"/>
      <c r="N83" s="215"/>
      <c r="O83" s="215"/>
      <c r="P83" s="215"/>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200" t="str">
        <f>IF(N5="","",N5)</f>
        <v/>
      </c>
      <c r="O85" s="201"/>
      <c r="P85" s="202"/>
      <c r="Q85" s="17"/>
      <c r="R85" s="17"/>
      <c r="S85" s="19"/>
    </row>
    <row r="86" spans="1:19" ht="13.9" customHeight="1" x14ac:dyDescent="0.4">
      <c r="K86" s="9" t="s">
        <v>119</v>
      </c>
      <c r="L86" s="26"/>
      <c r="M86" s="46"/>
      <c r="N86" s="203" t="str">
        <f>IF(N6="","",N6)</f>
        <v/>
      </c>
      <c r="O86" s="204"/>
      <c r="P86" s="205"/>
      <c r="Q86" s="17"/>
      <c r="R86" s="17"/>
      <c r="S86" s="19"/>
    </row>
    <row r="87" spans="1:19" ht="13.9" customHeight="1" x14ac:dyDescent="0.4">
      <c r="K87" s="9" t="s">
        <v>116</v>
      </c>
      <c r="L87" s="26"/>
      <c r="M87" s="125" t="str">
        <f>IF(M7="","",M7)</f>
        <v/>
      </c>
      <c r="N87" s="200" t="str">
        <f>IF(N7="","",N7)</f>
        <v/>
      </c>
      <c r="O87" s="201"/>
      <c r="P87" s="202"/>
      <c r="Q87" s="17"/>
      <c r="R87" s="17"/>
      <c r="S87" s="19"/>
    </row>
    <row r="88" spans="1:19" ht="13.9" customHeight="1" x14ac:dyDescent="0.4">
      <c r="K88" s="42" t="s">
        <v>118</v>
      </c>
      <c r="L88" s="43"/>
      <c r="M88" s="125" t="str">
        <f>IF(M8="","",M8)</f>
        <v/>
      </c>
      <c r="N88" s="200" t="str">
        <f>IF(N8="","",N8)</f>
        <v/>
      </c>
      <c r="O88" s="201"/>
      <c r="P88" s="202"/>
      <c r="Q88" s="17"/>
      <c r="R88" s="17"/>
      <c r="S88" s="19"/>
    </row>
    <row r="89" spans="1:19" ht="6" customHeight="1" x14ac:dyDescent="0.4">
      <c r="R89" s="12"/>
    </row>
    <row r="90" spans="1:19" ht="13.9" customHeight="1" x14ac:dyDescent="0.4">
      <c r="A90" s="76" t="s">
        <v>87</v>
      </c>
      <c r="B90" s="77"/>
      <c r="C90" s="195" t="str">
        <f>IF(C10="","",C10)</f>
        <v/>
      </c>
      <c r="D90" s="196"/>
      <c r="E90" s="196"/>
      <c r="F90" s="196"/>
      <c r="G90" s="196"/>
      <c r="H90" s="196"/>
      <c r="I90" s="196"/>
      <c r="J90" s="196"/>
      <c r="K90" s="196"/>
      <c r="L90" s="196"/>
      <c r="M90" s="196"/>
      <c r="N90" s="196"/>
      <c r="O90" s="196"/>
      <c r="P90" s="197"/>
      <c r="Q90" s="30"/>
      <c r="R90" s="12"/>
    </row>
    <row r="91" spans="1:19" ht="13.9" customHeight="1" x14ac:dyDescent="0.4">
      <c r="A91" s="76" t="s">
        <v>2649</v>
      </c>
      <c r="B91" s="77"/>
      <c r="C91" s="195" t="str">
        <f>IF(C11="","",C11)</f>
        <v/>
      </c>
      <c r="D91" s="196"/>
      <c r="E91" s="196"/>
      <c r="F91" s="196"/>
      <c r="G91" s="196"/>
      <c r="H91" s="196"/>
      <c r="I91" s="197"/>
      <c r="J91" s="206" t="s">
        <v>2652</v>
      </c>
      <c r="K91" s="207"/>
      <c r="L91" s="112" t="str">
        <f>IF(L11="","",L11)</f>
        <v/>
      </c>
      <c r="M91" s="198" t="s">
        <v>2653</v>
      </c>
      <c r="N91" s="199"/>
      <c r="O91" s="221" t="str">
        <f>IF(O11="","",O11)</f>
        <v/>
      </c>
      <c r="P91" s="222"/>
      <c r="Q91" s="30"/>
      <c r="R91" s="12"/>
    </row>
    <row r="92" spans="1:19" ht="13.9" customHeight="1" x14ac:dyDescent="0.4">
      <c r="A92" s="210" t="s">
        <v>2650</v>
      </c>
      <c r="B92" s="211"/>
      <c r="C92" s="195" t="s">
        <v>325</v>
      </c>
      <c r="D92" s="197"/>
      <c r="E92" s="175" t="str">
        <f>IF(E12="","",E12)</f>
        <v/>
      </c>
      <c r="F92" s="176"/>
      <c r="G92" s="79" t="s">
        <v>326</v>
      </c>
      <c r="H92" s="175" t="str">
        <f>IF(H12="","",H12)</f>
        <v/>
      </c>
      <c r="I92" s="176"/>
      <c r="J92" s="78" t="s">
        <v>2651</v>
      </c>
      <c r="K92" s="220" t="str">
        <f>IF(K12="","",K12)</f>
        <v/>
      </c>
      <c r="L92" s="220"/>
      <c r="M92" s="195" t="s">
        <v>2546</v>
      </c>
      <c r="N92" s="197"/>
      <c r="O92" s="220" t="str">
        <f>IF(O12="","",O12)</f>
        <v/>
      </c>
      <c r="P92" s="220"/>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8" t="s">
        <v>3136</v>
      </c>
    </row>
    <row r="95" spans="1:19" ht="6" customHeight="1" x14ac:dyDescent="0.4"/>
    <row r="96" spans="1:19" ht="13.9" customHeight="1" x14ac:dyDescent="0.4">
      <c r="A96" s="193" t="s">
        <v>3056</v>
      </c>
      <c r="B96" s="194"/>
      <c r="C96" s="194"/>
      <c r="D96" s="194"/>
      <c r="E96" s="173"/>
      <c r="F96" s="163"/>
      <c r="G96" s="159"/>
      <c r="P96" s="17" t="s">
        <v>152</v>
      </c>
      <c r="Q96" s="28"/>
      <c r="S96" s="12"/>
    </row>
    <row r="97" spans="1:16" ht="13.9" customHeight="1" thickBot="1" x14ac:dyDescent="0.45">
      <c r="A97" s="244" t="s">
        <v>157</v>
      </c>
      <c r="B97" s="245"/>
      <c r="C97" s="245"/>
      <c r="D97" s="245"/>
      <c r="E97" s="246"/>
      <c r="F97" s="238" t="s">
        <v>2936</v>
      </c>
      <c r="G97" s="239"/>
      <c r="H97" s="239"/>
      <c r="I97" s="239"/>
      <c r="J97" s="239"/>
      <c r="K97" s="240"/>
      <c r="L97" s="212" t="s">
        <v>2935</v>
      </c>
      <c r="M97" s="216" t="s">
        <v>2937</v>
      </c>
      <c r="N97" s="217"/>
      <c r="O97" s="217"/>
      <c r="P97" s="218"/>
    </row>
    <row r="98" spans="1:16" ht="13.9" customHeight="1" x14ac:dyDescent="0.4">
      <c r="A98" s="247"/>
      <c r="B98" s="234"/>
      <c r="C98" s="234"/>
      <c r="D98" s="234"/>
      <c r="E98" s="234"/>
      <c r="F98" s="178" t="s">
        <v>2705</v>
      </c>
      <c r="G98" s="179"/>
      <c r="H98" s="179"/>
      <c r="I98" s="180"/>
      <c r="J98" s="178" t="s">
        <v>2934</v>
      </c>
      <c r="K98" s="180"/>
      <c r="L98" s="213"/>
      <c r="M98" s="178" t="s">
        <v>2706</v>
      </c>
      <c r="N98" s="179"/>
      <c r="O98" s="179"/>
      <c r="P98" s="241" t="s">
        <v>2708</v>
      </c>
    </row>
    <row r="99" spans="1:16" ht="13.9" customHeight="1" x14ac:dyDescent="0.4">
      <c r="A99" s="247"/>
      <c r="B99" s="234"/>
      <c r="C99" s="234"/>
      <c r="D99" s="234"/>
      <c r="E99" s="234"/>
      <c r="F99" s="184" t="s">
        <v>2706</v>
      </c>
      <c r="G99" s="185"/>
      <c r="H99" s="186"/>
      <c r="I99" s="187" t="s">
        <v>2708</v>
      </c>
      <c r="J99" s="190" t="s">
        <v>2707</v>
      </c>
      <c r="K99" s="187" t="s">
        <v>2708</v>
      </c>
      <c r="L99" s="213"/>
      <c r="M99" s="235" t="s">
        <v>2917</v>
      </c>
      <c r="N99" s="236"/>
      <c r="O99" s="181" t="s">
        <v>2723</v>
      </c>
      <c r="P99" s="189"/>
    </row>
    <row r="100" spans="1:16" ht="13.9" customHeight="1" x14ac:dyDescent="0.4">
      <c r="A100" s="247"/>
      <c r="B100" s="234"/>
      <c r="C100" s="234"/>
      <c r="D100" s="234"/>
      <c r="E100" s="234"/>
      <c r="F100" s="172" t="s">
        <v>2917</v>
      </c>
      <c r="G100" s="173"/>
      <c r="H100" s="182" t="s">
        <v>2723</v>
      </c>
      <c r="I100" s="188"/>
      <c r="J100" s="191"/>
      <c r="K100" s="188"/>
      <c r="L100" s="213"/>
      <c r="M100" s="174" t="s">
        <v>2703</v>
      </c>
      <c r="N100" s="177" t="s">
        <v>2704</v>
      </c>
      <c r="O100" s="181"/>
      <c r="P100" s="189"/>
    </row>
    <row r="101" spans="1:16" ht="13.9" customHeight="1" x14ac:dyDescent="0.4">
      <c r="A101" s="248"/>
      <c r="B101" s="249"/>
      <c r="C101" s="249"/>
      <c r="D101" s="249"/>
      <c r="E101" s="249"/>
      <c r="F101" s="151" t="s">
        <v>158</v>
      </c>
      <c r="G101" s="125" t="s">
        <v>159</v>
      </c>
      <c r="H101" s="183"/>
      <c r="I101" s="189"/>
      <c r="J101" s="192"/>
      <c r="K101" s="189"/>
      <c r="L101" s="213"/>
      <c r="M101" s="174"/>
      <c r="N101" s="177"/>
      <c r="O101" s="181"/>
      <c r="P101" s="242"/>
    </row>
    <row r="102" spans="1:16" ht="21" customHeight="1" x14ac:dyDescent="0.4">
      <c r="A102" s="85" t="s">
        <v>124</v>
      </c>
      <c r="B102" s="208" t="s">
        <v>2709</v>
      </c>
      <c r="C102" s="209"/>
      <c r="D102" s="209"/>
      <c r="E102" s="209"/>
      <c r="F102" s="106"/>
      <c r="G102" s="152"/>
      <c r="H102" s="152"/>
      <c r="I102" s="161" t="str">
        <f>IF(F96=R5,"-","")</f>
        <v/>
      </c>
      <c r="J102" s="106"/>
      <c r="K102" s="153" t="str">
        <f>IF(F96=R5,"-","")</f>
        <v/>
      </c>
      <c r="L102" s="213"/>
      <c r="M102" s="106"/>
      <c r="N102" s="152"/>
      <c r="O102" s="152"/>
      <c r="P102" s="153" t="str">
        <f>IF(F96=R5,"-","")</f>
        <v/>
      </c>
    </row>
    <row r="103" spans="1:16" ht="21" customHeight="1" x14ac:dyDescent="0.4">
      <c r="A103" s="85" t="s">
        <v>126</v>
      </c>
      <c r="B103" s="208" t="s">
        <v>2710</v>
      </c>
      <c r="C103" s="209"/>
      <c r="D103" s="209"/>
      <c r="E103" s="209"/>
      <c r="F103" s="154"/>
      <c r="G103" s="152"/>
      <c r="H103" s="152"/>
      <c r="I103" s="161" t="str">
        <f>IF(F96=R5,"-","")</f>
        <v/>
      </c>
      <c r="J103" s="154"/>
      <c r="K103" s="153" t="str">
        <f>IF(F96=R5,"-","")</f>
        <v/>
      </c>
      <c r="L103" s="213"/>
      <c r="M103" s="154"/>
      <c r="N103" s="152"/>
      <c r="O103" s="152"/>
      <c r="P103" s="153" t="str">
        <f>IF(F96=R5,"-","")</f>
        <v/>
      </c>
    </row>
    <row r="104" spans="1:16" ht="21" customHeight="1" x14ac:dyDescent="0.4">
      <c r="A104" s="85" t="s">
        <v>127</v>
      </c>
      <c r="B104" s="208" t="s">
        <v>2711</v>
      </c>
      <c r="C104" s="209"/>
      <c r="D104" s="209"/>
      <c r="E104" s="209"/>
      <c r="F104" s="154"/>
      <c r="G104" s="152"/>
      <c r="H104" s="152"/>
      <c r="I104" s="161" t="str">
        <f>IF(F96=R5,"-","")</f>
        <v/>
      </c>
      <c r="J104" s="154"/>
      <c r="K104" s="153" t="str">
        <f>IF(F96=R5,"-","")</f>
        <v/>
      </c>
      <c r="L104" s="213"/>
      <c r="M104" s="154"/>
      <c r="N104" s="152"/>
      <c r="O104" s="152"/>
      <c r="P104" s="153" t="str">
        <f>IF(F96=R5,"-","")</f>
        <v/>
      </c>
    </row>
    <row r="105" spans="1:16" ht="21" customHeight="1" x14ac:dyDescent="0.4">
      <c r="A105" s="85" t="s">
        <v>128</v>
      </c>
      <c r="B105" s="228" t="s">
        <v>59</v>
      </c>
      <c r="C105" s="229"/>
      <c r="D105" s="229"/>
      <c r="E105" s="229"/>
      <c r="F105" s="154">
        <f>SUM(F106:F109)</f>
        <v>0</v>
      </c>
      <c r="G105" s="152">
        <f t="shared" ref="G105:K105" si="7">SUM(G106:G109)</f>
        <v>0</v>
      </c>
      <c r="H105" s="152">
        <f t="shared" si="7"/>
        <v>0</v>
      </c>
      <c r="I105" s="161">
        <f t="shared" si="7"/>
        <v>0</v>
      </c>
      <c r="J105" s="154">
        <f t="shared" si="7"/>
        <v>0</v>
      </c>
      <c r="K105" s="153">
        <f t="shared" si="7"/>
        <v>0</v>
      </c>
      <c r="L105" s="213"/>
      <c r="M105" s="154">
        <f t="shared" ref="M105:P105" si="8">SUM(M106:M109)</f>
        <v>0</v>
      </c>
      <c r="N105" s="152">
        <f t="shared" si="8"/>
        <v>0</v>
      </c>
      <c r="O105" s="152">
        <f t="shared" si="8"/>
        <v>0</v>
      </c>
      <c r="P105" s="153">
        <f t="shared" si="8"/>
        <v>0</v>
      </c>
    </row>
    <row r="106" spans="1:16" ht="21" customHeight="1" x14ac:dyDescent="0.4">
      <c r="A106" s="85" t="s">
        <v>167</v>
      </c>
      <c r="B106" s="225" t="s">
        <v>155</v>
      </c>
      <c r="C106" s="227" t="s">
        <v>64</v>
      </c>
      <c r="D106" s="209"/>
      <c r="E106" s="209"/>
      <c r="F106" s="154"/>
      <c r="G106" s="152"/>
      <c r="H106" s="152"/>
      <c r="I106" s="161"/>
      <c r="J106" s="154"/>
      <c r="K106" s="153"/>
      <c r="L106" s="213"/>
      <c r="M106" s="154"/>
      <c r="N106" s="152"/>
      <c r="O106" s="152"/>
      <c r="P106" s="153"/>
    </row>
    <row r="107" spans="1:16" ht="21" customHeight="1" x14ac:dyDescent="0.4">
      <c r="A107" s="85" t="s">
        <v>169</v>
      </c>
      <c r="B107" s="225"/>
      <c r="C107" s="208" t="s">
        <v>2712</v>
      </c>
      <c r="D107" s="209"/>
      <c r="E107" s="209"/>
      <c r="F107" s="154"/>
      <c r="G107" s="152"/>
      <c r="H107" s="152"/>
      <c r="I107" s="161" t="str">
        <f>IF(F96=R5,"-","")</f>
        <v/>
      </c>
      <c r="J107" s="154"/>
      <c r="K107" s="153" t="str">
        <f>IF(F96=R5,"-","")</f>
        <v/>
      </c>
      <c r="L107" s="213"/>
      <c r="M107" s="154"/>
      <c r="N107" s="152"/>
      <c r="O107" s="152"/>
      <c r="P107" s="153" t="str">
        <f>IF(F96=R5,"-","")</f>
        <v/>
      </c>
    </row>
    <row r="108" spans="1:16" ht="21" customHeight="1" x14ac:dyDescent="0.4">
      <c r="A108" s="85" t="s">
        <v>171</v>
      </c>
      <c r="B108" s="225"/>
      <c r="C108" s="208" t="s">
        <v>2713</v>
      </c>
      <c r="D108" s="209"/>
      <c r="E108" s="209"/>
      <c r="F108" s="154"/>
      <c r="G108" s="152"/>
      <c r="H108" s="152"/>
      <c r="I108" s="161" t="str">
        <f>IF(F96=R5,"-","")</f>
        <v/>
      </c>
      <c r="J108" s="154"/>
      <c r="K108" s="153" t="str">
        <f>IF(F96=R5,"-","")</f>
        <v/>
      </c>
      <c r="L108" s="213"/>
      <c r="M108" s="154"/>
      <c r="N108" s="152"/>
      <c r="O108" s="152"/>
      <c r="P108" s="153" t="str">
        <f>IF(F96=R5,"-","")</f>
        <v/>
      </c>
    </row>
    <row r="109" spans="1:16" ht="21" customHeight="1" x14ac:dyDescent="0.4">
      <c r="A109" s="85" t="s">
        <v>172</v>
      </c>
      <c r="B109" s="226"/>
      <c r="C109" s="208" t="s">
        <v>2714</v>
      </c>
      <c r="D109" s="209"/>
      <c r="E109" s="209"/>
      <c r="F109" s="154"/>
      <c r="G109" s="152"/>
      <c r="H109" s="152"/>
      <c r="I109" s="161" t="str">
        <f>IF(F96=R5,"-","")</f>
        <v/>
      </c>
      <c r="J109" s="154"/>
      <c r="K109" s="153" t="str">
        <f>IF(F96=R5,"-","")</f>
        <v/>
      </c>
      <c r="L109" s="213"/>
      <c r="M109" s="154"/>
      <c r="N109" s="152"/>
      <c r="O109" s="152"/>
      <c r="P109" s="153" t="str">
        <f>IF(F96=R5,"-","")</f>
        <v/>
      </c>
    </row>
    <row r="110" spans="1:16" ht="21" customHeight="1" x14ac:dyDescent="0.4">
      <c r="A110" s="85" t="s">
        <v>129</v>
      </c>
      <c r="B110" s="228" t="s">
        <v>75</v>
      </c>
      <c r="C110" s="229"/>
      <c r="D110" s="229"/>
      <c r="E110" s="229"/>
      <c r="F110" s="154">
        <f t="shared" ref="F110:K110" si="9">SUM(F111,F112,F113,F114,F119,F120,F121,F125,F126,F127,F128,F129,F133)</f>
        <v>0</v>
      </c>
      <c r="G110" s="152">
        <f t="shared" si="9"/>
        <v>0</v>
      </c>
      <c r="H110" s="152">
        <f t="shared" si="9"/>
        <v>0</v>
      </c>
      <c r="I110" s="161">
        <f t="shared" si="9"/>
        <v>0</v>
      </c>
      <c r="J110" s="154">
        <f t="shared" si="9"/>
        <v>0</v>
      </c>
      <c r="K110" s="153">
        <f t="shared" si="9"/>
        <v>0</v>
      </c>
      <c r="L110" s="213"/>
      <c r="M110" s="154">
        <f>SUM(M111,M112,M113,M114,M119,M120,M121,M125,M126,M127,M128,M129,M133)</f>
        <v>0</v>
      </c>
      <c r="N110" s="152">
        <f>SUM(N111,N112,N113,N114,N119,N120,N121,N125,N126,N127,N128,N129,N133)</f>
        <v>0</v>
      </c>
      <c r="O110" s="152">
        <f>SUM(O111,O112,O113,O114,O119,O120,O121,O125,O126,O127,O128,O129,O133)</f>
        <v>0</v>
      </c>
      <c r="P110" s="153">
        <f>SUM(P111,P112,P113,P114,P119,P120,P121,P125,P126,P127,P128,P129,P133)</f>
        <v>0</v>
      </c>
    </row>
    <row r="111" spans="1:16" ht="21" customHeight="1" x14ac:dyDescent="0.4">
      <c r="A111" s="85" t="s">
        <v>134</v>
      </c>
      <c r="B111" s="225" t="s">
        <v>156</v>
      </c>
      <c r="C111" s="208" t="s">
        <v>2715</v>
      </c>
      <c r="D111" s="209"/>
      <c r="E111" s="209"/>
      <c r="F111" s="154"/>
      <c r="G111" s="152"/>
      <c r="H111" s="152"/>
      <c r="I111" s="161" t="str">
        <f>IF(F96=R5,"-","")</f>
        <v/>
      </c>
      <c r="J111" s="154"/>
      <c r="K111" s="153" t="str">
        <f>IF(F96=R5,"-","")</f>
        <v/>
      </c>
      <c r="L111" s="213"/>
      <c r="M111" s="154"/>
      <c r="N111" s="152"/>
      <c r="O111" s="152"/>
      <c r="P111" s="153" t="str">
        <f>IF(F96=R5,"-","")</f>
        <v/>
      </c>
    </row>
    <row r="112" spans="1:16" ht="21" customHeight="1" x14ac:dyDescent="0.4">
      <c r="A112" s="85" t="s">
        <v>136</v>
      </c>
      <c r="B112" s="225"/>
      <c r="C112" s="208" t="s">
        <v>2716</v>
      </c>
      <c r="D112" s="209"/>
      <c r="E112" s="209"/>
      <c r="F112" s="154"/>
      <c r="G112" s="152"/>
      <c r="H112" s="152"/>
      <c r="I112" s="161" t="str">
        <f>IF(F96=R5,"-","")</f>
        <v/>
      </c>
      <c r="J112" s="154"/>
      <c r="K112" s="153" t="str">
        <f>IF(F96=R5,"-","")</f>
        <v/>
      </c>
      <c r="L112" s="213"/>
      <c r="M112" s="154"/>
      <c r="N112" s="152"/>
      <c r="O112" s="152"/>
      <c r="P112" s="153" t="str">
        <f>IF(F96=R5,"-","")</f>
        <v/>
      </c>
    </row>
    <row r="113" spans="1:16" ht="21" customHeight="1" x14ac:dyDescent="0.4">
      <c r="A113" s="85" t="s">
        <v>137</v>
      </c>
      <c r="B113" s="225"/>
      <c r="C113" s="208" t="s">
        <v>2717</v>
      </c>
      <c r="D113" s="209"/>
      <c r="E113" s="209"/>
      <c r="F113" s="154"/>
      <c r="G113" s="152"/>
      <c r="H113" s="152"/>
      <c r="I113" s="161" t="str">
        <f>IF(F96=R5,"-","")</f>
        <v/>
      </c>
      <c r="J113" s="154"/>
      <c r="K113" s="153" t="str">
        <f>IF(F96=R5,"-","")</f>
        <v/>
      </c>
      <c r="L113" s="213"/>
      <c r="M113" s="154"/>
      <c r="N113" s="152"/>
      <c r="O113" s="152"/>
      <c r="P113" s="153" t="str">
        <f>IF(F96=R5,"-","")</f>
        <v/>
      </c>
    </row>
    <row r="114" spans="1:16" ht="21" customHeight="1" x14ac:dyDescent="0.4">
      <c r="A114" s="85" t="s">
        <v>138</v>
      </c>
      <c r="B114" s="225"/>
      <c r="C114" s="228" t="s">
        <v>72</v>
      </c>
      <c r="D114" s="229"/>
      <c r="E114" s="229"/>
      <c r="F114" s="154">
        <f>SUM(F115:F118)</f>
        <v>0</v>
      </c>
      <c r="G114" s="152">
        <f t="shared" ref="G114:K114" si="10">SUM(G115:G118)</f>
        <v>0</v>
      </c>
      <c r="H114" s="152">
        <f t="shared" si="10"/>
        <v>0</v>
      </c>
      <c r="I114" s="161">
        <f t="shared" si="10"/>
        <v>0</v>
      </c>
      <c r="J114" s="154">
        <f t="shared" si="10"/>
        <v>0</v>
      </c>
      <c r="K114" s="153">
        <f t="shared" si="10"/>
        <v>0</v>
      </c>
      <c r="L114" s="213"/>
      <c r="M114" s="154">
        <f t="shared" ref="M114:P114" si="11">SUM(M115:M118)</f>
        <v>0</v>
      </c>
      <c r="N114" s="152">
        <f t="shared" si="11"/>
        <v>0</v>
      </c>
      <c r="O114" s="152">
        <f t="shared" si="11"/>
        <v>0</v>
      </c>
      <c r="P114" s="153">
        <f t="shared" si="11"/>
        <v>0</v>
      </c>
    </row>
    <row r="115" spans="1:16" ht="21" customHeight="1" x14ac:dyDescent="0.4">
      <c r="A115" s="85" t="s">
        <v>139</v>
      </c>
      <c r="B115" s="225"/>
      <c r="C115" s="225" t="s">
        <v>154</v>
      </c>
      <c r="D115" s="208" t="s">
        <v>2718</v>
      </c>
      <c r="E115" s="209"/>
      <c r="F115" s="154"/>
      <c r="G115" s="152"/>
      <c r="H115" s="152"/>
      <c r="I115" s="161" t="str">
        <f>IF(F96=R5,"-","")</f>
        <v/>
      </c>
      <c r="J115" s="154"/>
      <c r="K115" s="153" t="str">
        <f>IF(F96=R5,"-","")</f>
        <v/>
      </c>
      <c r="L115" s="213"/>
      <c r="M115" s="154"/>
      <c r="N115" s="152"/>
      <c r="O115" s="152"/>
      <c r="P115" s="153" t="str">
        <f>IF(F96=R5,"-","")</f>
        <v/>
      </c>
    </row>
    <row r="116" spans="1:16" ht="21" customHeight="1" x14ac:dyDescent="0.4">
      <c r="A116" s="85" t="s">
        <v>140</v>
      </c>
      <c r="B116" s="225"/>
      <c r="C116" s="225"/>
      <c r="D116" s="208" t="s">
        <v>2719</v>
      </c>
      <c r="E116" s="209"/>
      <c r="F116" s="154"/>
      <c r="G116" s="152"/>
      <c r="H116" s="152"/>
      <c r="I116" s="161" t="str">
        <f>IF(F96=R5,"-","")</f>
        <v/>
      </c>
      <c r="J116" s="154"/>
      <c r="K116" s="153" t="str">
        <f>IF(F96=R5,"-","")</f>
        <v/>
      </c>
      <c r="L116" s="213"/>
      <c r="M116" s="154"/>
      <c r="N116" s="152"/>
      <c r="O116" s="152"/>
      <c r="P116" s="153" t="str">
        <f>IF(F96=R5,"-","")</f>
        <v/>
      </c>
    </row>
    <row r="117" spans="1:16" ht="21" customHeight="1" x14ac:dyDescent="0.4">
      <c r="A117" s="85" t="s">
        <v>141</v>
      </c>
      <c r="B117" s="225"/>
      <c r="C117" s="225"/>
      <c r="D117" s="227" t="s">
        <v>65</v>
      </c>
      <c r="E117" s="230"/>
      <c r="F117" s="154"/>
      <c r="G117" s="152"/>
      <c r="H117" s="152"/>
      <c r="I117" s="161"/>
      <c r="J117" s="154"/>
      <c r="K117" s="153"/>
      <c r="L117" s="213"/>
      <c r="M117" s="154"/>
      <c r="N117" s="152"/>
      <c r="O117" s="152"/>
      <c r="P117" s="153"/>
    </row>
    <row r="118" spans="1:16" ht="21" customHeight="1" x14ac:dyDescent="0.4">
      <c r="A118" s="85" t="s">
        <v>2547</v>
      </c>
      <c r="B118" s="225"/>
      <c r="C118" s="226"/>
      <c r="D118" s="208" t="s">
        <v>2720</v>
      </c>
      <c r="E118" s="209"/>
      <c r="F118" s="154"/>
      <c r="G118" s="152"/>
      <c r="H118" s="152"/>
      <c r="I118" s="161" t="str">
        <f>IF(F96=R5,"-","")</f>
        <v/>
      </c>
      <c r="J118" s="154"/>
      <c r="K118" s="153" t="str">
        <f>IF(F96=R5,"-","")</f>
        <v/>
      </c>
      <c r="L118" s="213"/>
      <c r="M118" s="154"/>
      <c r="N118" s="152"/>
      <c r="O118" s="152"/>
      <c r="P118" s="153" t="str">
        <f>IF(F96=R5,"-","")</f>
        <v/>
      </c>
    </row>
    <row r="119" spans="1:16" ht="21" customHeight="1" x14ac:dyDescent="0.4">
      <c r="A119" s="85" t="s">
        <v>142</v>
      </c>
      <c r="B119" s="225"/>
      <c r="C119" s="227" t="s">
        <v>66</v>
      </c>
      <c r="D119" s="230"/>
      <c r="E119" s="230"/>
      <c r="F119" s="154"/>
      <c r="G119" s="152"/>
      <c r="H119" s="152"/>
      <c r="I119" s="161"/>
      <c r="J119" s="154"/>
      <c r="K119" s="153"/>
      <c r="L119" s="213"/>
      <c r="M119" s="154"/>
      <c r="N119" s="152"/>
      <c r="O119" s="152"/>
      <c r="P119" s="153"/>
    </row>
    <row r="120" spans="1:16" ht="21" customHeight="1" x14ac:dyDescent="0.4">
      <c r="A120" s="85" t="s">
        <v>143</v>
      </c>
      <c r="B120" s="225"/>
      <c r="C120" s="227" t="s">
        <v>67</v>
      </c>
      <c r="D120" s="230"/>
      <c r="E120" s="230"/>
      <c r="F120" s="154"/>
      <c r="G120" s="152"/>
      <c r="H120" s="152"/>
      <c r="I120" s="161"/>
      <c r="J120" s="154"/>
      <c r="K120" s="153"/>
      <c r="L120" s="213"/>
      <c r="M120" s="154"/>
      <c r="N120" s="152"/>
      <c r="O120" s="152"/>
      <c r="P120" s="153"/>
    </row>
    <row r="121" spans="1:16" ht="21" customHeight="1" x14ac:dyDescent="0.4">
      <c r="A121" s="85" t="s">
        <v>144</v>
      </c>
      <c r="B121" s="225"/>
      <c r="C121" s="228" t="s">
        <v>76</v>
      </c>
      <c r="D121" s="233"/>
      <c r="E121" s="233"/>
      <c r="F121" s="154">
        <f>SUM(F122:F124)</f>
        <v>0</v>
      </c>
      <c r="G121" s="152">
        <f t="shared" ref="G121:K121" si="12">SUM(G122:G124)</f>
        <v>0</v>
      </c>
      <c r="H121" s="152">
        <f t="shared" si="12"/>
        <v>0</v>
      </c>
      <c r="I121" s="161">
        <f t="shared" si="12"/>
        <v>0</v>
      </c>
      <c r="J121" s="154">
        <f t="shared" si="12"/>
        <v>0</v>
      </c>
      <c r="K121" s="153">
        <f t="shared" si="12"/>
        <v>0</v>
      </c>
      <c r="L121" s="213"/>
      <c r="M121" s="154">
        <f t="shared" ref="M121:P121" si="13">SUM(M122:M124)</f>
        <v>0</v>
      </c>
      <c r="N121" s="152">
        <f t="shared" si="13"/>
        <v>0</v>
      </c>
      <c r="O121" s="152">
        <f t="shared" si="13"/>
        <v>0</v>
      </c>
      <c r="P121" s="153">
        <f t="shared" si="13"/>
        <v>0</v>
      </c>
    </row>
    <row r="122" spans="1:16" ht="21" customHeight="1" x14ac:dyDescent="0.4">
      <c r="A122" s="85" t="s">
        <v>145</v>
      </c>
      <c r="B122" s="225"/>
      <c r="C122" s="225" t="s">
        <v>153</v>
      </c>
      <c r="D122" s="208" t="s">
        <v>2721</v>
      </c>
      <c r="E122" s="209"/>
      <c r="F122" s="154"/>
      <c r="G122" s="152"/>
      <c r="H122" s="152"/>
      <c r="I122" s="161" t="str">
        <f>IF(F96=R5,"-","")</f>
        <v/>
      </c>
      <c r="J122" s="154"/>
      <c r="K122" s="153" t="str">
        <f>IF(F96=R5,"-","")</f>
        <v/>
      </c>
      <c r="L122" s="213"/>
      <c r="M122" s="154"/>
      <c r="N122" s="152"/>
      <c r="O122" s="152"/>
      <c r="P122" s="153" t="str">
        <f>IF(F96=R5,"-","")</f>
        <v/>
      </c>
    </row>
    <row r="123" spans="1:16" ht="21" customHeight="1" x14ac:dyDescent="0.4">
      <c r="A123" s="85" t="s">
        <v>146</v>
      </c>
      <c r="B123" s="225"/>
      <c r="C123" s="225"/>
      <c r="D123" s="227" t="s">
        <v>77</v>
      </c>
      <c r="E123" s="230"/>
      <c r="F123" s="154"/>
      <c r="G123" s="152"/>
      <c r="H123" s="152"/>
      <c r="I123" s="161"/>
      <c r="J123" s="154"/>
      <c r="K123" s="153"/>
      <c r="L123" s="213"/>
      <c r="M123" s="154"/>
      <c r="N123" s="152"/>
      <c r="O123" s="152"/>
      <c r="P123" s="153"/>
    </row>
    <row r="124" spans="1:16" ht="21" customHeight="1" x14ac:dyDescent="0.4">
      <c r="A124" s="85" t="s">
        <v>147</v>
      </c>
      <c r="B124" s="225"/>
      <c r="C124" s="226"/>
      <c r="D124" s="227" t="s">
        <v>78</v>
      </c>
      <c r="E124" s="230"/>
      <c r="F124" s="154"/>
      <c r="G124" s="152"/>
      <c r="H124" s="152"/>
      <c r="I124" s="161"/>
      <c r="J124" s="154"/>
      <c r="K124" s="153"/>
      <c r="L124" s="213"/>
      <c r="M124" s="154"/>
      <c r="N124" s="152"/>
      <c r="O124" s="152"/>
      <c r="P124" s="153"/>
    </row>
    <row r="125" spans="1:16" ht="21" customHeight="1" x14ac:dyDescent="0.4">
      <c r="A125" s="85" t="s">
        <v>148</v>
      </c>
      <c r="B125" s="225"/>
      <c r="C125" s="227" t="s">
        <v>74</v>
      </c>
      <c r="D125" s="230"/>
      <c r="E125" s="230"/>
      <c r="F125" s="154"/>
      <c r="G125" s="152"/>
      <c r="H125" s="152"/>
      <c r="I125" s="161"/>
      <c r="J125" s="154"/>
      <c r="K125" s="153"/>
      <c r="L125" s="213"/>
      <c r="M125" s="154"/>
      <c r="N125" s="152"/>
      <c r="O125" s="152"/>
      <c r="P125" s="153"/>
    </row>
    <row r="126" spans="1:16" ht="21" customHeight="1" x14ac:dyDescent="0.4">
      <c r="A126" s="85" t="s">
        <v>149</v>
      </c>
      <c r="B126" s="225"/>
      <c r="C126" s="227" t="s">
        <v>68</v>
      </c>
      <c r="D126" s="230"/>
      <c r="E126" s="230"/>
      <c r="F126" s="154"/>
      <c r="G126" s="152"/>
      <c r="H126" s="152"/>
      <c r="I126" s="161"/>
      <c r="J126" s="154"/>
      <c r="K126" s="153"/>
      <c r="L126" s="213"/>
      <c r="M126" s="154"/>
      <c r="N126" s="152"/>
      <c r="O126" s="152"/>
      <c r="P126" s="153"/>
    </row>
    <row r="127" spans="1:16" ht="21" customHeight="1" x14ac:dyDescent="0.4">
      <c r="A127" s="85" t="s">
        <v>132</v>
      </c>
      <c r="B127" s="225"/>
      <c r="C127" s="227" t="s">
        <v>73</v>
      </c>
      <c r="D127" s="230"/>
      <c r="E127" s="230"/>
      <c r="F127" s="154"/>
      <c r="G127" s="152"/>
      <c r="H127" s="152"/>
      <c r="I127" s="161"/>
      <c r="J127" s="154"/>
      <c r="K127" s="153"/>
      <c r="L127" s="213"/>
      <c r="M127" s="154"/>
      <c r="N127" s="152"/>
      <c r="O127" s="152"/>
      <c r="P127" s="153"/>
    </row>
    <row r="128" spans="1:16" ht="21" customHeight="1" x14ac:dyDescent="0.4">
      <c r="A128" s="85" t="s">
        <v>133</v>
      </c>
      <c r="B128" s="225"/>
      <c r="C128" s="208" t="s">
        <v>2722</v>
      </c>
      <c r="D128" s="209"/>
      <c r="E128" s="209"/>
      <c r="F128" s="154"/>
      <c r="G128" s="152"/>
      <c r="H128" s="152"/>
      <c r="I128" s="161" t="str">
        <f>IF(F96=R5,"-","")</f>
        <v/>
      </c>
      <c r="J128" s="154"/>
      <c r="K128" s="153" t="str">
        <f>IF(F96=R5,"-","")</f>
        <v/>
      </c>
      <c r="L128" s="213"/>
      <c r="M128" s="154"/>
      <c r="N128" s="152"/>
      <c r="O128" s="152"/>
      <c r="P128" s="153" t="str">
        <f>IF(F96=R5,"-","")</f>
        <v/>
      </c>
    </row>
    <row r="129" spans="1:16" ht="21" customHeight="1" x14ac:dyDescent="0.4">
      <c r="A129" s="85" t="s">
        <v>150</v>
      </c>
      <c r="B129" s="225"/>
      <c r="C129" s="228" t="s">
        <v>2697</v>
      </c>
      <c r="D129" s="230"/>
      <c r="E129" s="230"/>
      <c r="F129" s="154">
        <f>SUM(F130:F132)</f>
        <v>0</v>
      </c>
      <c r="G129" s="152">
        <f t="shared" ref="G129:K129" si="14">SUM(G130:G132)</f>
        <v>0</v>
      </c>
      <c r="H129" s="152">
        <f t="shared" si="14"/>
        <v>0</v>
      </c>
      <c r="I129" s="161">
        <f t="shared" si="14"/>
        <v>0</v>
      </c>
      <c r="J129" s="154">
        <f t="shared" si="14"/>
        <v>0</v>
      </c>
      <c r="K129" s="153">
        <f t="shared" si="14"/>
        <v>0</v>
      </c>
      <c r="L129" s="213"/>
      <c r="M129" s="154">
        <f t="shared" ref="M129:P129" si="15">SUM(M130:M132)</f>
        <v>0</v>
      </c>
      <c r="N129" s="152">
        <f t="shared" si="15"/>
        <v>0</v>
      </c>
      <c r="O129" s="152">
        <f t="shared" si="15"/>
        <v>0</v>
      </c>
      <c r="P129" s="153">
        <f t="shared" si="15"/>
        <v>0</v>
      </c>
    </row>
    <row r="130" spans="1:16" ht="21" customHeight="1" x14ac:dyDescent="0.4">
      <c r="A130" s="85" t="s">
        <v>2682</v>
      </c>
      <c r="B130" s="225"/>
      <c r="C130" s="225" t="s">
        <v>2681</v>
      </c>
      <c r="D130" s="231" t="s">
        <v>2724</v>
      </c>
      <c r="E130" s="232"/>
      <c r="F130" s="154"/>
      <c r="G130" s="152"/>
      <c r="H130" s="152"/>
      <c r="I130" s="161"/>
      <c r="J130" s="154"/>
      <c r="K130" s="153"/>
      <c r="L130" s="213"/>
      <c r="M130" s="154"/>
      <c r="N130" s="152"/>
      <c r="O130" s="152"/>
      <c r="P130" s="153"/>
    </row>
    <row r="131" spans="1:16" ht="21" customHeight="1" x14ac:dyDescent="0.4">
      <c r="A131" s="85" t="s">
        <v>2683</v>
      </c>
      <c r="B131" s="225"/>
      <c r="C131" s="225"/>
      <c r="D131" s="193" t="s">
        <v>70</v>
      </c>
      <c r="E131" s="194"/>
      <c r="F131" s="154"/>
      <c r="G131" s="152"/>
      <c r="H131" s="152"/>
      <c r="I131" s="161"/>
      <c r="J131" s="154"/>
      <c r="K131" s="153"/>
      <c r="L131" s="213"/>
      <c r="M131" s="154"/>
      <c r="N131" s="152"/>
      <c r="O131" s="152"/>
      <c r="P131" s="153"/>
    </row>
    <row r="132" spans="1:16" ht="21" customHeight="1" x14ac:dyDescent="0.4">
      <c r="A132" s="85" t="s">
        <v>2684</v>
      </c>
      <c r="B132" s="225"/>
      <c r="C132" s="226"/>
      <c r="D132" s="193" t="s">
        <v>71</v>
      </c>
      <c r="E132" s="194"/>
      <c r="F132" s="154"/>
      <c r="G132" s="152"/>
      <c r="H132" s="152"/>
      <c r="I132" s="161"/>
      <c r="J132" s="154"/>
      <c r="K132" s="153"/>
      <c r="L132" s="213"/>
      <c r="M132" s="154"/>
      <c r="N132" s="152"/>
      <c r="O132" s="152"/>
      <c r="P132" s="153"/>
    </row>
    <row r="133" spans="1:16" ht="21" customHeight="1" thickBot="1" x14ac:dyDescent="0.45">
      <c r="A133" s="85" t="s">
        <v>151</v>
      </c>
      <c r="B133" s="226"/>
      <c r="C133" s="227" t="s">
        <v>69</v>
      </c>
      <c r="D133" s="230"/>
      <c r="E133" s="230"/>
      <c r="F133" s="155"/>
      <c r="G133" s="156"/>
      <c r="H133" s="156"/>
      <c r="I133" s="162"/>
      <c r="J133" s="155"/>
      <c r="K133" s="157"/>
      <c r="L133" s="214"/>
      <c r="M133" s="155"/>
      <c r="N133" s="156"/>
      <c r="O133" s="156"/>
      <c r="P133" s="157"/>
    </row>
    <row r="134" spans="1:16" ht="13.9" customHeight="1" x14ac:dyDescent="0.4">
      <c r="A134" s="160" t="s">
        <v>3066</v>
      </c>
    </row>
    <row r="135" spans="1:16" ht="13.9" customHeight="1" x14ac:dyDescent="0.4">
      <c r="A135" s="160" t="s">
        <v>3003</v>
      </c>
    </row>
    <row r="136" spans="1:16" ht="13.9" customHeight="1" x14ac:dyDescent="0.4">
      <c r="A136" s="160" t="s">
        <v>3004</v>
      </c>
    </row>
    <row r="137" spans="1:16" ht="13.9" customHeight="1" x14ac:dyDescent="0.4">
      <c r="A137" s="160" t="s">
        <v>3053</v>
      </c>
    </row>
    <row r="138" spans="1:16" ht="13.9" customHeight="1" x14ac:dyDescent="0.4">
      <c r="A138" s="160" t="s">
        <v>3054</v>
      </c>
    </row>
    <row r="139" spans="1:16" ht="13.9" customHeight="1" x14ac:dyDescent="0.4">
      <c r="A139" s="160" t="s">
        <v>2919</v>
      </c>
    </row>
    <row r="140" spans="1:16" ht="13.9" customHeight="1" x14ac:dyDescent="0.4">
      <c r="A140" s="160" t="s">
        <v>3060</v>
      </c>
    </row>
    <row r="141" spans="1:16" ht="13.9" customHeight="1" x14ac:dyDescent="0.4">
      <c r="A141" s="160" t="s">
        <v>2918</v>
      </c>
    </row>
    <row r="142" spans="1:16" ht="13.9" customHeight="1" x14ac:dyDescent="0.4">
      <c r="A142" s="160" t="s">
        <v>2938</v>
      </c>
    </row>
    <row r="143" spans="1:16" ht="13.9" customHeight="1" x14ac:dyDescent="0.4">
      <c r="A143" s="160" t="s">
        <v>3071</v>
      </c>
    </row>
    <row r="144" spans="1:16" ht="13.9" customHeight="1" x14ac:dyDescent="0.4">
      <c r="A144" s="160" t="s">
        <v>3059</v>
      </c>
    </row>
    <row r="145" spans="1:2" ht="13.9" customHeight="1" x14ac:dyDescent="0.4">
      <c r="A145" s="160" t="s">
        <v>3068</v>
      </c>
    </row>
    <row r="146" spans="1:2" ht="13.9" customHeight="1" x14ac:dyDescent="0.4">
      <c r="A146" s="160" t="s">
        <v>3067</v>
      </c>
    </row>
    <row r="147" spans="1:2" ht="15" customHeight="1" x14ac:dyDescent="0.4">
      <c r="A147" s="160" t="s">
        <v>3061</v>
      </c>
    </row>
    <row r="148" spans="1:2" ht="15" customHeight="1" x14ac:dyDescent="0.4">
      <c r="A148" s="160" t="s">
        <v>3069</v>
      </c>
      <c r="B148" s="164"/>
    </row>
    <row r="149" spans="1:2" ht="15" customHeight="1" x14ac:dyDescent="0.4">
      <c r="A149" s="160" t="s">
        <v>3070</v>
      </c>
      <c r="B149" s="164"/>
    </row>
    <row r="150" spans="1:2" ht="15" customHeight="1" x14ac:dyDescent="0.4">
      <c r="A150" s="160" t="s">
        <v>3065</v>
      </c>
    </row>
  </sheetData>
  <sheetProtection algorithmName="SHA-512" hashValue="ROmntHdCGCaM3/vX2LfMLpIJ6jPo3B+6JRjgWHKgFDr5NYolbbdN970J1uNAJmO5ptw88i1cSLc15wSzFwbw1A==" saltValue="LqHUh3/bp9Gyvsz6kexXyg=="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N5">
    <cfRule type="expression" dxfId="413" priority="1690">
      <formula>AND($N$5="")</formula>
    </cfRule>
  </conditionalFormatting>
  <conditionalFormatting sqref="N6">
    <cfRule type="expression" dxfId="412" priority="1689">
      <formula>AND($N$6="")</formula>
    </cfRule>
  </conditionalFormatting>
  <conditionalFormatting sqref="M7">
    <cfRule type="expression" dxfId="411" priority="1688">
      <formula>AND($M$7="")</formula>
    </cfRule>
  </conditionalFormatting>
  <conditionalFormatting sqref="M8">
    <cfRule type="expression" dxfId="410" priority="1687">
      <formula>AND($M$8="")</formula>
    </cfRule>
  </conditionalFormatting>
  <conditionalFormatting sqref="N7">
    <cfRule type="expression" dxfId="409" priority="1686">
      <formula>AND($N$7="",$M$7&lt;&gt;"２無")</formula>
    </cfRule>
  </conditionalFormatting>
  <conditionalFormatting sqref="N8">
    <cfRule type="expression" dxfId="408" priority="1685">
      <formula>AND($N$8="",$M$8&lt;&gt;"２無")</formula>
    </cfRule>
  </conditionalFormatting>
  <conditionalFormatting sqref="C10">
    <cfRule type="expression" dxfId="407" priority="1684">
      <formula>AND($C$10="")</formula>
    </cfRule>
  </conditionalFormatting>
  <conditionalFormatting sqref="C11">
    <cfRule type="expression" dxfId="406" priority="1683">
      <formula>AND($C$11="")</formula>
    </cfRule>
  </conditionalFormatting>
  <conditionalFormatting sqref="L11">
    <cfRule type="expression" dxfId="405" priority="1682">
      <formula>AND($L$11="")</formula>
    </cfRule>
  </conditionalFormatting>
  <conditionalFormatting sqref="O11">
    <cfRule type="expression" dxfId="404" priority="1681">
      <formula>AND($O$11="")</formula>
    </cfRule>
  </conditionalFormatting>
  <conditionalFormatting sqref="E12">
    <cfRule type="expression" dxfId="403" priority="1680">
      <formula>AND($E$12="")</formula>
    </cfRule>
  </conditionalFormatting>
  <conditionalFormatting sqref="H12">
    <cfRule type="expression" dxfId="402" priority="1679">
      <formula>AND($H$12="")</formula>
    </cfRule>
  </conditionalFormatting>
  <conditionalFormatting sqref="K12">
    <cfRule type="expression" dxfId="401" priority="1678">
      <formula>AND($K$12="")</formula>
    </cfRule>
  </conditionalFormatting>
  <conditionalFormatting sqref="G14">
    <cfRule type="expression" dxfId="400" priority="1676">
      <formula>AND($G$14="")</formula>
    </cfRule>
  </conditionalFormatting>
  <conditionalFormatting sqref="L14">
    <cfRule type="expression" dxfId="399" priority="1675">
      <formula>AND($L$14="")</formula>
    </cfRule>
  </conditionalFormatting>
  <conditionalFormatting sqref="D16">
    <cfRule type="expression" dxfId="398" priority="1674">
      <formula>AND($D$16="")</formula>
    </cfRule>
  </conditionalFormatting>
  <conditionalFormatting sqref="G94">
    <cfRule type="expression" dxfId="397" priority="1625">
      <formula>AND($G$94="")</formula>
    </cfRule>
  </conditionalFormatting>
  <conditionalFormatting sqref="L94">
    <cfRule type="expression" dxfId="396" priority="1624">
      <formula>AND($L$94="")</formula>
    </cfRule>
  </conditionalFormatting>
  <conditionalFormatting sqref="L18">
    <cfRule type="expression" dxfId="395" priority="1769">
      <formula>AND($L$18="")</formula>
    </cfRule>
  </conditionalFormatting>
  <conditionalFormatting sqref="L20">
    <cfRule type="expression" dxfId="394" priority="1771">
      <formula>AND($L$20="")</formula>
    </cfRule>
  </conditionalFormatting>
  <conditionalFormatting sqref="L21">
    <cfRule type="expression" dxfId="393" priority="1773">
      <formula>AND($L$21="")</formula>
    </cfRule>
  </conditionalFormatting>
  <conditionalFormatting sqref="L23">
    <cfRule type="expression" dxfId="392" priority="1777">
      <formula>AND($L$23="")</formula>
    </cfRule>
  </conditionalFormatting>
  <conditionalFormatting sqref="L25">
    <cfRule type="expression" dxfId="391" priority="1779">
      <formula>AND($L$25="")</formula>
    </cfRule>
  </conditionalFormatting>
  <conditionalFormatting sqref="L29">
    <cfRule type="expression" dxfId="390" priority="1785">
      <formula>AND($L$29="")</formula>
    </cfRule>
  </conditionalFormatting>
  <conditionalFormatting sqref="L30">
    <cfRule type="expression" dxfId="389" priority="1787">
      <formula>AND($L$30="")</formula>
    </cfRule>
  </conditionalFormatting>
  <conditionalFormatting sqref="L32">
    <cfRule type="expression" dxfId="388" priority="1789">
      <formula>AND($L$32="")</formula>
    </cfRule>
  </conditionalFormatting>
  <conditionalFormatting sqref="L35">
    <cfRule type="expression" dxfId="387" priority="1795">
      <formula>AND($L$35="")</formula>
    </cfRule>
  </conditionalFormatting>
  <conditionalFormatting sqref="L36">
    <cfRule type="expression" dxfId="386" priority="1797">
      <formula>AND($L$36="")</formula>
    </cfRule>
  </conditionalFormatting>
  <conditionalFormatting sqref="L39">
    <cfRule type="expression" dxfId="385" priority="1799">
      <formula>AND($L$39="")</formula>
    </cfRule>
  </conditionalFormatting>
  <conditionalFormatting sqref="L40">
    <cfRule type="expression" dxfId="384" priority="1801">
      <formula>AND($L$40="")</formula>
    </cfRule>
  </conditionalFormatting>
  <conditionalFormatting sqref="L41">
    <cfRule type="expression" dxfId="383" priority="1803">
      <formula>AND($L$41="")</formula>
    </cfRule>
  </conditionalFormatting>
  <conditionalFormatting sqref="L42">
    <cfRule type="expression" dxfId="382" priority="1805">
      <formula>AND($L$42="")</formula>
    </cfRule>
  </conditionalFormatting>
  <conditionalFormatting sqref="L43">
    <cfRule type="expression" dxfId="381" priority="1807">
      <formula>AND($L$43="")</formula>
    </cfRule>
  </conditionalFormatting>
  <conditionalFormatting sqref="L44">
    <cfRule type="expression" dxfId="380" priority="1809">
      <formula>AND($L$44="")</formula>
    </cfRule>
  </conditionalFormatting>
  <conditionalFormatting sqref="L45">
    <cfRule type="expression" dxfId="379" priority="1811">
      <formula>AND($L$45="")</formula>
    </cfRule>
  </conditionalFormatting>
  <conditionalFormatting sqref="L46">
    <cfRule type="expression" dxfId="378" priority="1813">
      <formula>AND($L$46="")</formula>
    </cfRule>
  </conditionalFormatting>
  <conditionalFormatting sqref="L47">
    <cfRule type="expression" dxfId="377" priority="1815">
      <formula>AND($L$47="")</formula>
    </cfRule>
  </conditionalFormatting>
  <conditionalFormatting sqref="L49">
    <cfRule type="expression" dxfId="376" priority="1817">
      <formula>AND($L$49="")</formula>
    </cfRule>
  </conditionalFormatting>
  <conditionalFormatting sqref="L50">
    <cfRule type="expression" dxfId="375" priority="1819">
      <formula>AND($L$50="")</formula>
    </cfRule>
  </conditionalFormatting>
  <conditionalFormatting sqref="L51">
    <cfRule type="expression" dxfId="374" priority="1821">
      <formula>AND($L$51="")</formula>
    </cfRule>
  </conditionalFormatting>
  <conditionalFormatting sqref="L53">
    <cfRule type="expression" dxfId="373" priority="1823">
      <formula>AND($L$53="")</formula>
    </cfRule>
  </conditionalFormatting>
  <conditionalFormatting sqref="L55">
    <cfRule type="expression" dxfId="372" priority="1825">
      <formula>AND($L$55="")</formula>
    </cfRule>
  </conditionalFormatting>
  <conditionalFormatting sqref="L57">
    <cfRule type="expression" dxfId="371" priority="1827">
      <formula>AND($L$57="")</formula>
    </cfRule>
  </conditionalFormatting>
  <conditionalFormatting sqref="L60">
    <cfRule type="expression" dxfId="370" priority="1829">
      <formula>AND($L$60="")</formula>
    </cfRule>
  </conditionalFormatting>
  <conditionalFormatting sqref="L61">
    <cfRule type="expression" dxfId="369" priority="1831">
      <formula>AND($L$61="")</formula>
    </cfRule>
  </conditionalFormatting>
  <conditionalFormatting sqref="L62">
    <cfRule type="expression" dxfId="368" priority="1833">
      <formula>AND($L$62="")</formula>
    </cfRule>
  </conditionalFormatting>
  <conditionalFormatting sqref="L63">
    <cfRule type="expression" dxfId="367" priority="1835">
      <formula>AND($L$63="")</formula>
    </cfRule>
  </conditionalFormatting>
  <conditionalFormatting sqref="L64">
    <cfRule type="expression" dxfId="366" priority="1837">
      <formula>AND($L$64="")</formula>
    </cfRule>
  </conditionalFormatting>
  <conditionalFormatting sqref="L65">
    <cfRule type="expression" dxfId="365" priority="1839">
      <formula>AND($L$65="")</formula>
    </cfRule>
  </conditionalFormatting>
  <conditionalFormatting sqref="L69">
    <cfRule type="expression" dxfId="364" priority="1841">
      <formula>AND($L$69="")</formula>
    </cfRule>
  </conditionalFormatting>
  <conditionalFormatting sqref="L70">
    <cfRule type="expression" dxfId="363" priority="1843">
      <formula>AND($L$70="")</formula>
    </cfRule>
  </conditionalFormatting>
  <conditionalFormatting sqref="L71">
    <cfRule type="expression" dxfId="362" priority="1845">
      <formula>AND($L$71="")</formula>
    </cfRule>
  </conditionalFormatting>
  <conditionalFormatting sqref="L72">
    <cfRule type="expression" dxfId="361" priority="1847">
      <formula>AND($L$72="")</formula>
    </cfRule>
  </conditionalFormatting>
  <conditionalFormatting sqref="L75">
    <cfRule type="expression" dxfId="360" priority="1849">
      <formula>AND($L$75="")</formula>
    </cfRule>
  </conditionalFormatting>
  <conditionalFormatting sqref="L38">
    <cfRule type="expression" dxfId="359" priority="2043">
      <formula>AND($D$16&lt;&gt;$T$6,$L$38="")</formula>
    </cfRule>
    <cfRule type="expression" dxfId="358" priority="2078">
      <formula>AND($D$16=$T$6,$L$38&lt;&gt;0)</formula>
    </cfRule>
    <cfRule type="expression" dxfId="357" priority="2079">
      <formula>AND($D$16=$T$6,$L$38=0)</formula>
    </cfRule>
  </conditionalFormatting>
  <conditionalFormatting sqref="L34">
    <cfRule type="expression" dxfId="356" priority="1791">
      <formula>AND($L$34="")</formula>
    </cfRule>
    <cfRule type="expression" dxfId="355" priority="1792">
      <formula>AND($L$34="")</formula>
    </cfRule>
  </conditionalFormatting>
  <conditionalFormatting sqref="L48">
    <cfRule type="expression" dxfId="354" priority="2054">
      <formula>AND($D$16&lt;&gt;$T$6,$L$48="")</formula>
    </cfRule>
    <cfRule type="expression" dxfId="353" priority="2055">
      <formula>AND($D$16=$T$6,$L$48=0)</formula>
    </cfRule>
    <cfRule type="expression" dxfId="352" priority="2056">
      <formula>AND($D$16=$T$6,$L$48&lt;&gt;0)</formula>
    </cfRule>
  </conditionalFormatting>
  <conditionalFormatting sqref="L52">
    <cfRule type="expression" dxfId="351" priority="2060">
      <formula>AND($D$16&lt;&gt;$T$6,$L$52="")</formula>
    </cfRule>
    <cfRule type="expression" dxfId="350" priority="2061">
      <formula>AND($D$16=$T$6,$L$52&lt;&gt;0)</formula>
    </cfRule>
    <cfRule type="expression" dxfId="349" priority="2062">
      <formula>AND($D$16=$T$6,$L$52=0)</formula>
    </cfRule>
  </conditionalFormatting>
  <conditionalFormatting sqref="L54">
    <cfRule type="expression" dxfId="348" priority="2066">
      <formula>AND($D$16&lt;&gt;$T$6,$L$54="")</formula>
    </cfRule>
    <cfRule type="expression" dxfId="347" priority="2067">
      <formula>AND($D$16=$T$6,$L$54&lt;&gt;0)</formula>
    </cfRule>
    <cfRule type="expression" dxfId="346" priority="2068">
      <formula>AND($D$16=$T$6,$L$54=0)</formula>
    </cfRule>
  </conditionalFormatting>
  <conditionalFormatting sqref="L56">
    <cfRule type="expression" dxfId="345" priority="2072">
      <formula>AND($D$16&lt;&gt;$T$6,$L$56="")</formula>
    </cfRule>
    <cfRule type="expression" dxfId="344" priority="2073">
      <formula>AND($D$16=$T$6,$L$56&lt;&gt;0)</formula>
    </cfRule>
    <cfRule type="expression" dxfId="343" priority="2074">
      <formula>AND($D$16=$T$6,$L$56=0)</formula>
    </cfRule>
  </conditionalFormatting>
  <conditionalFormatting sqref="O12">
    <cfRule type="expression" dxfId="342" priority="1297">
      <formula>AND($O$12="")</formula>
    </cfRule>
  </conditionalFormatting>
  <conditionalFormatting sqref="L19">
    <cfRule type="expression" dxfId="341" priority="977">
      <formula>AND($L$19="")</formula>
    </cfRule>
  </conditionalFormatting>
  <conditionalFormatting sqref="L24">
    <cfRule type="expression" dxfId="340" priority="976">
      <formula>AND($L$24="")</formula>
    </cfRule>
  </conditionalFormatting>
  <conditionalFormatting sqref="L26">
    <cfRule type="expression" dxfId="339" priority="971">
      <formula>AND($L$26="")</formula>
    </cfRule>
  </conditionalFormatting>
  <conditionalFormatting sqref="A1:J1">
    <cfRule type="expression" dxfId="338" priority="970">
      <formula>AND(A1="未記載セルチェック：【未記載セル（色付）が残っています。】")</formula>
    </cfRule>
  </conditionalFormatting>
  <conditionalFormatting sqref="K1:P1">
    <cfRule type="expression" dxfId="337" priority="969">
      <formula>AND(K1="内訳数値チェック：【内訳より小さい又は不一致の科目あり】")</formula>
    </cfRule>
  </conditionalFormatting>
  <conditionalFormatting sqref="M32">
    <cfRule type="expression" dxfId="336" priority="968">
      <formula>AND($M$32="←内訳と不一致")</formula>
    </cfRule>
  </conditionalFormatting>
  <conditionalFormatting sqref="M45">
    <cfRule type="expression" dxfId="335" priority="967">
      <formula>AND($M$45="←内訳より小さい")</formula>
    </cfRule>
  </conditionalFormatting>
  <conditionalFormatting sqref="M47">
    <cfRule type="expression" dxfId="334" priority="966">
      <formula>AND($M$47="←内訳より小さい")</formula>
    </cfRule>
  </conditionalFormatting>
  <conditionalFormatting sqref="M53">
    <cfRule type="expression" dxfId="333" priority="965">
      <formula>AND($M$53="←内訳より小さい")</formula>
    </cfRule>
  </conditionalFormatting>
  <conditionalFormatting sqref="M60">
    <cfRule type="expression" dxfId="332" priority="964">
      <formula>AND($M$60="←内訳より小さい")</formula>
    </cfRule>
  </conditionalFormatting>
  <conditionalFormatting sqref="M64">
    <cfRule type="expression" dxfId="331" priority="963">
      <formula>AND($M$64="←内訳より小さい")</formula>
    </cfRule>
  </conditionalFormatting>
  <conditionalFormatting sqref="M69">
    <cfRule type="expression" dxfId="330" priority="962">
      <formula>AND($M$69="←内訳より小さい")</formula>
    </cfRule>
  </conditionalFormatting>
  <conditionalFormatting sqref="F96">
    <cfRule type="expression" dxfId="329" priority="32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5" t="s">
        <v>213</v>
      </c>
      <c r="C2" s="256"/>
      <c r="D2" s="50" t="s">
        <v>214</v>
      </c>
      <c r="E2" s="104"/>
    </row>
    <row r="3" spans="2:5" ht="19.5" customHeight="1" x14ac:dyDescent="0.4">
      <c r="B3" s="252" t="s">
        <v>216</v>
      </c>
      <c r="C3" s="252"/>
      <c r="D3" s="51" t="s">
        <v>215</v>
      </c>
      <c r="E3" s="104"/>
    </row>
    <row r="4" spans="2:5" ht="49.5" customHeight="1" x14ac:dyDescent="0.4">
      <c r="B4" s="250" t="s">
        <v>212</v>
      </c>
      <c r="C4" s="251"/>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7" customFormat="1" ht="30" customHeight="1" x14ac:dyDescent="0.4">
      <c r="B7" s="108"/>
      <c r="C7" s="109" t="s">
        <v>2924</v>
      </c>
      <c r="D7" s="110" t="s">
        <v>2925</v>
      </c>
      <c r="E7" s="111"/>
    </row>
    <row r="8" spans="2:5" ht="30" customHeight="1" x14ac:dyDescent="0.4">
      <c r="B8" s="257" t="s">
        <v>222</v>
      </c>
      <c r="C8" s="258"/>
      <c r="D8" s="6" t="s">
        <v>2686</v>
      </c>
      <c r="E8" s="104"/>
    </row>
    <row r="9" spans="2:5" ht="39.75" customHeight="1" x14ac:dyDescent="0.4">
      <c r="B9" s="250" t="s">
        <v>223</v>
      </c>
      <c r="C9" s="251"/>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7" customFormat="1" ht="30" customHeight="1" x14ac:dyDescent="0.4">
      <c r="B12" s="108"/>
      <c r="C12" s="109" t="s">
        <v>2924</v>
      </c>
      <c r="D12" s="110" t="s">
        <v>2925</v>
      </c>
      <c r="E12" s="111"/>
    </row>
    <row r="13" spans="2:5" ht="72" customHeight="1" x14ac:dyDescent="0.4">
      <c r="B13" s="250" t="s">
        <v>224</v>
      </c>
      <c r="C13" s="251"/>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2" t="s">
        <v>30</v>
      </c>
      <c r="C16" s="252"/>
      <c r="D16" s="51" t="s">
        <v>217</v>
      </c>
      <c r="E16" s="104"/>
    </row>
    <row r="17" spans="2:5" ht="19.5" customHeight="1" x14ac:dyDescent="0.4">
      <c r="B17" s="253" t="s">
        <v>225</v>
      </c>
      <c r="C17" s="254"/>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3" t="s">
        <v>226</v>
      </c>
      <c r="C22" s="259"/>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3" t="s">
        <v>227</v>
      </c>
      <c r="C29" s="254"/>
      <c r="D29" s="6" t="s">
        <v>221</v>
      </c>
      <c r="E29" s="104"/>
    </row>
    <row r="30" spans="2:5" ht="19.5" customHeight="1" x14ac:dyDescent="0.4">
      <c r="B30" s="2"/>
      <c r="C30" s="21" t="s">
        <v>48</v>
      </c>
      <c r="D30" s="6" t="s">
        <v>80</v>
      </c>
      <c r="E30" s="104"/>
    </row>
    <row r="31" spans="2:5" ht="39.75" customHeight="1" x14ac:dyDescent="0.4">
      <c r="B31" s="250" t="s">
        <v>228</v>
      </c>
      <c r="C31" s="251"/>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57" t="s">
        <v>229</v>
      </c>
      <c r="C34" s="258"/>
      <c r="D34" s="6" t="s">
        <v>82</v>
      </c>
      <c r="E34" s="104"/>
    </row>
    <row r="35" spans="2:5" ht="49.5" customHeight="1" x14ac:dyDescent="0.4">
      <c r="B35" s="250" t="s">
        <v>230</v>
      </c>
      <c r="C35" s="251"/>
      <c r="D35" s="6" t="s">
        <v>21</v>
      </c>
      <c r="E35" s="104"/>
    </row>
    <row r="36" spans="2:5" ht="30" customHeight="1" x14ac:dyDescent="0.4">
      <c r="B36" s="2"/>
      <c r="C36" s="21" t="s">
        <v>39</v>
      </c>
      <c r="D36" s="6" t="s">
        <v>10</v>
      </c>
      <c r="E36" s="104"/>
    </row>
    <row r="37" spans="2:5" ht="49.5" customHeight="1" x14ac:dyDescent="0.4">
      <c r="B37" s="257" t="s">
        <v>231</v>
      </c>
      <c r="C37" s="258"/>
      <c r="D37" s="6" t="s">
        <v>3008</v>
      </c>
      <c r="E37" s="104"/>
    </row>
    <row r="38" spans="2:5" ht="39.75" customHeight="1" x14ac:dyDescent="0.4">
      <c r="B38" s="257" t="s">
        <v>232</v>
      </c>
      <c r="C38" s="258"/>
      <c r="D38" s="6" t="s">
        <v>79</v>
      </c>
      <c r="E38" s="104"/>
    </row>
    <row r="39" spans="2:5" ht="19.5" customHeight="1" x14ac:dyDescent="0.4">
      <c r="B39" s="261" t="s">
        <v>209</v>
      </c>
      <c r="C39" s="261"/>
      <c r="D39" s="7" t="s">
        <v>209</v>
      </c>
      <c r="E39" s="104"/>
    </row>
    <row r="40" spans="2:5" ht="39.75" customHeight="1" x14ac:dyDescent="0.4">
      <c r="B40" s="260" t="s">
        <v>32</v>
      </c>
      <c r="C40" s="252"/>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2" t="s">
        <v>36</v>
      </c>
      <c r="C44" s="252"/>
      <c r="D44" s="7" t="s">
        <v>83</v>
      </c>
      <c r="E44" s="104"/>
    </row>
    <row r="45" spans="2:5" ht="19.5" customHeight="1" x14ac:dyDescent="0.4">
      <c r="B45" s="257" t="s">
        <v>233</v>
      </c>
      <c r="C45" s="258"/>
      <c r="D45" s="6" t="s">
        <v>85</v>
      </c>
      <c r="E45" s="104"/>
    </row>
    <row r="46" spans="2:5" ht="19.5" customHeight="1" x14ac:dyDescent="0.4">
      <c r="B46" s="252" t="s">
        <v>210</v>
      </c>
      <c r="C46" s="252"/>
      <c r="D46" s="7" t="s">
        <v>210</v>
      </c>
      <c r="E46" s="104"/>
    </row>
    <row r="47" spans="2:5" ht="19.5" customHeight="1" x14ac:dyDescent="0.4">
      <c r="B47" s="260" t="s">
        <v>37</v>
      </c>
      <c r="C47" s="252"/>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62" t="s">
        <v>38</v>
      </c>
      <c r="C50" s="263"/>
      <c r="D50" s="10" t="s">
        <v>234</v>
      </c>
      <c r="E50" s="104"/>
    </row>
    <row r="51" spans="1:5" ht="30" customHeight="1" x14ac:dyDescent="0.4">
      <c r="A51" s="4"/>
      <c r="B51" s="262" t="s">
        <v>211</v>
      </c>
      <c r="C51" s="264"/>
      <c r="D51" s="6" t="s">
        <v>3009</v>
      </c>
      <c r="E51" s="104"/>
    </row>
    <row r="52" spans="1:5" ht="30" customHeight="1" collapsed="1" x14ac:dyDescent="0.4">
      <c r="A52" s="4"/>
      <c r="B52" s="262" t="s">
        <v>113</v>
      </c>
      <c r="C52" s="263"/>
      <c r="D52" s="10" t="s">
        <v>22</v>
      </c>
      <c r="E52" s="104"/>
    </row>
    <row r="53" spans="1:5" ht="30" customHeight="1" collapsed="1" x14ac:dyDescent="0.4">
      <c r="A53" s="4"/>
      <c r="B53" s="262" t="s">
        <v>235</v>
      </c>
      <c r="C53" s="263"/>
      <c r="D53" s="51" t="s">
        <v>235</v>
      </c>
      <c r="E53" s="104"/>
    </row>
    <row r="54" spans="1:5" ht="19.5" customHeight="1" x14ac:dyDescent="0.4">
      <c r="D54" s="7"/>
      <c r="E54" s="105"/>
    </row>
  </sheetData>
  <sheetProtection algorithmName="SHA-512" hashValue="PEHPAjQIDdbTV7PI7KMDUS3yF6z7OUs+2taXwNeQKN6CrK5ViUV14lk+ERS9IzsvuOk/AT3AVVt+GboeNkhOog==" saltValue="MpOxYCpLAQy5AyWYWya+7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55" t="s">
        <v>63</v>
      </c>
      <c r="C2" s="265"/>
      <c r="D2" s="256"/>
      <c r="E2" s="11" t="s">
        <v>214</v>
      </c>
      <c r="G2" s="5" t="s">
        <v>258</v>
      </c>
      <c r="H2" s="5" t="s">
        <v>281</v>
      </c>
      <c r="I2" s="5" t="s">
        <v>289</v>
      </c>
      <c r="J2" s="5" t="s">
        <v>322</v>
      </c>
    </row>
    <row r="3" spans="2:10" ht="39.75" customHeight="1" x14ac:dyDescent="0.4">
      <c r="B3" s="252" t="s">
        <v>236</v>
      </c>
      <c r="C3" s="252"/>
      <c r="D3" s="252"/>
      <c r="E3" s="25" t="s">
        <v>3051</v>
      </c>
      <c r="G3" s="24" t="s">
        <v>257</v>
      </c>
    </row>
    <row r="4" spans="2:10" ht="54" customHeight="1" x14ac:dyDescent="0.4">
      <c r="B4" s="262" t="s">
        <v>237</v>
      </c>
      <c r="C4" s="264"/>
      <c r="D4" s="263"/>
      <c r="E4" s="25" t="s">
        <v>3052</v>
      </c>
      <c r="G4" s="5" t="s">
        <v>259</v>
      </c>
    </row>
    <row r="5" spans="2:10" ht="39.75" customHeight="1" x14ac:dyDescent="0.4">
      <c r="B5" s="262" t="s">
        <v>238</v>
      </c>
      <c r="C5" s="264"/>
      <c r="D5" s="263"/>
      <c r="E5" s="25" t="s">
        <v>261</v>
      </c>
      <c r="G5" s="5" t="s">
        <v>260</v>
      </c>
    </row>
    <row r="6" spans="2:10" ht="39.75" customHeight="1" x14ac:dyDescent="0.4">
      <c r="B6" s="253" t="s">
        <v>239</v>
      </c>
      <c r="C6" s="259"/>
      <c r="D6" s="254"/>
      <c r="E6" s="25" t="s">
        <v>282</v>
      </c>
    </row>
    <row r="7" spans="2:10" ht="39.75" customHeight="1" x14ac:dyDescent="0.4">
      <c r="B7" s="3"/>
      <c r="C7" s="262" t="s">
        <v>240</v>
      </c>
      <c r="D7" s="263"/>
      <c r="E7" s="25" t="s">
        <v>266</v>
      </c>
      <c r="G7" s="5" t="s">
        <v>262</v>
      </c>
    </row>
    <row r="8" spans="2:10" ht="39.75" customHeight="1" x14ac:dyDescent="0.4">
      <c r="B8" s="3"/>
      <c r="C8" s="262" t="s">
        <v>62</v>
      </c>
      <c r="D8" s="263"/>
      <c r="E8" s="25" t="s">
        <v>263</v>
      </c>
      <c r="G8" s="5" t="s">
        <v>263</v>
      </c>
    </row>
    <row r="9" spans="2:10" ht="39.75" customHeight="1" x14ac:dyDescent="0.4">
      <c r="B9" s="3"/>
      <c r="C9" s="262" t="s">
        <v>60</v>
      </c>
      <c r="D9" s="263"/>
      <c r="E9" s="25" t="s">
        <v>264</v>
      </c>
      <c r="G9" s="5" t="s">
        <v>264</v>
      </c>
    </row>
    <row r="10" spans="2:10" ht="39.75" customHeight="1" x14ac:dyDescent="0.4">
      <c r="B10" s="2"/>
      <c r="C10" s="262" t="s">
        <v>61</v>
      </c>
      <c r="D10" s="263"/>
      <c r="E10" s="25" t="s">
        <v>265</v>
      </c>
      <c r="G10" s="5" t="s">
        <v>265</v>
      </c>
    </row>
    <row r="11" spans="2:10" ht="39.75" customHeight="1" x14ac:dyDescent="0.4">
      <c r="B11" s="253" t="s">
        <v>241</v>
      </c>
      <c r="C11" s="264"/>
      <c r="D11" s="263"/>
      <c r="E11" s="25" t="s">
        <v>286</v>
      </c>
    </row>
    <row r="12" spans="2:10" ht="39.75" customHeight="1" x14ac:dyDescent="0.4">
      <c r="B12" s="3"/>
      <c r="C12" s="262" t="s">
        <v>242</v>
      </c>
      <c r="D12" s="263"/>
      <c r="E12" s="25" t="s">
        <v>267</v>
      </c>
      <c r="G12" s="5" t="s">
        <v>267</v>
      </c>
    </row>
    <row r="13" spans="2:10" ht="39.75" customHeight="1" x14ac:dyDescent="0.4">
      <c r="B13" s="3"/>
      <c r="C13" s="262" t="s">
        <v>243</v>
      </c>
      <c r="D13" s="263"/>
      <c r="E13" s="25" t="s">
        <v>288</v>
      </c>
      <c r="I13" s="5" t="s">
        <v>287</v>
      </c>
    </row>
    <row r="14" spans="2:10" ht="39.75" customHeight="1" x14ac:dyDescent="0.4">
      <c r="B14" s="3"/>
      <c r="C14" s="262" t="s">
        <v>244</v>
      </c>
      <c r="D14" s="263"/>
      <c r="E14" s="25" t="s">
        <v>268</v>
      </c>
      <c r="G14" s="5" t="s">
        <v>268</v>
      </c>
    </row>
    <row r="15" spans="2:10" ht="39.75" customHeight="1" x14ac:dyDescent="0.4">
      <c r="B15" s="3"/>
      <c r="C15" s="253" t="s">
        <v>72</v>
      </c>
      <c r="D15" s="263"/>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62" t="s">
        <v>66</v>
      </c>
      <c r="D20" s="263"/>
      <c r="E20" s="25" t="s">
        <v>274</v>
      </c>
      <c r="G20" s="5" t="s">
        <v>274</v>
      </c>
    </row>
    <row r="21" spans="2:10" ht="39.75" customHeight="1" x14ac:dyDescent="0.4">
      <c r="B21" s="3"/>
      <c r="C21" s="262" t="s">
        <v>67</v>
      </c>
      <c r="D21" s="263"/>
      <c r="E21" s="25" t="s">
        <v>2696</v>
      </c>
      <c r="G21" s="5" t="s">
        <v>275</v>
      </c>
      <c r="J21" s="5" t="s">
        <v>323</v>
      </c>
    </row>
    <row r="22" spans="2:10" ht="39.75" customHeight="1" x14ac:dyDescent="0.4">
      <c r="B22" s="3"/>
      <c r="C22" s="253" t="s">
        <v>249</v>
      </c>
      <c r="D22" s="263"/>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62" t="s">
        <v>253</v>
      </c>
      <c r="D26" s="263"/>
      <c r="E26" s="25" t="s">
        <v>294</v>
      </c>
      <c r="I26" s="5" t="s">
        <v>292</v>
      </c>
    </row>
    <row r="27" spans="2:10" ht="75" customHeight="1" x14ac:dyDescent="0.4">
      <c r="B27" s="3"/>
      <c r="C27" s="262" t="s">
        <v>68</v>
      </c>
      <c r="D27" s="263"/>
      <c r="E27" s="25" t="s">
        <v>2700</v>
      </c>
      <c r="I27" s="5" t="s">
        <v>293</v>
      </c>
    </row>
    <row r="28" spans="2:10" ht="39.75" customHeight="1" x14ac:dyDescent="0.4">
      <c r="B28" s="3"/>
      <c r="C28" s="262" t="s">
        <v>73</v>
      </c>
      <c r="D28" s="263"/>
      <c r="E28" s="25" t="s">
        <v>278</v>
      </c>
      <c r="G28" s="5" t="s">
        <v>277</v>
      </c>
    </row>
    <row r="29" spans="2:10" ht="39.75" customHeight="1" x14ac:dyDescent="0.4">
      <c r="B29" s="3"/>
      <c r="C29" s="262" t="s">
        <v>254</v>
      </c>
      <c r="D29" s="263"/>
      <c r="E29" s="25" t="s">
        <v>297</v>
      </c>
      <c r="G29" s="24" t="s">
        <v>298</v>
      </c>
      <c r="H29" s="24"/>
    </row>
    <row r="30" spans="2:10" ht="39.75" customHeight="1" x14ac:dyDescent="0.4">
      <c r="B30" s="3"/>
      <c r="C30" s="253" t="s">
        <v>2697</v>
      </c>
      <c r="D30" s="263"/>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62" t="s">
        <v>256</v>
      </c>
      <c r="D34" s="263"/>
      <c r="E34" s="25" t="s">
        <v>286</v>
      </c>
    </row>
  </sheetData>
  <sheetProtection algorithmName="SHA-512" hashValue="bSldvI1PkuOb16L5PnYjSTkfXwgfSgbOGbNsGVUTO7MkOIkOgi33Z/Ob0OuwNcZlHO/BbYBHbAYP3aLadbie2g==" saltValue="bsQdUbKeB3gd95ureoeVg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4" max="4" width="15" bestFit="1" customWidth="1"/>
    <col min="5" max="5" width="9.125" bestFit="1" customWidth="1"/>
    <col min="6" max="6" width="9.5" bestFit="1" customWidth="1"/>
    <col min="8" max="8" width="11.625" bestFit="1" customWidth="1"/>
    <col min="9" max="9" width="15.125" bestFit="1" customWidth="1"/>
    <col min="10" max="10" width="11" bestFit="1" customWidth="1"/>
    <col min="11" max="12" width="7.375" bestFit="1" customWidth="1"/>
    <col min="13" max="13" width="7.25" bestFit="1" customWidth="1"/>
    <col min="15" max="15" width="7.25" bestFit="1" customWidth="1"/>
    <col min="17" max="18" width="8.25" bestFit="1" customWidth="1"/>
    <col min="23" max="23" width="11.625" bestFit="1" customWidth="1"/>
    <col min="24" max="24" width="10.5" bestFit="1" customWidth="1"/>
    <col min="25" max="25" width="13" bestFit="1" customWidth="1"/>
    <col min="26" max="26" width="9.125" bestFit="1" customWidth="1"/>
    <col min="27" max="27" width="9.25" bestFit="1" customWidth="1"/>
    <col min="29" max="29" width="10.5" bestFit="1" customWidth="1"/>
    <col min="30" max="30" width="13" bestFit="1" customWidth="1"/>
    <col min="31" max="31" width="9.125" bestFit="1" customWidth="1"/>
    <col min="32" max="32" width="9.25" bestFit="1" customWidth="1"/>
    <col min="33" max="33" width="9.5" bestFit="1" customWidth="1"/>
    <col min="34" max="35" width="9.2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25" bestFit="1" customWidth="1"/>
    <col min="62" max="62" width="9.25" bestFit="1" customWidth="1"/>
    <col min="63" max="63" width="8.5" bestFit="1" customWidth="1"/>
    <col min="65" max="65" width="11" bestFit="1" customWidth="1"/>
    <col min="66" max="66" width="8.875" bestFit="1" customWidth="1"/>
    <col min="68" max="68" width="9.25" bestFit="1" customWidth="1"/>
    <col min="69" max="69" width="8.875" bestFit="1" customWidth="1"/>
    <col min="70" max="70" width="14.25" bestFit="1" customWidth="1"/>
    <col min="71" max="71" width="12.25" bestFit="1" customWidth="1"/>
    <col min="72" max="73" width="11.625" bestFit="1" customWidth="1"/>
    <col min="74" max="74" width="10.5" bestFit="1" customWidth="1"/>
    <col min="75" max="75" width="13" bestFit="1" customWidth="1"/>
    <col min="76" max="76" width="9.125" bestFit="1" customWidth="1"/>
    <col min="77" max="77" width="9.25" bestFit="1" customWidth="1"/>
    <col min="79" max="79" width="10.5" bestFit="1" customWidth="1"/>
    <col min="80" max="80" width="13" bestFit="1" customWidth="1"/>
    <col min="81" max="81" width="9.125" bestFit="1" customWidth="1"/>
    <col min="82" max="82" width="9.25" bestFit="1" customWidth="1"/>
    <col min="83" max="83" width="9.5" bestFit="1" customWidth="1"/>
    <col min="84" max="85" width="9.2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25" bestFit="1" customWidth="1"/>
    <col min="113" max="113" width="9.25" bestFit="1" customWidth="1"/>
    <col min="114" max="114" width="8.5" bestFit="1" customWidth="1"/>
    <col min="116" max="116" width="11" bestFit="1" customWidth="1"/>
    <col min="117" max="117" width="8.875" bestFit="1" customWidth="1"/>
    <col min="119" max="119" width="9.25" bestFit="1" customWidth="1"/>
    <col min="120" max="120" width="8.875" bestFit="1" customWidth="1"/>
    <col min="121" max="121" width="14.25" bestFit="1" customWidth="1"/>
    <col min="122" max="122" width="12.25" bestFit="1" customWidth="1"/>
    <col min="123" max="123" width="11.625" bestFit="1" customWidth="1"/>
    <col min="124" max="124" width="8.25" bestFit="1" customWidth="1"/>
    <col min="125" max="125" width="8.75" bestFit="1" customWidth="1"/>
    <col min="126" max="126" width="19.25" bestFit="1" customWidth="1"/>
    <col min="127" max="127" width="8.5" bestFit="1" customWidth="1"/>
    <col min="128" max="128" width="8.25" bestFit="1" customWidth="1"/>
    <col min="129" max="129" width="10" bestFit="1" customWidth="1"/>
    <col min="130" max="132" width="8.25" bestFit="1" customWidth="1"/>
    <col min="133" max="134" width="9.25" bestFit="1" customWidth="1"/>
    <col min="135" max="135" width="13" bestFit="1" customWidth="1"/>
    <col min="136" max="136" width="9.25" bestFit="1" customWidth="1"/>
    <col min="137" max="137" width="8.5" bestFit="1" customWidth="1"/>
    <col min="138" max="138" width="8.25" bestFit="1" customWidth="1"/>
    <col min="139" max="139" width="11" bestFit="1" customWidth="1"/>
    <col min="140" max="140" width="8.25" bestFit="1" customWidth="1"/>
    <col min="141" max="141" width="10" bestFit="1" customWidth="1"/>
    <col min="143" max="144" width="10.125" bestFit="1" customWidth="1"/>
    <col min="145" max="145" width="13.375" bestFit="1" customWidth="1"/>
    <col min="146" max="146" width="10.125" bestFit="1" customWidth="1"/>
    <col min="147" max="147" width="8.5" bestFit="1" customWidth="1"/>
    <col min="148" max="148" width="8.25" bestFit="1" customWidth="1"/>
    <col min="149" max="149" width="10.125" bestFit="1" customWidth="1"/>
    <col min="150" max="150" width="8.25" bestFit="1" customWidth="1"/>
    <col min="152" max="152" width="8.2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25" bestFit="1" customWidth="1"/>
    <col min="161" max="161" width="10" bestFit="1" customWidth="1"/>
    <col min="163" max="164" width="10.125" bestFit="1" customWidth="1"/>
    <col min="165" max="165" width="13.375" bestFit="1" customWidth="1"/>
    <col min="166" max="166" width="10.125" bestFit="1" customWidth="1"/>
    <col min="169" max="169" width="11.25" bestFit="1" customWidth="1"/>
    <col min="171" max="171" width="10" bestFit="1" customWidth="1"/>
    <col min="173" max="174" width="11" bestFit="1" customWidth="1"/>
    <col min="175" max="175" width="14.125" bestFit="1" customWidth="1"/>
    <col min="176" max="176" width="11" bestFit="1" customWidth="1"/>
    <col min="179" max="179" width="11.25" bestFit="1" customWidth="1"/>
    <col min="181" max="181" width="10" bestFit="1" customWidth="1"/>
    <col min="183" max="184" width="11" bestFit="1" customWidth="1"/>
    <col min="185" max="185" width="14.125" bestFit="1" customWidth="1"/>
    <col min="186" max="186" width="11" bestFit="1" customWidth="1"/>
    <col min="189" max="189" width="11.25" bestFit="1" customWidth="1"/>
    <col min="191" max="191" width="10" bestFit="1" customWidth="1"/>
    <col min="193" max="194" width="11" bestFit="1" customWidth="1"/>
    <col min="195" max="195" width="14.125" bestFit="1" customWidth="1"/>
    <col min="196" max="196" width="11" bestFit="1" customWidth="1"/>
    <col min="199" max="199" width="12.125" bestFit="1" customWidth="1"/>
    <col min="201" max="201" width="10" bestFit="1" customWidth="1"/>
    <col min="202" max="202" width="9.25" bestFit="1" customWidth="1"/>
    <col min="203" max="204" width="11.25" bestFit="1" customWidth="1"/>
    <col min="205" max="205" width="14.125" bestFit="1" customWidth="1"/>
    <col min="206" max="206" width="11.25" bestFit="1" customWidth="1"/>
    <col min="207" max="208" width="11" bestFit="1" customWidth="1"/>
    <col min="209" max="209" width="14.125" bestFit="1" customWidth="1"/>
    <col min="210" max="210" width="11" bestFit="1" customWidth="1"/>
    <col min="211" max="211" width="12.25" bestFit="1" customWidth="1"/>
    <col min="212" max="212" width="12.125" bestFit="1" customWidth="1"/>
    <col min="213" max="214" width="14.125" bestFit="1" customWidth="1"/>
    <col min="215" max="215" width="16.375" bestFit="1" customWidth="1"/>
    <col min="216" max="216" width="14.125" bestFit="1" customWidth="1"/>
    <col min="217" max="218" width="10" bestFit="1" customWidth="1"/>
    <col min="219" max="219" width="13.375" bestFit="1" customWidth="1"/>
    <col min="220" max="220" width="10" bestFit="1" customWidth="1"/>
    <col min="221" max="221" width="12.125" bestFit="1" customWidth="1"/>
    <col min="222" max="222" width="11" bestFit="1" customWidth="1"/>
    <col min="223" max="224" width="13" bestFit="1" customWidth="1"/>
    <col min="225" max="225" width="16.25" bestFit="1" customWidth="1"/>
    <col min="226" max="226" width="13" bestFit="1" customWidth="1"/>
    <col min="227" max="228" width="10" bestFit="1" customWidth="1"/>
    <col min="229" max="229" width="13" bestFit="1" customWidth="1"/>
    <col min="230" max="230" width="10" bestFit="1" customWidth="1"/>
    <col min="231" max="231" width="11.25" bestFit="1" customWidth="1"/>
    <col min="232" max="232" width="10" bestFit="1" customWidth="1"/>
    <col min="233" max="234" width="12.125" bestFit="1" customWidth="1"/>
    <col min="235" max="235" width="15.375" bestFit="1" customWidth="1"/>
    <col min="236" max="236" width="12.125" bestFit="1" customWidth="1"/>
    <col min="237" max="238" width="10" bestFit="1" customWidth="1"/>
    <col min="239" max="239" width="13" bestFit="1" customWidth="1"/>
    <col min="240" max="240" width="10" bestFit="1" customWidth="1"/>
    <col min="241" max="241" width="11.25" bestFit="1" customWidth="1"/>
    <col min="242" max="242" width="10" bestFit="1" customWidth="1"/>
    <col min="243" max="244" width="12.125" bestFit="1" customWidth="1"/>
    <col min="245" max="245" width="15.375" bestFit="1" customWidth="1"/>
    <col min="246" max="246" width="12.125" bestFit="1" customWidth="1"/>
    <col min="247" max="248" width="11.25" bestFit="1" customWidth="1"/>
    <col min="249" max="249" width="14.125" bestFit="1" customWidth="1"/>
    <col min="250" max="250" width="11.25" bestFit="1" customWidth="1"/>
    <col min="251" max="251" width="12.125" bestFit="1" customWidth="1"/>
    <col min="252" max="252" width="11.25" bestFit="1" customWidth="1"/>
    <col min="253" max="254" width="13.375" bestFit="1" customWidth="1"/>
    <col min="255" max="255" width="16.25" bestFit="1" customWidth="1"/>
    <col min="256" max="256" width="13.375" bestFit="1" customWidth="1"/>
    <col min="257" max="258" width="10" bestFit="1" customWidth="1"/>
    <col min="259" max="259" width="13" bestFit="1" customWidth="1"/>
    <col min="260" max="260" width="10" bestFit="1" customWidth="1"/>
    <col min="261" max="261" width="11.25" bestFit="1" customWidth="1"/>
    <col min="262" max="262" width="10" bestFit="1" customWidth="1"/>
    <col min="263" max="264" width="12.125" bestFit="1" customWidth="1"/>
    <col min="265" max="265" width="15.375" bestFit="1" customWidth="1"/>
    <col min="266" max="266" width="12.125" bestFit="1" customWidth="1"/>
    <col min="267" max="268" width="10" bestFit="1" customWidth="1"/>
    <col min="269" max="269" width="13" bestFit="1" customWidth="1"/>
    <col min="270" max="270" width="10" bestFit="1" customWidth="1"/>
    <col min="271" max="271" width="11.25" bestFit="1" customWidth="1"/>
    <col min="272" max="272" width="10" bestFit="1" customWidth="1"/>
    <col min="273" max="274" width="12.125" bestFit="1" customWidth="1"/>
    <col min="275" max="275" width="15.375" bestFit="1" customWidth="1"/>
    <col min="276" max="276" width="12.125" bestFit="1" customWidth="1"/>
    <col min="277" max="278" width="10" bestFit="1" customWidth="1"/>
    <col min="279" max="279" width="13" bestFit="1" customWidth="1"/>
    <col min="280" max="280" width="10" bestFit="1" customWidth="1"/>
    <col min="281" max="281" width="11.25" bestFit="1" customWidth="1"/>
    <col min="282" max="282" width="10" bestFit="1" customWidth="1"/>
    <col min="283" max="284" width="12.125" bestFit="1" customWidth="1"/>
    <col min="285" max="285" width="15.375" bestFit="1" customWidth="1"/>
    <col min="286" max="286" width="12.125" bestFit="1" customWidth="1"/>
    <col min="287" max="288" width="10" bestFit="1" customWidth="1"/>
    <col min="289" max="289" width="13" bestFit="1" customWidth="1"/>
    <col min="290" max="290" width="10" bestFit="1" customWidth="1"/>
    <col min="291" max="291" width="11.25" bestFit="1" customWidth="1"/>
    <col min="292" max="292" width="10" bestFit="1" customWidth="1"/>
    <col min="293" max="294" width="12.125" bestFit="1" customWidth="1"/>
    <col min="295" max="295" width="15.375" bestFit="1" customWidth="1"/>
    <col min="296" max="296" width="12.125" bestFit="1" customWidth="1"/>
    <col min="297" max="298" width="9.25" bestFit="1" customWidth="1"/>
    <col min="299" max="299" width="12.125" bestFit="1" customWidth="1"/>
    <col min="300" max="300" width="9.25" bestFit="1" customWidth="1"/>
    <col min="301" max="301" width="11" bestFit="1" customWidth="1"/>
    <col min="302" max="302" width="10" bestFit="1" customWidth="1"/>
    <col min="303" max="304" width="12.125" bestFit="1" customWidth="1"/>
    <col min="305" max="305" width="15.125" bestFit="1" customWidth="1"/>
    <col min="306" max="306" width="12.125" bestFit="1" customWidth="1"/>
    <col min="307" max="308" width="9.25" bestFit="1" customWidth="1"/>
    <col min="309" max="309" width="12.125" bestFit="1" customWidth="1"/>
    <col min="310" max="310" width="9.25" bestFit="1" customWidth="1"/>
    <col min="311" max="311" width="11" bestFit="1" customWidth="1"/>
    <col min="312" max="312" width="10" bestFit="1" customWidth="1"/>
    <col min="313" max="314" width="12.125" bestFit="1" customWidth="1"/>
    <col min="315" max="315" width="15.125" bestFit="1" customWidth="1"/>
    <col min="316" max="316" width="12.125" bestFit="1" customWidth="1"/>
    <col min="317" max="317" width="9.5" bestFit="1" customWidth="1"/>
    <col min="319" max="319" width="12.125" bestFit="1" customWidth="1"/>
    <col min="321" max="321" width="10" bestFit="1" customWidth="1"/>
    <col min="322" max="322" width="9.25" bestFit="1" customWidth="1"/>
    <col min="323" max="324" width="11.25" bestFit="1" customWidth="1"/>
    <col min="325" max="325" width="14.125" bestFit="1" customWidth="1"/>
    <col min="326" max="326" width="11.25" bestFit="1" customWidth="1"/>
    <col min="327" max="328" width="10" bestFit="1" customWidth="1"/>
    <col min="329" max="329" width="13" bestFit="1" customWidth="1"/>
    <col min="330" max="330" width="10" bestFit="1" customWidth="1"/>
    <col min="331" max="331" width="11.25" bestFit="1" customWidth="1"/>
    <col min="332" max="332" width="10" bestFit="1" customWidth="1"/>
    <col min="333" max="334" width="12.125" bestFit="1" customWidth="1"/>
    <col min="335" max="335" width="15.375" bestFit="1" customWidth="1"/>
    <col min="336" max="336" width="12.125" bestFit="1" customWidth="1"/>
    <col min="337" max="338" width="9.125" bestFit="1" customWidth="1"/>
    <col min="339" max="339" width="12.125" bestFit="1" customWidth="1"/>
    <col min="340" max="340" width="9.125" bestFit="1" customWidth="1"/>
    <col min="341" max="341" width="10" bestFit="1" customWidth="1"/>
    <col min="342" max="342" width="9.25" bestFit="1" customWidth="1"/>
    <col min="343" max="344" width="11.25" bestFit="1" customWidth="1"/>
    <col min="345" max="345" width="14.125" bestFit="1" customWidth="1"/>
    <col min="346" max="346" width="11.25" bestFit="1" customWidth="1"/>
    <col min="347" max="348" width="9.125" bestFit="1" customWidth="1"/>
    <col min="349" max="349" width="12.125" bestFit="1" customWidth="1"/>
    <col min="350" max="350" width="9.125" bestFit="1" customWidth="1"/>
    <col min="351" max="351" width="10" bestFit="1" customWidth="1"/>
    <col min="352" max="352" width="9.25" bestFit="1" customWidth="1"/>
    <col min="353" max="354" width="11.25" bestFit="1" customWidth="1"/>
    <col min="355" max="355" width="14.125" bestFit="1" customWidth="1"/>
    <col min="356" max="356" width="11.25" bestFit="1" customWidth="1"/>
    <col min="357" max="358" width="9.25" bestFit="1" customWidth="1"/>
    <col min="359" max="359" width="12.125" bestFit="1" customWidth="1"/>
    <col min="360" max="360" width="9.25" bestFit="1" customWidth="1"/>
    <col min="361" max="361" width="11" bestFit="1" customWidth="1"/>
    <col min="362" max="362" width="10" bestFit="1" customWidth="1"/>
    <col min="363" max="364" width="12.125" bestFit="1" customWidth="1"/>
    <col min="365" max="365" width="15.125" bestFit="1" customWidth="1"/>
    <col min="366" max="366" width="12.125" bestFit="1" customWidth="1"/>
    <col min="367" max="368" width="10" bestFit="1" customWidth="1"/>
    <col min="369" max="369" width="13.375" bestFit="1" customWidth="1"/>
    <col min="370" max="370" width="10" bestFit="1" customWidth="1"/>
    <col min="371" max="371" width="12.125" bestFit="1" customWidth="1"/>
    <col min="372" max="372" width="11" bestFit="1" customWidth="1"/>
    <col min="373" max="374" width="13" bestFit="1" customWidth="1"/>
    <col min="375" max="375" width="16.25" bestFit="1" customWidth="1"/>
    <col min="376" max="376" width="13" bestFit="1" customWidth="1"/>
    <col min="379" max="379" width="11.25" bestFit="1" customWidth="1"/>
    <col min="381" max="381" width="10" bestFit="1" customWidth="1"/>
    <col min="383" max="384" width="11" bestFit="1" customWidth="1"/>
    <col min="385" max="385" width="14.125" bestFit="1" customWidth="1"/>
    <col min="386" max="386" width="11" bestFit="1" customWidth="1"/>
    <col min="387" max="387" width="9.5" bestFit="1" customWidth="1"/>
    <col min="388" max="388" width="9.25" bestFit="1" customWidth="1"/>
    <col min="389" max="389" width="12.125" bestFit="1" customWidth="1"/>
    <col min="390" max="390" width="9.25" bestFit="1" customWidth="1"/>
    <col min="391" max="391" width="11" bestFit="1" customWidth="1"/>
    <col min="392" max="392" width="10" bestFit="1" customWidth="1"/>
    <col min="393" max="394" width="12.125" bestFit="1" customWidth="1"/>
    <col min="395" max="395" width="15.125" bestFit="1" customWidth="1"/>
    <col min="396" max="396" width="12.125" bestFit="1" customWidth="1"/>
    <col min="399" max="399" width="12.125" bestFit="1" customWidth="1"/>
    <col min="401" max="401" width="10" bestFit="1" customWidth="1"/>
    <col min="402" max="402" width="9.25" bestFit="1" customWidth="1"/>
    <col min="403" max="404" width="11.25" bestFit="1" customWidth="1"/>
    <col min="405" max="405" width="14.125" bestFit="1" customWidth="1"/>
    <col min="406" max="406" width="11.25" bestFit="1" customWidth="1"/>
    <col min="407" max="408" width="10" bestFit="1" customWidth="1"/>
    <col min="409" max="409" width="13.375" bestFit="1" customWidth="1"/>
    <col min="410" max="410" width="10" bestFit="1" customWidth="1"/>
    <col min="411" max="411" width="12.125" bestFit="1" customWidth="1"/>
    <col min="412" max="412" width="11" bestFit="1" customWidth="1"/>
    <col min="413" max="414" width="13" bestFit="1" customWidth="1"/>
    <col min="415" max="415" width="16.25" bestFit="1" customWidth="1"/>
    <col min="416" max="416" width="13" bestFit="1" customWidth="1"/>
    <col min="417" max="418" width="12.125" bestFit="1" customWidth="1"/>
    <col min="419" max="419" width="15.125" bestFit="1" customWidth="1"/>
    <col min="420" max="420" width="12.125" bestFit="1" customWidth="1"/>
    <col min="421" max="421" width="13.375" bestFit="1" customWidth="1"/>
    <col min="422" max="422" width="12.125" bestFit="1" customWidth="1"/>
    <col min="423" max="424" width="14.125" bestFit="1" customWidth="1"/>
    <col min="425" max="425" width="17.5" bestFit="1" customWidth="1"/>
    <col min="426" max="426" width="14.125" bestFit="1" customWidth="1"/>
    <col min="427" max="428" width="11" bestFit="1" customWidth="1"/>
    <col min="429" max="429" width="14.125" bestFit="1" customWidth="1"/>
    <col min="430" max="430" width="11" bestFit="1" customWidth="1"/>
    <col min="431" max="431" width="12.125" bestFit="1" customWidth="1"/>
    <col min="432" max="432" width="11.25" bestFit="1" customWidth="1"/>
    <col min="433" max="434" width="13.375" bestFit="1" customWidth="1"/>
    <col min="435" max="435" width="16.25" bestFit="1" customWidth="1"/>
    <col min="436" max="436" width="13.375" bestFit="1" customWidth="1"/>
    <col min="437" max="438" width="10" bestFit="1" customWidth="1"/>
    <col min="439" max="439" width="13" bestFit="1" customWidth="1"/>
    <col min="440" max="440" width="10" bestFit="1" customWidth="1"/>
    <col min="441" max="441" width="11.25" bestFit="1" customWidth="1"/>
    <col min="442" max="442" width="10" bestFit="1" customWidth="1"/>
    <col min="443" max="444" width="12.125" bestFit="1" customWidth="1"/>
    <col min="445" max="445" width="15.375" bestFit="1" customWidth="1"/>
    <col min="446" max="446" width="12.125" bestFit="1"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8" customFormat="1" x14ac:dyDescent="0.4">
      <c r="A2" s="165" t="s">
        <v>177</v>
      </c>
      <c r="B2" s="165" t="str">
        <f>IFERROR(VLOOKUP(様式１!E12,様式１リスト!G2:J48,4,0),"")</f>
        <v/>
      </c>
      <c r="C2" s="165" t="str">
        <f>IF(様式１!N5="","",様式１!N5)</f>
        <v/>
      </c>
      <c r="D2" s="166" t="str">
        <f>IF(様式１!N6="","",様式１!N6)</f>
        <v/>
      </c>
      <c r="E2" s="165" t="str">
        <f>IF(様式１!M7="","",様式１!M7)</f>
        <v/>
      </c>
      <c r="F2" s="165" t="str">
        <f>IF(様式１!N7="","",様式１!N7)</f>
        <v/>
      </c>
      <c r="G2" s="165" t="str">
        <f>IF(様式１!M8="","",様式１!M8)</f>
        <v/>
      </c>
      <c r="H2" s="165" t="str">
        <f>IF(様式１!N8="","",様式１!N8)</f>
        <v/>
      </c>
      <c r="I2" s="165" t="str">
        <f>IF(様式１!C10="","",様式１!C10)</f>
        <v/>
      </c>
      <c r="J2" s="165" t="str">
        <f>IF(様式１!C11="","",様式１!C11)</f>
        <v/>
      </c>
      <c r="K2" s="165" t="str">
        <f>IF(様式１!L11="","",様式１!L11)</f>
        <v/>
      </c>
      <c r="L2" s="165" t="str">
        <f>IF(様式１!O11="","",様式１!O11)</f>
        <v/>
      </c>
      <c r="M2" s="165" t="str">
        <f>IF(様式１!E12="","",様式１!E12)</f>
        <v/>
      </c>
      <c r="N2" s="165" t="str">
        <f>IF(様式１!H12="","",様式１!H12)</f>
        <v/>
      </c>
      <c r="O2" s="165" t="str">
        <f>IF(様式１!K12="","",様式１!K12)</f>
        <v/>
      </c>
      <c r="P2" s="165" t="str">
        <f>IF(様式１!O12="","",様式１!O12)</f>
        <v/>
      </c>
      <c r="Q2" s="167" t="str">
        <f>IF(様式１!G14="","",様式１!G14)</f>
        <v/>
      </c>
      <c r="R2" s="167" t="str">
        <f>IF(様式１!L14="","",様式１!L14)</f>
        <v/>
      </c>
      <c r="S2" s="168" t="str">
        <f>IF(様式１!D16="","",様式１!D16)</f>
        <v/>
      </c>
      <c r="W2" s="168" t="str">
        <f>IF(様式１!L18="","",様式１!S18)</f>
        <v/>
      </c>
      <c r="X2" s="168" t="str">
        <f>IF(様式１!L19="","",様式１!S19)</f>
        <v/>
      </c>
      <c r="Y2" s="168" t="str">
        <f>IF(様式１!L20="","",様式１!S20)</f>
        <v/>
      </c>
      <c r="Z2" s="168" t="str">
        <f>IF(様式１!L21="","",様式１!S21)</f>
        <v/>
      </c>
      <c r="AA2" s="168" t="str">
        <f>IF(様式１!L19="","",様式１!S22)</f>
        <v/>
      </c>
      <c r="AB2" s="168" t="str">
        <f>IF(様式１!L23="","",様式１!S23)</f>
        <v/>
      </c>
      <c r="AC2" s="168" t="str">
        <f>IF(様式１!L24="","",様式１!S24)</f>
        <v/>
      </c>
      <c r="AD2" s="168" t="str">
        <f>IF(様式１!L25="","",様式１!S25)</f>
        <v/>
      </c>
      <c r="AE2" s="168" t="str">
        <f>IF(様式１!L26="","",様式１!S26)</f>
        <v/>
      </c>
      <c r="AF2" s="168" t="str">
        <f>IF(様式１!L24="","",様式１!S27)</f>
        <v/>
      </c>
      <c r="AG2" s="168" t="str">
        <f>IF(様式１!L18="","",様式１!S28)</f>
        <v/>
      </c>
      <c r="AH2" s="168" t="str">
        <f>IF(様式１!L29="","",様式１!S29)</f>
        <v/>
      </c>
      <c r="AI2" s="168" t="str">
        <f>IF(様式１!L30="","",様式１!S30)</f>
        <v/>
      </c>
      <c r="AJ2" s="168" t="str">
        <f>IF(様式１!L32="","",様式１!S32)</f>
        <v/>
      </c>
      <c r="AK2" s="168" t="str">
        <f>IF(様式１!L34="","",様式１!S33)</f>
        <v/>
      </c>
      <c r="AL2" s="168" t="str">
        <f>IF(様式１!L34="","",様式１!S34)</f>
        <v/>
      </c>
      <c r="AM2" s="168" t="str">
        <f>IF(様式１!L35="","",様式１!S35)</f>
        <v/>
      </c>
      <c r="AN2" s="168" t="str">
        <f>IF(様式１!L36="","",様式１!S36)</f>
        <v/>
      </c>
      <c r="AO2" s="168" t="str">
        <f>IF(様式１!L39="","",様式１!S37)</f>
        <v/>
      </c>
      <c r="AP2" s="168" t="str">
        <f>IF(様式１!L39="","",様式１!S39)</f>
        <v/>
      </c>
      <c r="AQ2" s="168" t="str">
        <f>IF(様式１!L40="","",様式１!S40)</f>
        <v/>
      </c>
      <c r="AR2" s="168" t="str">
        <f>IF(様式１!L41="","",様式１!S41)</f>
        <v/>
      </c>
      <c r="AS2" s="168" t="str">
        <f>IF(様式１!L42="","",様式１!S42)</f>
        <v/>
      </c>
      <c r="AT2" s="168" t="str">
        <f>IF(様式１!L43="","",様式１!S43)</f>
        <v/>
      </c>
      <c r="AU2" s="168" t="str">
        <f>IF(様式１!L44="","",様式１!S44)</f>
        <v/>
      </c>
      <c r="AV2" s="168" t="str">
        <f>IF(様式１!L45="","",様式１!S45)</f>
        <v/>
      </c>
      <c r="AW2" s="168" t="str">
        <f>IF(様式１!L46="","",様式１!S46)</f>
        <v/>
      </c>
      <c r="AX2" s="168" t="str">
        <f>IF(様式１!L47="","",様式１!S47)</f>
        <v/>
      </c>
      <c r="AY2" s="168" t="str">
        <f>IF(様式１!L49="","",様式１!S49)</f>
        <v/>
      </c>
      <c r="AZ2" s="168" t="str">
        <f>IF(様式１!L50="","",様式１!S50)</f>
        <v/>
      </c>
      <c r="BA2" s="168" t="str">
        <f>IF(様式１!L51="","",様式１!S51)</f>
        <v/>
      </c>
      <c r="BB2" s="168" t="str">
        <f>IF(様式１!L53="","",様式１!S53)</f>
        <v/>
      </c>
      <c r="BD2" s="168" t="str">
        <f>IF(様式１!L55="","",様式１!S55)</f>
        <v/>
      </c>
      <c r="BE2" s="168" t="str">
        <f>IF(様式１!L57="","",様式１!S57)</f>
        <v/>
      </c>
      <c r="BF2" s="168" t="str">
        <f>IF(様式１!L32="","",様式１!S58)</f>
        <v/>
      </c>
      <c r="BG2" s="168" t="str">
        <f>IF(様式１!L60="","",様式１!S60)</f>
        <v/>
      </c>
      <c r="BH2" s="168" t="str">
        <f>IF(様式１!L61="","",様式１!S61)</f>
        <v/>
      </c>
      <c r="BI2" s="168" t="str">
        <f>IF(様式１!L62="","",様式１!S62)</f>
        <v/>
      </c>
      <c r="BJ2" s="168" t="str">
        <f>IF(様式１!L63="","",様式１!S63)</f>
        <v/>
      </c>
      <c r="BK2" s="168" t="str">
        <f>IF(様式１!L64="","",様式１!S64)</f>
        <v/>
      </c>
      <c r="BL2" s="168" t="str">
        <f>IF(様式１!L65="","",様式１!S65)</f>
        <v/>
      </c>
      <c r="BM2" s="168" t="str">
        <f>IF(様式１!L18="","",様式１!S67)</f>
        <v/>
      </c>
      <c r="BN2" s="168" t="str">
        <f>IF(様式１!L69="","",様式１!S69)</f>
        <v/>
      </c>
      <c r="BO2" s="168" t="str">
        <f>IF(様式１!L70="","",様式１!S70)</f>
        <v/>
      </c>
      <c r="BP2" s="168" t="str">
        <f>IF(様式１!L71="","",様式１!S71)</f>
        <v/>
      </c>
      <c r="BQ2" s="168" t="str">
        <f>IF(様式１!L72="","",様式１!S72)</f>
        <v/>
      </c>
      <c r="BR2" s="168" t="str">
        <f>IF(様式１!L18="","",様式１!S74)</f>
        <v/>
      </c>
      <c r="BS2" s="168" t="str">
        <f>IF(様式１!L75="","",様式１!S75)</f>
        <v/>
      </c>
      <c r="BT2" s="168" t="str">
        <f>IF(様式１!L76="-","",様式１!S76)</f>
        <v/>
      </c>
      <c r="BU2" s="168" t="str">
        <f>IF(様式１!L18="","",様式１!R18)</f>
        <v/>
      </c>
      <c r="BV2" s="168" t="str">
        <f>IF(様式１!L19="","",様式１!R19)</f>
        <v/>
      </c>
      <c r="BW2" s="168" t="str">
        <f>IF(様式１!L20="","",様式１!R20)</f>
        <v/>
      </c>
      <c r="BX2" s="168" t="str">
        <f>IF(様式１!L21="","",様式１!R21)</f>
        <v/>
      </c>
      <c r="BY2" s="168" t="str">
        <f>IF(様式１!L19="","",様式１!R22)</f>
        <v/>
      </c>
      <c r="BZ2" s="168" t="str">
        <f>IF(様式１!L23="","",様式１!R23)</f>
        <v/>
      </c>
      <c r="CA2" s="168" t="str">
        <f>IF(様式１!L24="","",様式１!R24)</f>
        <v/>
      </c>
      <c r="CB2" s="168" t="str">
        <f>IF(様式１!L25="","",様式１!R25)</f>
        <v/>
      </c>
      <c r="CC2" s="168" t="str">
        <f>IF(様式１!L26="","",様式１!R26)</f>
        <v/>
      </c>
      <c r="CD2" s="168" t="str">
        <f>IF(様式１!L24="","",様式１!R27)</f>
        <v/>
      </c>
      <c r="CE2" s="168" t="str">
        <f>IF(様式１!L18="","",様式１!R28)</f>
        <v/>
      </c>
      <c r="CF2" s="168" t="str">
        <f>IF(様式１!L29="","",様式１!R29)</f>
        <v/>
      </c>
      <c r="CG2" s="168" t="str">
        <f>IF(様式１!L30="","",様式１!R30)</f>
        <v/>
      </c>
      <c r="CH2" s="168" t="str">
        <f>IF(様式１!L32="","",様式１!R32)</f>
        <v/>
      </c>
      <c r="CI2" s="168" t="str">
        <f>IF(様式１!L34="","",様式１!R33)</f>
        <v/>
      </c>
      <c r="CJ2" s="168" t="str">
        <f>IF(様式１!L34="","",様式１!R34)</f>
        <v/>
      </c>
      <c r="CK2" s="168" t="str">
        <f>IF(様式１!L35="","",様式１!R35)</f>
        <v/>
      </c>
      <c r="CL2" s="168" t="str">
        <f>IF(様式１!L36="","",様式１!R36)</f>
        <v/>
      </c>
      <c r="CM2" s="168" t="str">
        <f>IF(様式１!L39="","",様式１!R37)</f>
        <v/>
      </c>
      <c r="CN2" s="168" t="str">
        <f>IF(様式１!L39="","",様式１!R39)</f>
        <v/>
      </c>
      <c r="CO2" s="168" t="str">
        <f>IF(様式１!L40="","",様式１!R40)</f>
        <v/>
      </c>
      <c r="CP2" s="168" t="str">
        <f>IF(様式１!L41="","",様式１!R41)</f>
        <v/>
      </c>
      <c r="CQ2" s="168" t="str">
        <f>IF(様式１!L42="","",様式１!R42)</f>
        <v/>
      </c>
      <c r="CR2" s="168" t="str">
        <f>IF(様式１!L43="","",様式１!R43)</f>
        <v/>
      </c>
      <c r="CS2" s="168" t="str">
        <f>IF(様式１!L44="","",様式１!R44)</f>
        <v/>
      </c>
      <c r="CT2" s="168" t="str">
        <f>IF(様式１!L45="","",様式１!R45)</f>
        <v/>
      </c>
      <c r="CU2" s="168" t="str">
        <f>IF(様式１!L46="","",様式１!R46)</f>
        <v/>
      </c>
      <c r="CV2" s="168" t="str">
        <f>IF(様式１!L47="","",様式１!R47)</f>
        <v/>
      </c>
      <c r="CW2" s="168" t="str">
        <f>IF(様式１!L49="","",様式１!R49)</f>
        <v/>
      </c>
      <c r="CX2" s="168" t="str">
        <f>IF(様式１!L50="","",様式１!R50)</f>
        <v/>
      </c>
      <c r="CY2" s="168" t="str">
        <f>IF(様式１!L51="","",様式１!R51)</f>
        <v/>
      </c>
      <c r="CZ2" s="168" t="str">
        <f>IF(様式１!L53="","",様式１!R53)</f>
        <v/>
      </c>
      <c r="DB2" s="168" t="str">
        <f>IF(様式１!L55="","",様式１!R55)</f>
        <v/>
      </c>
      <c r="DC2" s="168" t="str">
        <f>IF(様式１!L56="","",様式１!R56)</f>
        <v/>
      </c>
      <c r="DD2" s="168" t="str">
        <f>IF(様式１!L57="","",様式１!R57)</f>
        <v/>
      </c>
      <c r="DE2" s="168" t="str">
        <f>IF(様式１!L18="","",様式１!R58)</f>
        <v/>
      </c>
      <c r="DF2" s="168" t="str">
        <f>IF(様式１!L60="","",様式１!R60)</f>
        <v/>
      </c>
      <c r="DG2" s="168" t="str">
        <f>IF(様式１!L61="","",様式１!R61)</f>
        <v/>
      </c>
      <c r="DH2" s="168" t="str">
        <f>IF(様式１!L62="","",様式１!R62)</f>
        <v/>
      </c>
      <c r="DI2" s="168" t="str">
        <f>IF(様式１!L63="","",様式１!R63)</f>
        <v/>
      </c>
      <c r="DJ2" s="168" t="str">
        <f>IF(様式１!L64="","",様式１!R64)</f>
        <v/>
      </c>
      <c r="DK2" s="168" t="str">
        <f>IF(様式１!L65="","",様式１!R65)</f>
        <v/>
      </c>
      <c r="DL2" s="168" t="str">
        <f>IF(様式１!L18="","",様式１!R67)</f>
        <v/>
      </c>
      <c r="DM2" s="168" t="str">
        <f>IF(様式１!L69="","",様式１!R69)</f>
        <v/>
      </c>
      <c r="DN2" s="168" t="str">
        <f>IF(様式１!L70="","",様式１!R70)</f>
        <v/>
      </c>
      <c r="DO2" s="168" t="str">
        <f>IF(様式１!L71="","",様式１!R71)</f>
        <v/>
      </c>
      <c r="DP2" s="168" t="str">
        <f>IF(様式１!L72="","",様式１!R72)</f>
        <v/>
      </c>
      <c r="DQ2" s="168" t="str">
        <f>IF(様式１!L18="","",様式１!R74)</f>
        <v/>
      </c>
      <c r="DR2" s="168" t="str">
        <f>IF(様式１!L75="","",様式１!R75)</f>
        <v/>
      </c>
      <c r="DS2" s="168" t="str">
        <f>IF(様式１!L76="-","",様式１!R76)</f>
        <v/>
      </c>
      <c r="DT2" s="169" t="str">
        <f>IF(様式１!G94="","",様式１!G94)</f>
        <v/>
      </c>
      <c r="DU2" s="169" t="str">
        <f>IF(様式１!L94="","",様式１!L94)</f>
        <v/>
      </c>
      <c r="DV2" s="170" t="str">
        <f>IF(様式１!$F96="","",様式１!$F96)</f>
        <v/>
      </c>
      <c r="DW2" s="171" t="str">
        <f>IF(様式１!$F102="","",様式１!$F102)</f>
        <v/>
      </c>
      <c r="DX2" s="171" t="str">
        <f>IF(様式１!$G102="","",様式１!$G102)</f>
        <v/>
      </c>
      <c r="DY2" s="171" t="str">
        <f>IF(様式１!$H102="","",様式１!$H102)</f>
        <v/>
      </c>
      <c r="DZ2" s="171" t="str">
        <f>IF(様式１!$I102="","",様式１!$I102)</f>
        <v/>
      </c>
      <c r="EA2" s="171" t="str">
        <f>IF(様式１!$J102="","",様式１!$J102)</f>
        <v/>
      </c>
      <c r="EB2" s="171" t="str">
        <f>IF(様式１!$K102="","",様式１!$K102)</f>
        <v/>
      </c>
      <c r="EC2" s="171" t="str">
        <f>IF(様式１!$M102="","",様式１!$M102)</f>
        <v/>
      </c>
      <c r="ED2" s="171" t="str">
        <f>IF(様式１!$N102="","",様式１!$N102)</f>
        <v/>
      </c>
      <c r="EE2" s="171" t="str">
        <f>IF(様式１!$O102="","",様式１!$O102)</f>
        <v/>
      </c>
      <c r="EF2" s="171" t="str">
        <f>IF(様式１!$P102="","",様式１!$P102)</f>
        <v/>
      </c>
      <c r="EG2" s="171" t="str">
        <f>IF(様式１!$F103="","",様式１!$F103)</f>
        <v/>
      </c>
      <c r="EH2" s="171" t="str">
        <f>IF(様式１!$G103="","",様式１!$G103)</f>
        <v/>
      </c>
      <c r="EI2" s="171" t="str">
        <f>IF(様式１!$H103="","",様式１!$H103)</f>
        <v/>
      </c>
      <c r="EJ2" s="171" t="str">
        <f>IF(様式１!$I103="","",様式１!$I103)</f>
        <v/>
      </c>
      <c r="EK2" s="171" t="str">
        <f>IF(様式１!$J103="","",様式１!$J103)</f>
        <v/>
      </c>
      <c r="EL2" s="171" t="str">
        <f>IF(様式１!$K103="","",様式１!$K103)</f>
        <v/>
      </c>
      <c r="EM2" s="171" t="str">
        <f>IF(様式１!$M103="","",様式１!$M103)</f>
        <v/>
      </c>
      <c r="EN2" s="171" t="str">
        <f>IF(様式１!$N103="","",様式１!$N103)</f>
        <v/>
      </c>
      <c r="EO2" s="171" t="str">
        <f>IF(様式１!$O103="","",様式１!$O103)</f>
        <v/>
      </c>
      <c r="EP2" s="171" t="str">
        <f>IF(様式１!$P103="","",様式１!$P103)</f>
        <v/>
      </c>
      <c r="EQ2" s="171" t="str">
        <f>IF(様式１!$F104="","",様式１!$F104)</f>
        <v/>
      </c>
      <c r="ER2" s="171" t="str">
        <f>IF(様式１!$G104="","",様式１!$G104)</f>
        <v/>
      </c>
      <c r="ES2" s="171" t="str">
        <f>IF(様式１!$H104="","",様式１!$H104)</f>
        <v/>
      </c>
      <c r="ET2" s="171" t="str">
        <f>IF(様式１!$I104="","",様式１!$I104)</f>
        <v/>
      </c>
      <c r="EU2" s="171" t="str">
        <f>IF(様式１!$J104="","",様式１!$J104)</f>
        <v/>
      </c>
      <c r="EV2" s="171" t="str">
        <f>IF(様式１!$K104="","",様式１!$K104)</f>
        <v/>
      </c>
      <c r="EW2" s="171" t="str">
        <f>IF(様式１!$M104="","",様式１!$M104)</f>
        <v/>
      </c>
      <c r="EX2" s="171" t="str">
        <f>IF(様式１!$N104="","",様式１!$N104)</f>
        <v/>
      </c>
      <c r="EY2" s="171" t="str">
        <f>IF(様式１!$O104="","",様式１!$O104)</f>
        <v/>
      </c>
      <c r="EZ2" s="171" t="str">
        <f>IF(様式１!$P104="","",様式１!$P104)</f>
        <v/>
      </c>
      <c r="FA2" s="171">
        <f>IF(様式１!$F105="","",様式１!$F105)</f>
        <v>0</v>
      </c>
      <c r="FB2" s="171">
        <f>IF(様式１!$G105="","",様式１!$G105)</f>
        <v>0</v>
      </c>
      <c r="FC2" s="171">
        <f>IF(様式１!$H105="","",様式１!$H105)</f>
        <v>0</v>
      </c>
      <c r="FD2" s="171">
        <f>IF(様式１!$I105="","",様式１!$I105)</f>
        <v>0</v>
      </c>
      <c r="FE2" s="171">
        <f>IF(様式１!$J105="","",様式１!$J105)</f>
        <v>0</v>
      </c>
      <c r="FF2" s="171">
        <f>IF(様式１!$K105="","",様式１!$K105)</f>
        <v>0</v>
      </c>
      <c r="FG2" s="171">
        <f>IF(様式１!$M105="","",様式１!$M105)</f>
        <v>0</v>
      </c>
      <c r="FH2" s="171">
        <f>IF(様式１!$N105="","",様式１!$N105)</f>
        <v>0</v>
      </c>
      <c r="FI2" s="171">
        <f>IF(様式１!$O105="","",様式１!$O105)</f>
        <v>0</v>
      </c>
      <c r="FJ2" s="171">
        <f>IF(様式１!$P105="","",様式１!$P105)</f>
        <v>0</v>
      </c>
      <c r="FK2" s="171" t="str">
        <f>IF(様式１!$F106="","",様式１!$F106)</f>
        <v/>
      </c>
      <c r="FL2" s="171" t="str">
        <f>IF(様式１!$G106="","",様式１!$G106)</f>
        <v/>
      </c>
      <c r="FM2" s="171" t="str">
        <f>IF(様式１!$H106="","",様式１!$H106)</f>
        <v/>
      </c>
      <c r="FN2" s="171" t="str">
        <f>IF(様式１!$I106="","",様式１!$I106)</f>
        <v/>
      </c>
      <c r="FO2" s="171" t="str">
        <f>IF(様式１!$J106="","",様式１!$J106)</f>
        <v/>
      </c>
      <c r="FP2" s="171" t="str">
        <f>IF(様式１!$K106="","",様式１!$K106)</f>
        <v/>
      </c>
      <c r="FQ2" s="171" t="str">
        <f>IF(様式１!$M106="","",様式１!$M106)</f>
        <v/>
      </c>
      <c r="FR2" s="171" t="str">
        <f>IF(様式１!$N106="","",様式１!$N106)</f>
        <v/>
      </c>
      <c r="FS2" s="171" t="str">
        <f>IF(様式１!$O106="","",様式１!$O106)</f>
        <v/>
      </c>
      <c r="FT2" s="171" t="str">
        <f>IF(様式１!$P106="","",様式１!$P106)</f>
        <v/>
      </c>
      <c r="FU2" s="171" t="str">
        <f>IF(様式１!$F107="","",様式１!$F107)</f>
        <v/>
      </c>
      <c r="FV2" s="171" t="str">
        <f>IF(様式１!$G107="","",様式１!$G107)</f>
        <v/>
      </c>
      <c r="FW2" s="171" t="str">
        <f>IF(様式１!$H107="","",様式１!$H107)</f>
        <v/>
      </c>
      <c r="FX2" s="171" t="str">
        <f>IF(様式１!$I107="","",様式１!$I107)</f>
        <v/>
      </c>
      <c r="FY2" s="171" t="str">
        <f>IF(様式１!$J107="","",様式１!$J107)</f>
        <v/>
      </c>
      <c r="FZ2" s="171" t="str">
        <f>IF(様式１!$K107="","",様式１!$K107)</f>
        <v/>
      </c>
      <c r="GA2" s="171" t="str">
        <f>IF(様式１!$M107="","",様式１!$M107)</f>
        <v/>
      </c>
      <c r="GB2" s="171" t="str">
        <f>IF(様式１!$N107="","",様式１!$N107)</f>
        <v/>
      </c>
      <c r="GC2" s="171" t="str">
        <f>IF(様式１!$O107="","",様式１!$O107)</f>
        <v/>
      </c>
      <c r="GD2" s="171" t="str">
        <f>IF(様式１!$P107="","",様式１!$P107)</f>
        <v/>
      </c>
      <c r="GE2" s="171" t="str">
        <f>IF(様式１!$F108="","",様式１!$F108)</f>
        <v/>
      </c>
      <c r="GF2" s="171" t="str">
        <f>IF(様式１!$G108="","",様式１!$G108)</f>
        <v/>
      </c>
      <c r="GG2" s="171" t="str">
        <f>IF(様式１!$H108="","",様式１!$H108)</f>
        <v/>
      </c>
      <c r="GH2" s="171" t="str">
        <f>IF(様式１!$I108="","",様式１!$I108)</f>
        <v/>
      </c>
      <c r="GI2" s="171" t="str">
        <f>IF(様式１!$J108="","",様式１!$J108)</f>
        <v/>
      </c>
      <c r="GJ2" s="171" t="str">
        <f>IF(様式１!$K108="","",様式１!$K108)</f>
        <v/>
      </c>
      <c r="GK2" s="171" t="str">
        <f>IF(様式１!$M108="","",様式１!$M108)</f>
        <v/>
      </c>
      <c r="GL2" s="171" t="str">
        <f>IF(様式１!$N108="","",様式１!$N108)</f>
        <v/>
      </c>
      <c r="GM2" s="171" t="str">
        <f>IF(様式１!$O108="","",様式１!$O108)</f>
        <v/>
      </c>
      <c r="GN2" s="171" t="str">
        <f>IF(様式１!$P108="","",様式１!$P108)</f>
        <v/>
      </c>
      <c r="GO2" s="171" t="str">
        <f>IF(様式１!$F109="","",様式１!$F109)</f>
        <v/>
      </c>
      <c r="GP2" s="171" t="str">
        <f>IF(様式１!$G109="","",様式１!$G109)</f>
        <v/>
      </c>
      <c r="GQ2" s="171" t="str">
        <f>IF(様式１!$H109="","",様式１!$H109)</f>
        <v/>
      </c>
      <c r="GR2" s="171" t="str">
        <f>IF(様式１!$I109="","",様式１!$I109)</f>
        <v/>
      </c>
      <c r="GS2" s="171" t="str">
        <f>IF(様式１!$J109="","",様式１!$J109)</f>
        <v/>
      </c>
      <c r="GT2" s="171" t="str">
        <f>IF(様式１!$K109="","",様式１!$K109)</f>
        <v/>
      </c>
      <c r="GU2" s="171" t="str">
        <f>IF(様式１!$M109="","",様式１!$M109)</f>
        <v/>
      </c>
      <c r="GV2" s="171" t="str">
        <f>IF(様式１!$N109="","",様式１!$N109)</f>
        <v/>
      </c>
      <c r="GW2" s="171" t="str">
        <f>IF(様式１!$O109="","",様式１!$O109)</f>
        <v/>
      </c>
      <c r="GX2" s="171" t="str">
        <f>IF(様式１!$P109="","",様式１!$P109)</f>
        <v/>
      </c>
      <c r="GY2" s="171">
        <f>IF(様式１!$F110="","",様式１!$F110)</f>
        <v>0</v>
      </c>
      <c r="GZ2" s="171">
        <f>IF(様式１!$G110="","",様式１!$G110)</f>
        <v>0</v>
      </c>
      <c r="HA2" s="171">
        <f>IF(様式１!$H110="","",様式１!$H110)</f>
        <v>0</v>
      </c>
      <c r="HB2" s="171">
        <f>IF(様式１!$I110="","",様式１!$I110)</f>
        <v>0</v>
      </c>
      <c r="HC2" s="171">
        <f>IF(様式１!$J110="","",様式１!$J110)</f>
        <v>0</v>
      </c>
      <c r="HD2" s="171">
        <f>IF(様式１!$K110="","",様式１!$K110)</f>
        <v>0</v>
      </c>
      <c r="HE2" s="171">
        <f>IF(様式１!$M110="","",様式１!$M110)</f>
        <v>0</v>
      </c>
      <c r="HF2" s="171">
        <f>IF(様式１!$N110="","",様式１!$N110)</f>
        <v>0</v>
      </c>
      <c r="HG2" s="171">
        <f>IF(様式１!$O110="","",様式１!$O110)</f>
        <v>0</v>
      </c>
      <c r="HH2" s="171">
        <f>IF(様式１!$P110="","",様式１!$P110)</f>
        <v>0</v>
      </c>
      <c r="HI2" s="171" t="str">
        <f>IF(様式１!$F111="","",様式１!$F111)</f>
        <v/>
      </c>
      <c r="HJ2" s="171" t="str">
        <f>IF(様式１!$G111="","",様式１!$G111)</f>
        <v/>
      </c>
      <c r="HK2" s="171" t="str">
        <f>IF(様式１!$H111="","",様式１!$H111)</f>
        <v/>
      </c>
      <c r="HL2" s="171" t="str">
        <f>IF(様式１!$I111="","",様式１!$I111)</f>
        <v/>
      </c>
      <c r="HM2" s="171" t="str">
        <f>IF(様式１!$J111="","",様式１!$J111)</f>
        <v/>
      </c>
      <c r="HN2" s="171" t="str">
        <f>IF(様式１!$K111="","",様式１!$K111)</f>
        <v/>
      </c>
      <c r="HO2" s="171" t="str">
        <f>IF(様式１!$M111="","",様式１!$M111)</f>
        <v/>
      </c>
      <c r="HP2" s="171" t="str">
        <f>IF(様式１!$N111="","",様式１!$N111)</f>
        <v/>
      </c>
      <c r="HQ2" s="171" t="str">
        <f>IF(様式１!$O111="","",様式１!$O111)</f>
        <v/>
      </c>
      <c r="HR2" s="171" t="str">
        <f>IF(様式１!$P111="","",様式１!$P111)</f>
        <v/>
      </c>
      <c r="HS2" s="171" t="str">
        <f>IF(様式１!$F112="","",様式１!$F112)</f>
        <v/>
      </c>
      <c r="HT2" s="171" t="str">
        <f>IF(様式１!$G112="","",様式１!$G112)</f>
        <v/>
      </c>
      <c r="HU2" s="171" t="str">
        <f>IF(様式１!$H112="","",様式１!$H112)</f>
        <v/>
      </c>
      <c r="HV2" s="171" t="str">
        <f>IF(様式１!$I112="","",様式１!$I112)</f>
        <v/>
      </c>
      <c r="HW2" s="171" t="str">
        <f>IF(様式１!$J112="","",様式１!$J112)</f>
        <v/>
      </c>
      <c r="HX2" s="171" t="str">
        <f>IF(様式１!$K112="","",様式１!$K112)</f>
        <v/>
      </c>
      <c r="HY2" s="171" t="str">
        <f>IF(様式１!$M112="","",様式１!$M112)</f>
        <v/>
      </c>
      <c r="HZ2" s="171" t="str">
        <f>IF(様式１!$N112="","",様式１!$N112)</f>
        <v/>
      </c>
      <c r="IA2" s="171" t="str">
        <f>IF(様式１!$O112="","",様式１!$O112)</f>
        <v/>
      </c>
      <c r="IB2" s="171" t="str">
        <f>IF(様式１!$P112="","",様式１!$P112)</f>
        <v/>
      </c>
      <c r="IC2" s="171" t="str">
        <f>IF(様式１!$F113="","",様式１!$F113)</f>
        <v/>
      </c>
      <c r="ID2" s="171" t="str">
        <f>IF(様式１!$G113="","",様式１!$G113)</f>
        <v/>
      </c>
      <c r="IE2" s="171" t="str">
        <f>IF(様式１!$H113="","",様式１!$H113)</f>
        <v/>
      </c>
      <c r="IF2" s="171" t="str">
        <f>IF(様式１!$I113="","",様式１!$I113)</f>
        <v/>
      </c>
      <c r="IG2" s="171" t="str">
        <f>IF(様式１!$J113="","",様式１!$J113)</f>
        <v/>
      </c>
      <c r="IH2" s="171" t="str">
        <f>IF(様式１!$K113="","",様式１!$K113)</f>
        <v/>
      </c>
      <c r="II2" s="171" t="str">
        <f>IF(様式１!$M113="","",様式１!$M113)</f>
        <v/>
      </c>
      <c r="IJ2" s="171" t="str">
        <f>IF(様式１!$N113="","",様式１!$N113)</f>
        <v/>
      </c>
      <c r="IK2" s="171" t="str">
        <f>IF(様式１!$O113="","",様式１!$O113)</f>
        <v/>
      </c>
      <c r="IL2" s="171" t="str">
        <f>IF(様式１!$P113="","",様式１!$P113)</f>
        <v/>
      </c>
      <c r="IM2" s="171">
        <f>IF(様式１!$F114="","",様式１!$F114)</f>
        <v>0</v>
      </c>
      <c r="IN2" s="171">
        <f>IF(様式１!$G114="","",様式１!$G114)</f>
        <v>0</v>
      </c>
      <c r="IO2" s="171">
        <f>IF(様式１!$H114="","",様式１!$H114)</f>
        <v>0</v>
      </c>
      <c r="IP2" s="171">
        <f>IF(様式１!$I114="","",様式１!$I114)</f>
        <v>0</v>
      </c>
      <c r="IQ2" s="171">
        <f>IF(様式１!$J114="","",様式１!$J114)</f>
        <v>0</v>
      </c>
      <c r="IR2" s="171">
        <f>IF(様式１!$K114="","",様式１!$K114)</f>
        <v>0</v>
      </c>
      <c r="IS2" s="171">
        <f>IF(様式１!$M114="","",様式１!$M114)</f>
        <v>0</v>
      </c>
      <c r="IT2" s="171">
        <f>IF(様式１!$N114="","",様式１!$N114)</f>
        <v>0</v>
      </c>
      <c r="IU2" s="171">
        <f>IF(様式１!$O114="","",様式１!$O114)</f>
        <v>0</v>
      </c>
      <c r="IV2" s="171">
        <f>IF(様式１!$P114="","",様式１!$P114)</f>
        <v>0</v>
      </c>
      <c r="IW2" s="171" t="str">
        <f>IF(様式１!$F115="","",様式１!$F115)</f>
        <v/>
      </c>
      <c r="IX2" s="171" t="str">
        <f>IF(様式１!$G115="","",様式１!$G115)</f>
        <v/>
      </c>
      <c r="IY2" s="171" t="str">
        <f>IF(様式１!$H115="","",様式１!$H115)</f>
        <v/>
      </c>
      <c r="IZ2" s="171" t="str">
        <f>IF(様式１!$I115="","",様式１!$I115)</f>
        <v/>
      </c>
      <c r="JA2" s="171" t="str">
        <f>IF(様式１!$J115="","",様式１!$J115)</f>
        <v/>
      </c>
      <c r="JB2" s="171" t="str">
        <f>IF(様式１!$K115="","",様式１!$K115)</f>
        <v/>
      </c>
      <c r="JC2" s="171" t="str">
        <f>IF(様式１!$M115="","",様式１!$M115)</f>
        <v/>
      </c>
      <c r="JD2" s="171" t="str">
        <f>IF(様式１!$N115="","",様式１!$N115)</f>
        <v/>
      </c>
      <c r="JE2" s="171" t="str">
        <f>IF(様式１!$O115="","",様式１!$O115)</f>
        <v/>
      </c>
      <c r="JF2" s="171" t="str">
        <f>IF(様式１!$P115="","",様式１!$P115)</f>
        <v/>
      </c>
      <c r="JG2" s="171" t="str">
        <f>IF(様式１!$F116="","",様式１!$F116)</f>
        <v/>
      </c>
      <c r="JH2" s="171" t="str">
        <f>IF(様式１!$G116="","",様式１!$G116)</f>
        <v/>
      </c>
      <c r="JI2" s="171" t="str">
        <f>IF(様式１!$H116="","",様式１!$H116)</f>
        <v/>
      </c>
      <c r="JJ2" s="171" t="str">
        <f>IF(様式１!$I116="","",様式１!$I116)</f>
        <v/>
      </c>
      <c r="JK2" s="171" t="str">
        <f>IF(様式１!$J116="","",様式１!$J116)</f>
        <v/>
      </c>
      <c r="JL2" s="171" t="str">
        <f>IF(様式１!$K116="","",様式１!$K116)</f>
        <v/>
      </c>
      <c r="JM2" s="171" t="str">
        <f>IF(様式１!$M116="","",様式１!$M116)</f>
        <v/>
      </c>
      <c r="JN2" s="171" t="str">
        <f>IF(様式１!$N116="","",様式１!$N116)</f>
        <v/>
      </c>
      <c r="JO2" s="171" t="str">
        <f>IF(様式１!$O116="","",様式１!$O116)</f>
        <v/>
      </c>
      <c r="JP2" s="171" t="str">
        <f>IF(様式１!$P116="","",様式１!$P116)</f>
        <v/>
      </c>
      <c r="JQ2" s="171" t="str">
        <f>IF(様式１!$F117="","",様式１!$F117)</f>
        <v/>
      </c>
      <c r="JR2" s="171" t="str">
        <f>IF(様式１!$G117="","",様式１!$G117)</f>
        <v/>
      </c>
      <c r="JS2" s="171" t="str">
        <f>IF(様式１!$H117="","",様式１!$H117)</f>
        <v/>
      </c>
      <c r="JT2" s="171" t="str">
        <f>IF(様式１!$I117="","",様式１!$I117)</f>
        <v/>
      </c>
      <c r="JU2" s="171" t="str">
        <f>IF(様式１!$J117="","",様式１!$J117)</f>
        <v/>
      </c>
      <c r="JV2" s="171" t="str">
        <f>IF(様式１!$K117="","",様式１!$K117)</f>
        <v/>
      </c>
      <c r="JW2" s="171" t="str">
        <f>IF(様式１!$M117="","",様式１!$M117)</f>
        <v/>
      </c>
      <c r="JX2" s="171" t="str">
        <f>IF(様式１!$N117="","",様式１!$N117)</f>
        <v/>
      </c>
      <c r="JY2" s="171" t="str">
        <f>IF(様式１!$O117="","",様式１!$O117)</f>
        <v/>
      </c>
      <c r="JZ2" s="171" t="str">
        <f>IF(様式１!$P117="","",様式１!$P117)</f>
        <v/>
      </c>
      <c r="KA2" s="171" t="str">
        <f>IF(様式１!$F118="","",様式１!$F118)</f>
        <v/>
      </c>
      <c r="KB2" s="171" t="str">
        <f>IF(様式１!$G118="","",様式１!$G118)</f>
        <v/>
      </c>
      <c r="KC2" s="171" t="str">
        <f>IF(様式１!$H118="","",様式１!$H118)</f>
        <v/>
      </c>
      <c r="KD2" s="171" t="str">
        <f>IF(様式１!$I118="","",様式１!$I118)</f>
        <v/>
      </c>
      <c r="KE2" s="171" t="str">
        <f>IF(様式１!$J118="","",様式１!$J118)</f>
        <v/>
      </c>
      <c r="KF2" s="171" t="str">
        <f>IF(様式１!$K118="","",様式１!$K118)</f>
        <v/>
      </c>
      <c r="KG2" s="171" t="str">
        <f>IF(様式１!$M118="","",様式１!$M118)</f>
        <v/>
      </c>
      <c r="KH2" s="171" t="str">
        <f>IF(様式１!$N118="","",様式１!$N118)</f>
        <v/>
      </c>
      <c r="KI2" s="171" t="str">
        <f>IF(様式１!$O118="","",様式１!$O118)</f>
        <v/>
      </c>
      <c r="KJ2" s="171" t="str">
        <f>IF(様式１!$P118="","",様式１!$P118)</f>
        <v/>
      </c>
      <c r="KK2" s="171" t="str">
        <f>IF(様式１!$F119="","",様式１!$F119)</f>
        <v/>
      </c>
      <c r="KL2" s="171" t="str">
        <f>IF(様式１!$G119="","",様式１!$G119)</f>
        <v/>
      </c>
      <c r="KM2" s="171" t="str">
        <f>IF(様式１!$H119="","",様式１!$H119)</f>
        <v/>
      </c>
      <c r="KN2" s="171" t="str">
        <f>IF(様式１!$I119="","",様式１!$I119)</f>
        <v/>
      </c>
      <c r="KO2" s="171" t="str">
        <f>IF(様式１!$J119="","",様式１!$J119)</f>
        <v/>
      </c>
      <c r="KP2" s="171" t="str">
        <f>IF(様式１!$K119="","",様式１!$K119)</f>
        <v/>
      </c>
      <c r="KQ2" s="171" t="str">
        <f>IF(様式１!$M119="","",様式１!$M119)</f>
        <v/>
      </c>
      <c r="KR2" s="171" t="str">
        <f>IF(様式１!$N119="","",様式１!$N119)</f>
        <v/>
      </c>
      <c r="KS2" s="171" t="str">
        <f>IF(様式１!$O119="","",様式１!$O119)</f>
        <v/>
      </c>
      <c r="KT2" s="171" t="str">
        <f>IF(様式１!$P119="","",様式１!$P119)</f>
        <v/>
      </c>
      <c r="KU2" s="171" t="str">
        <f>IF(様式１!$F120="","",様式１!$F120)</f>
        <v/>
      </c>
      <c r="KV2" s="171" t="str">
        <f>IF(様式１!$G120="","",様式１!$G120)</f>
        <v/>
      </c>
      <c r="KW2" s="171" t="str">
        <f>IF(様式１!$H120="","",様式１!$H120)</f>
        <v/>
      </c>
      <c r="KX2" s="171" t="str">
        <f>IF(様式１!$I120="","",様式１!$I120)</f>
        <v/>
      </c>
      <c r="KY2" s="171" t="str">
        <f>IF(様式１!$J120="","",様式１!$J120)</f>
        <v/>
      </c>
      <c r="KZ2" s="171" t="str">
        <f>IF(様式１!$K120="","",様式１!$K120)</f>
        <v/>
      </c>
      <c r="LA2" s="171" t="str">
        <f>IF(様式１!$M120="","",様式１!$M120)</f>
        <v/>
      </c>
      <c r="LB2" s="171" t="str">
        <f>IF(様式１!$N120="","",様式１!$N120)</f>
        <v/>
      </c>
      <c r="LC2" s="171" t="str">
        <f>IF(様式１!$O120="","",様式１!$O120)</f>
        <v/>
      </c>
      <c r="LD2" s="171" t="str">
        <f>IF(様式１!$P120="","",様式１!$P120)</f>
        <v/>
      </c>
      <c r="LE2" s="171">
        <f>IF(様式１!$F121="","",様式１!$F121)</f>
        <v>0</v>
      </c>
      <c r="LF2" s="171">
        <f>IF(様式１!$G121="","",様式１!$G121)</f>
        <v>0</v>
      </c>
      <c r="LG2" s="171">
        <f>IF(様式１!$H121="","",様式１!$H121)</f>
        <v>0</v>
      </c>
      <c r="LH2" s="171">
        <f>IF(様式１!$I121="","",様式１!$I121)</f>
        <v>0</v>
      </c>
      <c r="LI2" s="171">
        <f>IF(様式１!$J121="","",様式１!$J121)</f>
        <v>0</v>
      </c>
      <c r="LJ2" s="171">
        <f>IF(様式１!$K121="","",様式１!$K121)</f>
        <v>0</v>
      </c>
      <c r="LK2" s="171">
        <f>IF(様式１!$M121="","",様式１!$M121)</f>
        <v>0</v>
      </c>
      <c r="LL2" s="171">
        <f>IF(様式１!$N121="","",様式１!$N121)</f>
        <v>0</v>
      </c>
      <c r="LM2" s="171">
        <f>IF(様式１!$O121="","",様式１!$O121)</f>
        <v>0</v>
      </c>
      <c r="LN2" s="171">
        <f>IF(様式１!$P121="","",様式１!$P121)</f>
        <v>0</v>
      </c>
      <c r="LO2" s="171" t="str">
        <f>IF(様式１!$F122="","",様式１!$F122)</f>
        <v/>
      </c>
      <c r="LP2" s="171" t="str">
        <f>IF(様式１!$G122="","",様式１!$G122)</f>
        <v/>
      </c>
      <c r="LQ2" s="171" t="str">
        <f>IF(様式１!$H122="","",様式１!$H122)</f>
        <v/>
      </c>
      <c r="LR2" s="171" t="str">
        <f>IF(様式１!$I122="","",様式１!$I122)</f>
        <v/>
      </c>
      <c r="LS2" s="171" t="str">
        <f>IF(様式１!$J122="","",様式１!$J122)</f>
        <v/>
      </c>
      <c r="LT2" s="171" t="str">
        <f>IF(様式１!$K122="","",様式１!$K122)</f>
        <v/>
      </c>
      <c r="LU2" s="171" t="str">
        <f>IF(様式１!$M122="","",様式１!$M122)</f>
        <v/>
      </c>
      <c r="LV2" s="171" t="str">
        <f>IF(様式１!$N122="","",様式１!$N122)</f>
        <v/>
      </c>
      <c r="LW2" s="171" t="str">
        <f>IF(様式１!$O122="","",様式１!$O122)</f>
        <v/>
      </c>
      <c r="LX2" s="171" t="str">
        <f>IF(様式１!$P122="","",様式１!$P122)</f>
        <v/>
      </c>
      <c r="LY2" s="171" t="str">
        <f>IF(様式１!$F123="","",様式１!$F123)</f>
        <v/>
      </c>
      <c r="LZ2" s="171" t="str">
        <f>IF(様式１!$G123="","",様式１!$G123)</f>
        <v/>
      </c>
      <c r="MA2" s="171" t="str">
        <f>IF(様式１!$H123="","",様式１!$H123)</f>
        <v/>
      </c>
      <c r="MB2" s="171" t="str">
        <f>IF(様式１!$I123="","",様式１!$I123)</f>
        <v/>
      </c>
      <c r="MC2" s="171" t="str">
        <f>IF(様式１!$J123="","",様式１!$J123)</f>
        <v/>
      </c>
      <c r="MD2" s="171" t="str">
        <f>IF(様式１!$K123="","",様式１!$K123)</f>
        <v/>
      </c>
      <c r="ME2" s="171" t="str">
        <f>IF(様式１!$M123="","",様式１!$M123)</f>
        <v/>
      </c>
      <c r="MF2" s="171" t="str">
        <f>IF(様式１!$N123="","",様式１!$N123)</f>
        <v/>
      </c>
      <c r="MG2" s="171" t="str">
        <f>IF(様式１!$O123="","",様式１!$O123)</f>
        <v/>
      </c>
      <c r="MH2" s="171" t="str">
        <f>IF(様式１!$P123="","",様式１!$P123)</f>
        <v/>
      </c>
      <c r="MI2" s="171" t="str">
        <f>IF(様式１!$F124="","",様式１!$F124)</f>
        <v/>
      </c>
      <c r="MJ2" s="171" t="str">
        <f>IF(様式１!$G124="","",様式１!$G124)</f>
        <v/>
      </c>
      <c r="MK2" s="171" t="str">
        <f>IF(様式１!$H124="","",様式１!$H124)</f>
        <v/>
      </c>
      <c r="ML2" s="171" t="str">
        <f>IF(様式１!$I124="","",様式１!$I124)</f>
        <v/>
      </c>
      <c r="MM2" s="171" t="str">
        <f>IF(様式１!$J124="","",様式１!$J124)</f>
        <v/>
      </c>
      <c r="MN2" s="171" t="str">
        <f>IF(様式１!$K124="","",様式１!$K124)</f>
        <v/>
      </c>
      <c r="MO2" s="171" t="str">
        <f>IF(様式１!$M124="","",様式１!$M124)</f>
        <v/>
      </c>
      <c r="MP2" s="171" t="str">
        <f>IF(様式１!$N124="","",様式１!$N124)</f>
        <v/>
      </c>
      <c r="MQ2" s="171" t="str">
        <f>IF(様式１!$O124="","",様式１!$O124)</f>
        <v/>
      </c>
      <c r="MR2" s="171" t="str">
        <f>IF(様式１!$P124="","",様式１!$P124)</f>
        <v/>
      </c>
      <c r="MS2" s="171" t="str">
        <f>IF(様式１!$F125="","",様式１!$F125)</f>
        <v/>
      </c>
      <c r="MT2" s="171" t="str">
        <f>IF(様式１!$G125="","",様式１!$G125)</f>
        <v/>
      </c>
      <c r="MU2" s="171" t="str">
        <f>IF(様式１!$H125="","",様式１!$H125)</f>
        <v/>
      </c>
      <c r="MV2" s="171" t="str">
        <f>IF(様式１!$I125="","",様式１!$I125)</f>
        <v/>
      </c>
      <c r="MW2" s="171" t="str">
        <f>IF(様式１!$J125="","",様式１!$J125)</f>
        <v/>
      </c>
      <c r="MX2" s="171" t="str">
        <f>IF(様式１!$K125="","",様式１!$K125)</f>
        <v/>
      </c>
      <c r="MY2" s="171" t="str">
        <f>IF(様式１!$M125="","",様式１!$M125)</f>
        <v/>
      </c>
      <c r="MZ2" s="171" t="str">
        <f>IF(様式１!$N125="","",様式１!$N125)</f>
        <v/>
      </c>
      <c r="NA2" s="171" t="str">
        <f>IF(様式１!$O125="","",様式１!$O125)</f>
        <v/>
      </c>
      <c r="NB2" s="171" t="str">
        <f>IF(様式１!$P125="","",様式１!$P125)</f>
        <v/>
      </c>
      <c r="NC2" s="171" t="str">
        <f>IF(様式１!$F126="","",様式１!$F126)</f>
        <v/>
      </c>
      <c r="ND2" s="171" t="str">
        <f>IF(様式１!$G126="","",様式１!$G126)</f>
        <v/>
      </c>
      <c r="NE2" s="171" t="str">
        <f>IF(様式１!$H126="","",様式１!$H126)</f>
        <v/>
      </c>
      <c r="NF2" s="171" t="str">
        <f>IF(様式１!$I126="","",様式１!$I126)</f>
        <v/>
      </c>
      <c r="NG2" s="171" t="str">
        <f>IF(様式１!$J126="","",様式１!$J126)</f>
        <v/>
      </c>
      <c r="NH2" s="171" t="str">
        <f>IF(様式１!$K126="","",様式１!$K126)</f>
        <v/>
      </c>
      <c r="NI2" s="171" t="str">
        <f>IF(様式１!$M126="","",様式１!$M126)</f>
        <v/>
      </c>
      <c r="NJ2" s="171" t="str">
        <f>IF(様式１!$N126="","",様式１!$N126)</f>
        <v/>
      </c>
      <c r="NK2" s="171" t="str">
        <f>IF(様式１!$O126="","",様式１!$O126)</f>
        <v/>
      </c>
      <c r="NL2" s="171" t="str">
        <f>IF(様式１!$P126="","",様式１!$P126)</f>
        <v/>
      </c>
      <c r="NM2" s="171" t="str">
        <f>IF(様式１!$F127="","",様式１!$F127)</f>
        <v/>
      </c>
      <c r="NN2" s="171" t="str">
        <f>IF(様式１!$G127="","",様式１!$G127)</f>
        <v/>
      </c>
      <c r="NO2" s="171" t="str">
        <f>IF(様式１!$H127="","",様式１!$H127)</f>
        <v/>
      </c>
      <c r="NP2" s="171" t="str">
        <f>IF(様式１!$I127="","",様式１!$I127)</f>
        <v/>
      </c>
      <c r="NQ2" s="171" t="str">
        <f>IF(様式１!$J127="","",様式１!$J127)</f>
        <v/>
      </c>
      <c r="NR2" s="171" t="str">
        <f>IF(様式１!$K127="","",様式１!$K127)</f>
        <v/>
      </c>
      <c r="NS2" s="171" t="str">
        <f>IF(様式１!$M127="","",様式１!$M127)</f>
        <v/>
      </c>
      <c r="NT2" s="171" t="str">
        <f>IF(様式１!$N127="","",様式１!$N127)</f>
        <v/>
      </c>
      <c r="NU2" s="171" t="str">
        <f>IF(様式１!$O127="","",様式１!$O127)</f>
        <v/>
      </c>
      <c r="NV2" s="171" t="str">
        <f>IF(様式１!$P127="","",様式１!$P127)</f>
        <v/>
      </c>
      <c r="NW2" s="171" t="str">
        <f>IF(様式１!$F128="","",様式１!$F128)</f>
        <v/>
      </c>
      <c r="NX2" s="171" t="str">
        <f>IF(様式１!$G128="","",様式１!$G128)</f>
        <v/>
      </c>
      <c r="NY2" s="171" t="str">
        <f>IF(様式１!$H128="","",様式１!$H128)</f>
        <v/>
      </c>
      <c r="NZ2" s="171" t="str">
        <f>IF(様式１!$I128="","",様式１!$I128)</f>
        <v/>
      </c>
      <c r="OA2" s="171" t="str">
        <f>IF(様式１!$J128="","",様式１!$J128)</f>
        <v/>
      </c>
      <c r="OB2" s="171" t="str">
        <f>IF(様式１!$K128="","",様式１!$K128)</f>
        <v/>
      </c>
      <c r="OC2" s="171" t="str">
        <f>IF(様式１!$M128="","",様式１!$M128)</f>
        <v/>
      </c>
      <c r="OD2" s="171" t="str">
        <f>IF(様式１!$N128="","",様式１!$N128)</f>
        <v/>
      </c>
      <c r="OE2" s="171" t="str">
        <f>IF(様式１!$O128="","",様式１!$O128)</f>
        <v/>
      </c>
      <c r="OF2" s="171" t="str">
        <f>IF(様式１!$P128="","",様式１!$P128)</f>
        <v/>
      </c>
      <c r="OG2" s="171">
        <f>IF(様式１!$F129="","",様式１!$F129)</f>
        <v>0</v>
      </c>
      <c r="OH2" s="171">
        <f>IF(様式１!$G129="","",様式１!$G129)</f>
        <v>0</v>
      </c>
      <c r="OI2" s="171">
        <f>IF(様式１!$H129="","",様式１!$H129)</f>
        <v>0</v>
      </c>
      <c r="OJ2" s="171">
        <f>IF(様式１!$I129="","",様式１!$I129)</f>
        <v>0</v>
      </c>
      <c r="OK2" s="171">
        <f>IF(様式１!$J129="","",様式１!$J129)</f>
        <v>0</v>
      </c>
      <c r="OL2" s="171">
        <f>IF(様式１!$K129="","",様式１!$K129)</f>
        <v>0</v>
      </c>
      <c r="OM2" s="171">
        <f>IF(様式１!$M129="","",様式１!$M129)</f>
        <v>0</v>
      </c>
      <c r="ON2" s="171">
        <f>IF(様式１!$N129="","",様式１!$N129)</f>
        <v>0</v>
      </c>
      <c r="OO2" s="171">
        <f>IF(様式１!$O129="","",様式１!$O129)</f>
        <v>0</v>
      </c>
      <c r="OP2" s="171">
        <f>IF(様式１!$P129="","",様式１!$P129)</f>
        <v>0</v>
      </c>
      <c r="OQ2" s="171" t="str">
        <f>IF(様式１!$F130="","",様式１!$F130)</f>
        <v/>
      </c>
      <c r="OR2" s="171" t="str">
        <f>IF(様式１!$G130="","",様式１!$G130)</f>
        <v/>
      </c>
      <c r="OS2" s="171" t="str">
        <f>IF(様式１!$H130="","",様式１!$H130)</f>
        <v/>
      </c>
      <c r="OT2" s="171" t="str">
        <f>IF(様式１!$I130="","",様式１!$I130)</f>
        <v/>
      </c>
      <c r="OU2" s="171" t="str">
        <f>IF(様式１!$J130="","",様式１!$J130)</f>
        <v/>
      </c>
      <c r="OV2" s="171" t="str">
        <f>IF(様式１!$K130="","",様式１!$K130)</f>
        <v/>
      </c>
      <c r="OW2" s="171" t="str">
        <f>IF(様式１!$M130="","",様式１!$M130)</f>
        <v/>
      </c>
      <c r="OX2" s="171" t="str">
        <f>IF(様式１!$N130="","",様式１!$N130)</f>
        <v/>
      </c>
      <c r="OY2" s="171" t="str">
        <f>IF(様式１!$O130="","",様式１!$O130)</f>
        <v/>
      </c>
      <c r="OZ2" s="171" t="str">
        <f>IF(様式１!$P130="","",様式１!$P130)</f>
        <v/>
      </c>
      <c r="PA2" s="171" t="str">
        <f>IF(様式１!$F131="","",様式１!$F131)</f>
        <v/>
      </c>
      <c r="PB2" s="171" t="str">
        <f>IF(様式１!$G131="","",様式１!$G131)</f>
        <v/>
      </c>
      <c r="PC2" s="171" t="str">
        <f>IF(様式１!$H131="","",様式１!$H131)</f>
        <v/>
      </c>
      <c r="PD2" s="171" t="str">
        <f>IF(様式１!$I131="","",様式１!$I131)</f>
        <v/>
      </c>
      <c r="PE2" s="171" t="str">
        <f>IF(様式１!$J131="","",様式１!$J131)</f>
        <v/>
      </c>
      <c r="PF2" s="171" t="str">
        <f>IF(様式１!$K131="","",様式１!$K131)</f>
        <v/>
      </c>
      <c r="PG2" s="171" t="str">
        <f>IF(様式１!$M131="","",様式１!$M131)</f>
        <v/>
      </c>
      <c r="PH2" s="171" t="str">
        <f>IF(様式１!$N131="","",様式１!$N131)</f>
        <v/>
      </c>
      <c r="PI2" s="171" t="str">
        <f>IF(様式１!$O131="","",様式１!$O131)</f>
        <v/>
      </c>
      <c r="PJ2" s="171" t="str">
        <f>IF(様式１!$P131="","",様式１!$P131)</f>
        <v/>
      </c>
      <c r="PK2" s="171" t="str">
        <f>IF(様式１!$F132="","",様式１!$F132)</f>
        <v/>
      </c>
      <c r="PL2" s="171" t="str">
        <f>IF(様式１!$G132="","",様式１!$G132)</f>
        <v/>
      </c>
      <c r="PM2" s="171" t="str">
        <f>IF(様式１!$H132="","",様式１!$H132)</f>
        <v/>
      </c>
      <c r="PN2" s="171" t="str">
        <f>IF(様式１!$I132="","",様式１!$I132)</f>
        <v/>
      </c>
      <c r="PO2" s="171" t="str">
        <f>IF(様式１!$J132="","",様式１!$J132)</f>
        <v/>
      </c>
      <c r="PP2" s="171" t="str">
        <f>IF(様式１!$K132="","",様式１!$K132)</f>
        <v/>
      </c>
      <c r="PQ2" s="171" t="str">
        <f>IF(様式１!$M132="","",様式１!$M132)</f>
        <v/>
      </c>
      <c r="PR2" s="171" t="str">
        <f>IF(様式１!$N132="","",様式１!$N132)</f>
        <v/>
      </c>
      <c r="PS2" s="171" t="str">
        <f>IF(様式１!$O132="","",様式１!$O132)</f>
        <v/>
      </c>
      <c r="PT2" s="171" t="str">
        <f>IF(様式１!$P132="","",様式１!$P132)</f>
        <v/>
      </c>
      <c r="PU2" s="171" t="str">
        <f>IF(様式１!$F133="","",様式１!$F133)</f>
        <v/>
      </c>
      <c r="PV2" s="171" t="str">
        <f>IF(様式１!$G133="","",様式１!$G133)</f>
        <v/>
      </c>
      <c r="PW2" s="171" t="str">
        <f>IF(様式１!$H133="","",様式１!$H133)</f>
        <v/>
      </c>
      <c r="PX2" s="171" t="str">
        <f>IF(様式１!$I133="","",様式１!$I133)</f>
        <v/>
      </c>
      <c r="PY2" s="171" t="str">
        <f>IF(様式１!$J133="","",様式１!$J133)</f>
        <v/>
      </c>
      <c r="PZ2" s="171" t="str">
        <f>IF(様式１!$K133="","",様式１!$K133)</f>
        <v/>
      </c>
      <c r="QA2" s="171" t="str">
        <f>IF(様式１!$M133="","",様式１!$M133)</f>
        <v/>
      </c>
      <c r="QB2" s="171" t="str">
        <f>IF(様式１!$N133="","",様式１!$N133)</f>
        <v/>
      </c>
      <c r="QC2" s="171" t="str">
        <f>IF(様式１!$O133="","",様式１!$O133)</f>
        <v/>
      </c>
      <c r="QD2" s="171" t="str">
        <f>IF(様式１!$P133="","",様式１!$P133)</f>
        <v/>
      </c>
    </row>
  </sheetData>
  <sheetProtection algorithmName="SHA-512" hashValue="LB5WHkgeQVKy5z1cHmUQhR2BhmivX2DE0h0YtmvegkieMNaBlPQhAoTrHKrNpBpfZETax1zuuiooXceTdMvyYg==" saltValue="HCXy9aZVuErk4+kTAvO2Ng=="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2023-10-30T06:55:48Z</dcterms:modified>
</cp:coreProperties>
</file>